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53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K7" i="11" l="1"/>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AM36" i="9"/>
  <c r="C36"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CO34" i="9" l="1"/>
  <c r="CO35" i="9" s="1"/>
  <c r="CO36" i="9" s="1"/>
</calcChain>
</file>

<file path=xl/sharedStrings.xml><?xml version="1.0" encoding="utf-8"?>
<sst xmlns="http://schemas.openxmlformats.org/spreadsheetml/2006/main" count="1000" uniqueCount="546">
  <si>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</si>
  <si>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</si>
  <si>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</si>
  <si>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</si>
  <si>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</si>
  <si>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</si>
  <si>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</si>
  <si>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</si>
  <si>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</si>
  <si>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</si>
  <si>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</si>
  <si>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</si>
  <si>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</si>
  <si>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</si>
  <si>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</si>
  <si>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</si>
  <si>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</si>
  <si>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</si>
  <si>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</si>
  <si>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</si>
  <si>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</si>
  <si>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</si>
  <si>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</si>
  <si>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</si>
  <si>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</si>
  <si>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</si>
  <si>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</si>
  <si>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</si>
  <si>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</si>
  <si>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</si>
  <si>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</si>
  <si>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</si>
  <si>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</si>
  <si>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</si>
  <si>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</si>
  <si>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</si>
  <si>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</si>
  <si>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</si>
  <si>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</si>
  <si>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</si>
  <si>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</si>
  <si>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</si>
  <si>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</si>
  <si>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</si>
  <si>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</si>
  <si>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</si>
  <si>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</si>
  <si>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</si>
  <si>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</si>
  <si>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</si>
  <si>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</si>
  <si>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</si>
  <si>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</si>
  <si>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</si>
  <si>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</si>
  <si>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</si>
  <si>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</si>
  <si>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</si>
  <si>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</si>
  <si>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</si>
  <si>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</si>
  <si>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</si>
  <si>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</si>
  <si>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</si>
  <si>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</si>
  <si>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</si>
  <si>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</si>
  <si>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</si>
  <si>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</si>
  <si>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</si>
  <si>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</si>
  <si>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</si>
  <si>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</si>
  <si>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</si>
  <si>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</si>
  <si>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</si>
  <si>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</si>
  <si>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</si>
  <si>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</si>
  <si>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</si>
  <si>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</si>
  <si>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</si>
  <si>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</si>
  <si>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</si>
  <si>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</si>
  <si>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</si>
  <si>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</si>
  <si>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</si>
  <si>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</si>
  <si>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</si>
  <si>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</si>
  <si>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</si>
  <si>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</si>
  <si>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</si>
  <si>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</si>
  <si>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</si>
  <si>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</si>
  <si>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</si>
  <si>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</si>
  <si>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</si>
  <si>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</si>
  <si>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</si>
  <si>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</si>
  <si>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</si>
  <si>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</si>
  <si>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</si>
  <si>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</si>
  <si>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</si>
  <si>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</si>
  <si>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</si>
  <si>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</si>
  <si>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</si>
  <si>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</si>
  <si>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</si>
  <si>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</si>
  <si>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</si>
  <si>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</si>
  <si>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</si>
  <si>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</si>
  <si>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</si>
  <si>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</si>
  <si>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</si>
  <si>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</si>
  <si>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</si>
  <si>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</si>
  <si>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</si>
  <si>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</si>
  <si>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</si>
  <si>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</si>
  <si>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</si>
  <si>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</si>
  <si>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</si>
  <si>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</si>
  <si>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</si>
  <si>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</si>
  <si>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</si>
  <si>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</si>
  <si>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</si>
  <si>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</si>
  <si>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</si>
  <si>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</si>
  <si>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</si>
  <si>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</si>
  <si>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</si>
  <si>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</si>
  <si>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</si>
  <si>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</si>
  <si>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</si>
  <si>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</si>
  <si>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</si>
  <si>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</si>
  <si>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</si>
  <si>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</si>
  <si>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</si>
  <si>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</si>
  <si>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</si>
  <si>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</si>
  <si>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</si>
  <si>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</si>
  <si>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</si>
  <si>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</si>
  <si>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</si>
  <si>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</si>
  <si>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</si>
  <si>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</si>
  <si>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</si>
  <si>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</si>
  <si>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</si>
  <si>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</si>
  <si>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</si>
  <si>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</si>
  <si>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</si>
  <si>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</si>
  <si>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</si>
  <si>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</si>
  <si>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</si>
  <si>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</si>
  <si>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</si>
  <si>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</si>
  <si>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</si>
  <si>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</si>
  <si>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</si>
  <si>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</si>
  <si>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</si>
  <si>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</si>
  <si>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</si>
  <si>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</si>
  <si>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</si>
  <si>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</si>
  <si>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</si>
  <si>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</si>
  <si>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</si>
  <si>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</si>
  <si>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</si>
  <si>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神奈川県平塚市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</si>
  <si>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</si>
  <si>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</si>
  <si>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</si>
  <si>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</si>
  <si>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</si>
  <si>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</si>
  <si>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</si>
  <si>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</si>
  <si>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</si>
  <si>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</si>
  <si>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</si>
  <si>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</si>
  <si>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</si>
  <si>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</si>
  <si>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</si>
  <si>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</si>
  <si>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</si>
  <si>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</si>
  <si>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</si>
  <si>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</si>
  <si>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</si>
  <si>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</si>
  <si>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</si>
  <si>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</si>
  <si>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</si>
  <si>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</si>
  <si>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</si>
  <si>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</si>
  <si>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</si>
  <si>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</si>
  <si>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</si>
  <si>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</si>
  <si>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</si>
  <si>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</si>
  <si>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</si>
  <si>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</si>
  <si>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</si>
  <si>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</si>
  <si>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</si>
  <si>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</si>
  <si>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</si>
  <si>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</si>
  <si>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</si>
  <si>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</si>
  <si>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</si>
  <si>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</si>
  <si>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</si>
  <si>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</si>
  <si>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</si>
  <si>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</si>
  <si>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</si>
  <si>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</si>
  <si>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</si>
  <si>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</si>
  <si>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</si>
  <si>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</si>
  <si>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</si>
  <si>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</si>
  <si>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</si>
  <si>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</si>
  <si>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</si>
  <si>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</si>
  <si>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</si>
  <si>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</si>
  <si>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</si>
  <si>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</si>
  <si>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</si>
  <si>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</si>
  <si>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</si>
  <si>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</si>
  <si>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</si>
  <si>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</si>
  <si>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</si>
  <si>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</si>
  <si>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</si>
  <si>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</si>
  <si>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</si>
  <si>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</si>
  <si>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</si>
  <si>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</si>
  <si>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</si>
  <si>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</si>
  <si>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</si>
  <si>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</si>
  <si>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</si>
  <si>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</si>
  <si>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</si>
  <si>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</si>
  <si>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</si>
  <si>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</si>
  <si>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</si>
  <si>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</si>
  <si>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</si>
  <si>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</si>
  <si>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</si>
  <si>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</si>
  <si>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</si>
  <si>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</si>
  <si>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</si>
  <si>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</si>
  <si>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</si>
  <si>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</si>
  <si>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</si>
  <si>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</si>
  <si>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</si>
  <si>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</si>
  <si>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</si>
  <si>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</si>
  <si>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</si>
  <si>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</si>
  <si>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</si>
  <si>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</si>
  <si>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</si>
  <si>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</si>
  <si>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</si>
  <si>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</si>
  <si>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</si>
  <si>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</si>
  <si>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</si>
  <si>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</si>
  <si>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</si>
  <si>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</si>
  <si>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</si>
  <si>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</si>
  <si>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</si>
  <si>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</si>
  <si>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</si>
  <si>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</si>
  <si>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</si>
  <si>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</si>
  <si>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</si>
  <si>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</si>
  <si>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</si>
  <si>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</si>
  <si>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</si>
  <si>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</si>
  <si>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</si>
  <si>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</si>
  <si>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</si>
  <si>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</si>
  <si>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</si>
  <si>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</si>
  <si>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</si>
  <si>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</si>
  <si>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</si>
  <si>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</si>
  <si>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</si>
  <si>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神奈川県平塚市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</si>
  <si>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</si>
  <si>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</si>
  <si>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</si>
  <si>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</si>
  <si>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</si>
  <si>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</si>
  <si>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</si>
  <si>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</si>
  <si>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</si>
  <si>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</si>
  <si>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</si>
  <si>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</si>
  <si>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</si>
  <si>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</si>
  <si>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</si>
  <si>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</si>
  <si>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</si>
  <si>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</si>
  <si>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</si>
  <si>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</si>
  <si>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</si>
  <si>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</si>
  <si>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</si>
  <si>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</si>
  <si>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</si>
  <si>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</si>
  <si>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</si>
  <si>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</si>
  <si>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</si>
  <si>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</si>
  <si>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</si>
  <si>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</si>
  <si>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</si>
  <si>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</si>
  <si>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</si>
  <si>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</si>
  <si>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</si>
  <si>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</si>
  <si>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</si>
  <si>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</si>
  <si>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</si>
  <si>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</si>
  <si>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</si>
  <si>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</si>
  <si>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</si>
  <si>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</si>
  <si>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</si>
  <si>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</si>
  <si>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</si>
  <si>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</si>
  <si>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</si>
  <si>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</si>
  <si>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</si>
  <si>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</si>
  <si>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</si>
  <si>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</si>
  <si>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</si>
  <si>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</si>
  <si>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</si>
  <si>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</si>
  <si>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</si>
  <si>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</si>
  <si>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</si>
  <si>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</si>
  <si>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</si>
  <si>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</si>
  <si>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</si>
  <si>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</si>
  <si>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</si>
  <si>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</si>
  <si>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</si>
  <si>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</si>
  <si>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</si>
  <si>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</si>
  <si>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</si>
  <si>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</si>
  <si>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</si>
  <si>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</si>
  <si>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</si>
  <si>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</si>
  <si>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</si>
  <si>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</si>
  <si>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</si>
  <si>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</si>
  <si>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</si>
  <si>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</si>
  <si>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</si>
  <si>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</si>
  <si>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</si>
  <si>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</si>
  <si>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</si>
  <si>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</si>
  <si>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</si>
  <si>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</si>
  <si>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</si>
  <si>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</si>
  <si>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</si>
  <si>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</si>
  <si>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</si>
  <si>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</si>
  <si>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</si>
  <si>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</si>
  <si>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</si>
  <si>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</si>
  <si>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</si>
  <si>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</si>
  <si>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</si>
  <si>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</si>
  <si>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</si>
  <si>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</si>
  <si>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</si>
  <si>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</si>
  <si>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</si>
  <si>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</si>
  <si>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</si>
  <si>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</si>
  <si>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</si>
  <si>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</si>
  <si>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</si>
  <si>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</si>
  <si>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</si>
  <si>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</si>
  <si>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</si>
  <si>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</si>
  <si>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</si>
  <si>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</si>
  <si>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</si>
  <si>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</si>
  <si>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</si>
  <si>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</si>
  <si>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</si>
  <si>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</si>
  <si>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</si>
  <si>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</si>
  <si>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</si>
  <si>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</si>
  <si>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</si>
  <si>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</si>
  <si>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</si>
  <si>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</si>
  <si>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</si>
  <si>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</si>
  <si>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</si>
  <si>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</si>
  <si>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</si>
  <si>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</si>
  <si>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</si>
  <si>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</si>
  <si>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</si>
  <si>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</si>
  <si>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</si>
  <si>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</si>
  <si>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</si>
  <si>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</si>
  <si>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</si>
  <si>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</si>
  <si>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</si>
  <si>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</si>
  <si>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</si>
  <si>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</si>
  <si>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</si>
  <si>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</si>
  <si>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</si>
  <si>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</si>
  <si>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</si>
  <si>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</si>
  <si>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</si>
  <si>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</si>
  <si>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</si>
  <si>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</si>
  <si>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</si>
  <si>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</si>
  <si>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</si>
  <si>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</si>
  <si>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</si>
  <si>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</si>
  <si>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</si>
  <si>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</si>
  <si>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</si>
  <si>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</si>
  <si>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</si>
  <si>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</si>
  <si>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1.70</t>
  </si>
  <si>
    <t>▲ 0.62</t>
  </si>
  <si>
    <t>一般会計</t>
  </si>
  <si>
    <t>病院事業会計</t>
  </si>
  <si>
    <t>競輪事業特別会計</t>
  </si>
  <si>
    <t>下水道事業特別会計</t>
  </si>
  <si>
    <t>介護保険事業特別会計</t>
  </si>
  <si>
    <t>国民健康保険事業特別会計</t>
  </si>
  <si>
    <t>後期高齢者医療事業特別会計</t>
  </si>
  <si>
    <t>農業集落排水事業特別会計</t>
  </si>
  <si>
    <t>その他会計（赤字）</t>
  </si>
  <si>
    <t>その他会計（黒字）</t>
  </si>
  <si>
    <t>（公財）平塚市まちづくり財団</t>
    <rPh sb="1" eb="2">
      <t>コウ</t>
    </rPh>
    <rPh sb="2" eb="3">
      <t>ザイ</t>
    </rPh>
    <rPh sb="4" eb="7">
      <t>ヒラツカシ</t>
    </rPh>
    <rPh sb="12" eb="14">
      <t>ザイダン</t>
    </rPh>
    <phoneticPr fontId="2"/>
  </si>
  <si>
    <t>-</t>
    <phoneticPr fontId="2"/>
  </si>
  <si>
    <t>（公財）平塚市生きがい事業団</t>
    <rPh sb="1" eb="2">
      <t>コウ</t>
    </rPh>
    <rPh sb="2" eb="3">
      <t>ザイ</t>
    </rPh>
    <rPh sb="4" eb="7">
      <t>ヒラツカシ</t>
    </rPh>
    <rPh sb="7" eb="8">
      <t>イ</t>
    </rPh>
    <rPh sb="11" eb="14">
      <t>ジギョウダン</t>
    </rPh>
    <phoneticPr fontId="2"/>
  </si>
  <si>
    <t>○</t>
    <phoneticPr fontId="2"/>
  </si>
  <si>
    <t>平塚市土地開発公社</t>
    <rPh sb="0" eb="3">
      <t>ヒラツカシ</t>
    </rPh>
    <rPh sb="3" eb="5">
      <t>トチ</t>
    </rPh>
    <rPh sb="5" eb="7">
      <t>カイハツ</t>
    </rPh>
    <rPh sb="7" eb="9">
      <t>コウシャ</t>
    </rPh>
    <phoneticPr fontId="2"/>
  </si>
  <si>
    <t>金目川水害予防組合</t>
    <rPh sb="0" eb="2">
      <t>カネメ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</si>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</sst>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23123</c:v>
                </c:pt>
                <c:pt idx="1">
                  <c:v>54368</c:v>
                </c:pt>
                <c:pt idx="2">
                  <c:v>37230</c:v>
                </c:pt>
                <c:pt idx="3">
                  <c:v>33310</c:v>
                </c:pt>
                <c:pt idx="4">
                  <c:v>25861</c:v>
                </c:pt>
              </c:numCache>
            </c:numRef>
          </c:val>
          <c:smooth val="0"/>
        </c:ser>
        <c:dLbls>
          <c:showLegendKey val="0"/>
          <c:showVal val="0"/>
          <c:showCatName val="0"/>
          <c:showSerName val="0"/>
          <c:showPercent val="0"/>
          <c:showBubbleSize val="0"/>
        </c:dLbls>
        <c:marker val="1"/>
        <c:smooth val="0"/>
        <c:axId val="85465344"/>
        <c:axId val="85475712"/>
      </c:lineChart>
      <c:catAx>
        <c:axId val="8546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75712"/>
        <c:crosses val="autoZero"/>
        <c:auto val="1"/>
        <c:lblAlgn val="ctr"/>
        <c:lblOffset val="100"/>
        <c:tickLblSkip val="1"/>
        <c:tickMarkSkip val="1"/>
        <c:noMultiLvlLbl val="0"/>
      </c:catAx>
      <c:valAx>
        <c:axId val="85475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46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6.22</c:v>
                </c:pt>
                <c:pt idx="1">
                  <c:v>7.66</c:v>
                </c:pt>
                <c:pt idx="2">
                  <c:v>7.69</c:v>
                </c:pt>
                <c:pt idx="3">
                  <c:v>7.73</c:v>
                </c:pt>
                <c:pt idx="4">
                  <c:v>5.55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12.74</c:v>
                </c:pt>
                <c:pt idx="1">
                  <c:v>13.65</c:v>
                </c:pt>
                <c:pt idx="2">
                  <c:v>14.72</c:v>
                </c:pt>
                <c:pt idx="3">
                  <c:v>13.17</c:v>
                </c:pt>
                <c:pt idx="4">
                  <c:v>14.43</c:v>
                </c:pt>
              </c:numCache>
            </c:numRef>
          </c:val>
        </c:ser>
        <c:dLbls>
          <c:showLegendKey val="0"/>
          <c:showVal val="0"/>
          <c:showCatName val="0"/>
          <c:showSerName val="0"/>
          <c:showPercent val="0"/>
          <c:showBubbleSize val="0"/>
        </c:dLbls>
        <c:gapWidth val="250"/>
        <c:overlap val="100"/>
        <c:axId val="96724096"/>
        <c:axId val="96726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2.33</c:v>
                </c:pt>
                <c:pt idx="1">
                  <c:v>2.4</c:v>
                </c:pt>
                <c:pt idx="2">
                  <c:v>1.39</c:v>
                </c:pt>
                <c:pt idx="3">
                  <c:v>-1.7</c:v>
                </c:pt>
                <c:pt idx="4">
                  <c:v>-0.62</c:v>
                </c:pt>
              </c:numCache>
            </c:numRef>
          </c:val>
          <c:smooth val="0"/>
        </c:ser>
        <c:dLbls>
          <c:showLegendKey val="0"/>
          <c:showVal val="0"/>
          <c:showCatName val="0"/>
          <c:showSerName val="0"/>
          <c:showPercent val="0"/>
          <c:showBubbleSize val="0"/>
        </c:dLbls>
        <c:marker val="1"/>
        <c:smooth val="0"/>
        <c:axId val="96724096"/>
        <c:axId val="96726016"/>
      </c:lineChart>
      <c:catAx>
        <c:axId val="967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726016"/>
        <c:crosses val="autoZero"/>
        <c:auto val="1"/>
        <c:lblAlgn val="ctr"/>
        <c:lblOffset val="100"/>
        <c:tickLblSkip val="1"/>
        <c:tickMarkSkip val="1"/>
        <c:noMultiLvlLbl val="0"/>
      </c:catAx>
      <c:valAx>
        <c:axId val="9672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0.1</c:v>
                </c:pt>
                <c:pt idx="4">
                  <c:v>#N/A</c:v>
                </c:pt>
                <c:pt idx="5">
                  <c:v>0.05</c:v>
                </c:pt>
                <c:pt idx="6">
                  <c:v>#N/A</c:v>
                </c:pt>
                <c:pt idx="7">
                  <c:v>0.05</c:v>
                </c:pt>
                <c:pt idx="8">
                  <c:v>#N/A</c:v>
                </c:pt>
                <c:pt idx="9">
                  <c:v>0.12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0.09</c:v>
                </c:pt>
                <c:pt idx="4">
                  <c:v>#N/A</c:v>
                </c:pt>
                <c:pt idx="5">
                  <c:v>0.71</c:v>
                </c:pt>
                <c:pt idx="6">
                  <c:v>#N/A</c:v>
                </c:pt>
                <c:pt idx="7">
                  <c:v>0.33</c:v>
                </c:pt>
                <c:pt idx="8">
                  <c:v>#N/A</c:v>
                </c:pt>
                <c:pt idx="9">
                  <c:v>0.35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1.71</c:v>
                </c:pt>
                <c:pt idx="2">
                  <c:v>#N/A</c:v>
                </c:pt>
                <c:pt idx="3">
                  <c:v>1.34</c:v>
                </c:pt>
                <c:pt idx="4">
                  <c:v>#N/A</c:v>
                </c:pt>
                <c:pt idx="5">
                  <c:v>1.57</c:v>
                </c:pt>
                <c:pt idx="6">
                  <c:v>#N/A</c:v>
                </c:pt>
                <c:pt idx="7">
                  <c:v>1.25</c:v>
                </c:pt>
                <c:pt idx="8">
                  <c:v>#N/A</c:v>
                </c:pt>
                <c:pt idx="9">
                  <c:v>0.56000000000000005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0.48</c:v>
                </c:pt>
                <c:pt idx="4">
                  <c:v>#N/A</c:v>
                </c:pt>
                <c:pt idx="5">
                  <c:v>0.67</c:v>
                </c:pt>
                <c:pt idx="6">
                  <c:v>#N/A</c:v>
                </c:pt>
                <c:pt idx="7">
                  <c:v>0.82</c:v>
                </c:pt>
                <c:pt idx="8">
                  <c:v>#N/A</c:v>
                </c:pt>
                <c:pt idx="9">
                  <c:v>0.56999999999999995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0.19</c:v>
                </c:pt>
                <c:pt idx="4">
                  <c:v>#N/A</c:v>
                </c:pt>
                <c:pt idx="5">
                  <c:v>0.36</c:v>
                </c:pt>
                <c:pt idx="6">
                  <c:v>#N/A</c:v>
                </c:pt>
                <c:pt idx="7">
                  <c:v>0.51</c:v>
                </c:pt>
                <c:pt idx="8">
                  <c:v>#N/A</c:v>
                </c:pt>
                <c:pt idx="9">
                  <c:v>0.69</c:v>
                </c:pt>
              </c:numCache>
            </c:numRef>
          </c:val>
        </c:ser>
        <c:ser>
          <c:idx val="7"/>
          <c:order val="7"/>
          <c:tx>
            <c:strRef>
              <c:f>データシート!$A$34</c:f>
              <c:strCache>
                <c:ptCount val="1"/>
                <c:pt idx="0">
                  <c:v>競輪事業特別会計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2.54</c:v>
                </c:pt>
                <c:pt idx="2">
                  <c:v>#N/A</c:v>
                </c:pt>
                <c:pt idx="3">
                  <c:v>1.8</c:v>
                </c:pt>
                <c:pt idx="4">
                  <c:v>#N/A</c:v>
                </c:pt>
                <c:pt idx="5">
                  <c:v>0.6</c:v>
                </c:pt>
                <c:pt idx="6">
                  <c:v>#N/A</c:v>
                </c:pt>
                <c:pt idx="7">
                  <c:v>0.52</c:v>
                </c:pt>
                <c:pt idx="8">
                  <c:v>#N/A</c:v>
                </c:pt>
                <c:pt idx="9">
                  <c:v>0.84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3.79</c:v>
                </c:pt>
                <c:pt idx="2">
                  <c:v>#N/A</c:v>
                </c:pt>
                <c:pt idx="3">
                  <c:v>1.88</c:v>
                </c:pt>
                <c:pt idx="4">
                  <c:v>#N/A</c:v>
                </c:pt>
                <c:pt idx="5">
                  <c:v>1.33</c:v>
                </c:pt>
                <c:pt idx="6">
                  <c:v>#N/A</c:v>
                </c:pt>
                <c:pt idx="7">
                  <c:v>3.49</c:v>
                </c:pt>
                <c:pt idx="8">
                  <c:v>#N/A</c:v>
                </c:pt>
                <c:pt idx="9">
                  <c:v>4.74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6.21</c:v>
                </c:pt>
                <c:pt idx="2">
                  <c:v>#N/A</c:v>
                </c:pt>
                <c:pt idx="3">
                  <c:v>7.66</c:v>
                </c:pt>
                <c:pt idx="4">
                  <c:v>#N/A</c:v>
                </c:pt>
                <c:pt idx="5">
                  <c:v>7.69</c:v>
                </c:pt>
                <c:pt idx="6">
                  <c:v>#N/A</c:v>
                </c:pt>
                <c:pt idx="7">
                  <c:v>7.72</c:v>
                </c:pt>
                <c:pt idx="8">
                  <c:v>#N/A</c:v>
                </c:pt>
                <c:pt idx="9">
                  <c:v>5.54</c:v>
                </c:pt>
              </c:numCache>
            </c:numRef>
          </c:val>
        </c:ser>
        <c:dLbls>
          <c:showLegendKey val="0"/>
          <c:showVal val="0"/>
          <c:showCatName val="0"/>
          <c:showSerName val="0"/>
          <c:showPercent val="0"/>
          <c:showBubbleSize val="0"/>
        </c:dLbls>
        <c:gapWidth val="150"/>
        <c:overlap val="100"/>
        <c:axId val="95960064"/>
        <c:axId val="95961856"/>
      </c:barChart>
      <c:catAx>
        <c:axId val="959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61856"/>
        <c:crosses val="autoZero"/>
        <c:auto val="1"/>
        <c:lblAlgn val="ctr"/>
        <c:lblOffset val="100"/>
        <c:tickLblSkip val="1"/>
        <c:tickMarkSkip val="1"/>
        <c:noMultiLvlLbl val="0"/>
      </c:catAx>
      <c:valAx>
        <c:axId val="9596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6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8653</c:v>
                </c:pt>
                <c:pt idx="5">
                  <c:v>8583</c:v>
                </c:pt>
                <c:pt idx="8">
                  <c:v>8627</c:v>
                </c:pt>
                <c:pt idx="11">
                  <c:v>8900</c:v>
                </c:pt>
                <c:pt idx="14">
                  <c:v>8283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362</c:v>
                </c:pt>
                <c:pt idx="3">
                  <c:v>377</c:v>
                </c:pt>
                <c:pt idx="6">
                  <c:v>433</c:v>
                </c:pt>
                <c:pt idx="9">
                  <c:v>567</c:v>
                </c:pt>
                <c:pt idx="12">
                  <c:v>535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4204</c:v>
                </c:pt>
                <c:pt idx="3">
                  <c:v>4163</c:v>
                </c:pt>
                <c:pt idx="6">
                  <c:v>4233</c:v>
                </c:pt>
                <c:pt idx="9">
                  <c:v>4213</c:v>
                </c:pt>
                <c:pt idx="12">
                  <c:v>4226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5006</c:v>
                </c:pt>
                <c:pt idx="3">
                  <c:v>4939</c:v>
                </c:pt>
                <c:pt idx="6">
                  <c:v>5044</c:v>
                </c:pt>
                <c:pt idx="9">
                  <c:v>5105</c:v>
                </c:pt>
                <c:pt idx="12">
                  <c:v>4777</c:v>
                </c:pt>
              </c:numCache>
            </c:numRef>
          </c:val>
        </c:ser>
        <c:dLbls>
          <c:showLegendKey val="0"/>
          <c:showVal val="0"/>
          <c:showCatName val="0"/>
          <c:showSerName val="0"/>
          <c:showPercent val="0"/>
          <c:showBubbleSize val="0"/>
        </c:dLbls>
        <c:gapWidth val="100"/>
        <c:overlap val="100"/>
        <c:axId val="103193216"/>
        <c:axId val="103207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919</c:v>
                </c:pt>
                <c:pt idx="2">
                  <c:v>#N/A</c:v>
                </c:pt>
                <c:pt idx="3">
                  <c:v>#N/A</c:v>
                </c:pt>
                <c:pt idx="4">
                  <c:v>896</c:v>
                </c:pt>
                <c:pt idx="5">
                  <c:v>#N/A</c:v>
                </c:pt>
                <c:pt idx="6">
                  <c:v>#N/A</c:v>
                </c:pt>
                <c:pt idx="7">
                  <c:v>1083</c:v>
                </c:pt>
                <c:pt idx="8">
                  <c:v>#N/A</c:v>
                </c:pt>
                <c:pt idx="9">
                  <c:v>#N/A</c:v>
                </c:pt>
                <c:pt idx="10">
                  <c:v>985</c:v>
                </c:pt>
                <c:pt idx="11">
                  <c:v>#N/A</c:v>
                </c:pt>
                <c:pt idx="12">
                  <c:v>#N/A</c:v>
                </c:pt>
                <c:pt idx="13">
                  <c:v>1255</c:v>
                </c:pt>
                <c:pt idx="14">
                  <c:v>#N/A</c:v>
                </c:pt>
              </c:numCache>
            </c:numRef>
          </c:val>
          <c:smooth val="0"/>
        </c:ser>
        <c:dLbls>
          <c:showLegendKey val="0"/>
          <c:showVal val="0"/>
          <c:showCatName val="0"/>
          <c:showSerName val="0"/>
          <c:showPercent val="0"/>
          <c:showBubbleSize val="0"/>
        </c:dLbls>
        <c:marker val="1"/>
        <c:smooth val="0"/>
        <c:axId val="103193216"/>
        <c:axId val="103207680"/>
      </c:lineChart>
      <c:catAx>
        <c:axId val="1031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07680"/>
        <c:crosses val="autoZero"/>
        <c:auto val="1"/>
        <c:lblAlgn val="ctr"/>
        <c:lblOffset val="100"/>
        <c:tickLblSkip val="1"/>
        <c:tickMarkSkip val="1"/>
        <c:noMultiLvlLbl val="0"/>
      </c:catAx>
      <c:valAx>
        <c:axId val="10320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63498</c:v>
                </c:pt>
                <c:pt idx="5">
                  <c:v>64604</c:v>
                </c:pt>
                <c:pt idx="8">
                  <c:v>64267</c:v>
                </c:pt>
                <c:pt idx="11">
                  <c:v>63130</c:v>
                </c:pt>
                <c:pt idx="14">
                  <c:v>62482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24321</c:v>
                </c:pt>
                <c:pt idx="5">
                  <c:v>24289</c:v>
                </c:pt>
                <c:pt idx="8">
                  <c:v>22991</c:v>
                </c:pt>
                <c:pt idx="11">
                  <c:v>22187</c:v>
                </c:pt>
                <c:pt idx="14">
                  <c:v>21177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19750</c:v>
                </c:pt>
                <c:pt idx="5">
                  <c:v>21354</c:v>
                </c:pt>
                <c:pt idx="8">
                  <c:v>20468</c:v>
                </c:pt>
                <c:pt idx="11">
                  <c:v>18892</c:v>
                </c:pt>
                <c:pt idx="14">
                  <c:v>20144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365</c:v>
                </c:pt>
                <c:pt idx="3">
                  <c:v>274</c:v>
                </c:pt>
                <c:pt idx="6">
                  <c:v>183</c:v>
                </c:pt>
                <c:pt idx="9">
                  <c:v>91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13057</c:v>
                </c:pt>
                <c:pt idx="3">
                  <c:v>12740</c:v>
                </c:pt>
                <c:pt idx="6">
                  <c:v>12631</c:v>
                </c:pt>
                <c:pt idx="9">
                  <c:v>11863</c:v>
                </c:pt>
                <c:pt idx="12">
                  <c:v>11491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41733</c:v>
                </c:pt>
                <c:pt idx="3">
                  <c:v>40547</c:v>
                </c:pt>
                <c:pt idx="6">
                  <c:v>39159</c:v>
                </c:pt>
                <c:pt idx="9">
                  <c:v>37888</c:v>
                </c:pt>
                <c:pt idx="12">
                  <c:v>37944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2463</c:v>
                </c:pt>
                <c:pt idx="3">
                  <c:v>2166</c:v>
                </c:pt>
                <c:pt idx="6">
                  <c:v>1812</c:v>
                </c:pt>
                <c:pt idx="9">
                  <c:v>1322</c:v>
                </c:pt>
                <c:pt idx="12">
                  <c:v>862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46942</c:v>
                </c:pt>
                <c:pt idx="3">
                  <c:v>50621</c:v>
                </c:pt>
                <c:pt idx="6">
                  <c:v>51768</c:v>
                </c:pt>
                <c:pt idx="9">
                  <c:v>53293</c:v>
                </c:pt>
                <c:pt idx="12">
                  <c:v>53520</c:v>
                </c:pt>
              </c:numCache>
            </c:numRef>
          </c:val>
        </c:ser>
        <c:dLbls>
          <c:showLegendKey val="0"/>
          <c:showVal val="0"/>
          <c:showCatName val="0"/>
          <c:showSerName val="0"/>
          <c:showPercent val="0"/>
          <c:showBubbleSize val="0"/>
        </c:dLbls>
        <c:gapWidth val="100"/>
        <c:overlap val="100"/>
        <c:axId val="4344064"/>
        <c:axId val="435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248</c:v>
                </c:pt>
                <c:pt idx="11">
                  <c:v>#N/A</c:v>
                </c:pt>
                <c:pt idx="12">
                  <c:v>#N/A</c:v>
                </c:pt>
                <c:pt idx="13">
                  <c:v>14</c:v>
                </c:pt>
                <c:pt idx="14">
                  <c:v>#N/A</c:v>
                </c:pt>
              </c:numCache>
            </c:numRef>
          </c:val>
          <c:smooth val="0"/>
        </c:ser>
        <c:dLbls>
          <c:showLegendKey val="0"/>
          <c:showVal val="0"/>
          <c:showCatName val="0"/>
          <c:showSerName val="0"/>
          <c:showPercent val="0"/>
          <c:showBubbleSize val="0"/>
        </c:dLbls>
        <c:marker val="1"/>
        <c:smooth val="0"/>
        <c:axId val="4344064"/>
        <c:axId val="4354432"/>
      </c:lineChart>
      <c:catAx>
        <c:axId val="43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4432"/>
        <c:crosses val="autoZero"/>
        <c:auto val="1"/>
        <c:lblAlgn val="ctr"/>
        <c:lblOffset val="100"/>
        <c:tickLblSkip val="1"/>
        <c:tickMarkSkip val="1"/>
        <c:noMultiLvlLbl val="0"/>
      </c:catAx>
      <c:valAx>
        <c:axId val="4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元利償還金は減となったものの、それを控除する項目となる災害復旧費等に係る基準財政需要額の減などによる特定財源の減により分子が増加した。</a:t>
          </a:r>
          <a:endParaRPr lang="ja-JP" altLang="ja-JP" sz="1400">
            <a:effectLst/>
          </a:endParaRPr>
        </a:p>
        <a:p>
          <a:r>
            <a:rPr kumimoji="1" lang="ja-JP" altLang="ja-JP" sz="1100">
              <a:solidFill>
                <a:schemeClr val="dk1"/>
              </a:solidFill>
              <a:effectLst/>
              <a:latin typeface="+mn-lt"/>
              <a:ea typeface="+mn-ea"/>
              <a:cs typeface="+mn-cs"/>
            </a:rPr>
            <a:t>今後は環境事業センター整備や新庁舎建設に伴い発行した多額の建設債の元金償還が一層本格化してくるため、世代間の負担の公平を図るという機能に着目しながら活用し、借入れと返済のバランスや人口減少に伴う将来世代への過度な負担転嫁にも配慮し、総額抑制及び平準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土地開発公社の先行取得用地の買戻しが進んだことから、債務負担行為に基づく負担額が減少した。以上の結果、将来負担額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今後も将来負担に配慮しつつ、行財政改革の取り組みを推進し、財政の健全化に努める。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257,506
253,186
67.82
85,652,135
81,857,683
2,688,606
48,453,987
53,519,713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税補てん債償還費の大幅減があるものの、生活保護費、保健衛生費、高齢者保健福祉の増に加え、新たに導入された人口減少等特別対策事業費が大幅に増となったことから、基準財政需要額は前年度より約１２億円増となった。基準財政収入額においては、地方消費税交付金の増により、前年度より約１２億円増となった。これらのことから、単年度では</a:t>
          </a:r>
          <a:r>
            <a:rPr kumimoji="1" lang="en-US" altLang="ja-JP" sz="1100">
              <a:solidFill>
                <a:schemeClr val="dk1"/>
              </a:solidFill>
              <a:effectLst/>
              <a:latin typeface="+mn-lt"/>
              <a:ea typeface="+mn-ea"/>
              <a:cs typeface="+mn-cs"/>
            </a:rPr>
            <a:t>0.970</a:t>
          </a:r>
          <a:r>
            <a:rPr kumimoji="1" lang="ja-JP" altLang="ja-JP" sz="1100">
              <a:solidFill>
                <a:schemeClr val="dk1"/>
              </a:solidFill>
              <a:effectLst/>
              <a:latin typeface="+mn-lt"/>
              <a:ea typeface="+mn-ea"/>
              <a:cs typeface="+mn-cs"/>
            </a:rPr>
            <a:t>となり、３か年平均でも</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ぶりに交付団体となって以降、６年連続で交付団体となっている。子育て環境の充実や雇用環境の整備など、生産年齢人口を増やすことで、市税収入が増加するような施策を実施しつつ、受益者負担の適正化による歳入確保、また、事業の廃止や抜本的見直しによる歳出削減を行い、引き続き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148167</xdr:rowOff>
    </xdr:to>
    <xdr:cxnSp macro="">
      <xdr:nvCxnSpPr>
        <xdr:cNvPr id="68" name="直線コネクタ 67"/>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1" name="直線コネクタ 70"/>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148167</xdr:rowOff>
    </xdr:to>
    <xdr:cxnSp macro="">
      <xdr:nvCxnSpPr>
        <xdr:cNvPr id="77" name="直線コネクタ 76"/>
        <xdr:cNvCxnSpPr/>
      </xdr:nvCxnSpPr>
      <xdr:spPr>
        <a:xfrm>
          <a:off x="1447800" y="65627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税率引き下げの影響などで法人市民税が減となったものの、地方消費税交付金の大幅増により分母である経常一般財源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は前年度より約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増加した。分子である経常経費充当一般財源は、平成７年・８年度に発行した減税補てん債の償還満了により公債費が減となったものの各特別会計への繰出金が増となったことから、前年度より約９億円増加した。この結果、経常収支比率は</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臨時財政対策債の発行可能額約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億円を満額発行すればさらに経常収支比率</a:t>
          </a:r>
          <a:endParaRPr lang="ja-JP" altLang="ja-JP" sz="1400">
            <a:effectLst/>
          </a:endParaRPr>
        </a:p>
        <a:p>
          <a:r>
            <a:rPr kumimoji="1" lang="ja-JP" altLang="ja-JP" sz="1100">
              <a:solidFill>
                <a:schemeClr val="dk1"/>
              </a:solidFill>
              <a:effectLst/>
              <a:latin typeface="+mn-lt"/>
              <a:ea typeface="+mn-ea"/>
              <a:cs typeface="+mn-cs"/>
            </a:rPr>
            <a:t>　　が下がるところであるが、実発行額は約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億円に留めているもの。</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71544</xdr:rowOff>
    </xdr:from>
    <xdr:to>
      <xdr:col>7</xdr:col>
      <xdr:colOff>152400</xdr:colOff>
      <xdr:row>64</xdr:row>
      <xdr:rowOff>111760</xdr:rowOff>
    </xdr:to>
    <xdr:cxnSp macro="">
      <xdr:nvCxnSpPr>
        <xdr:cNvPr id="131" name="直線コネクタ 130"/>
        <xdr:cNvCxnSpPr/>
      </xdr:nvCxnSpPr>
      <xdr:spPr>
        <a:xfrm flipV="1">
          <a:off x="4114800" y="110443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64</xdr:row>
      <xdr:rowOff>111760</xdr:rowOff>
    </xdr:to>
    <xdr:cxnSp macro="">
      <xdr:nvCxnSpPr>
        <xdr:cNvPr id="134" name="直線コネクタ 133"/>
        <xdr:cNvCxnSpPr/>
      </xdr:nvCxnSpPr>
      <xdr:spPr>
        <a:xfrm>
          <a:off x="3225800" y="109076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154517</xdr:rowOff>
    </xdr:to>
    <xdr:cxnSp macro="">
      <xdr:nvCxnSpPr>
        <xdr:cNvPr id="137" name="直線コネクタ 136"/>
        <xdr:cNvCxnSpPr/>
      </xdr:nvCxnSpPr>
      <xdr:spPr>
        <a:xfrm flipV="1">
          <a:off x="2336800" y="1090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64</xdr:row>
      <xdr:rowOff>15240</xdr:rowOff>
    </xdr:to>
    <xdr:cxnSp macro="">
      <xdr:nvCxnSpPr>
        <xdr:cNvPr id="140" name="直線コネクタ 139"/>
        <xdr:cNvCxnSpPr/>
      </xdr:nvCxnSpPr>
      <xdr:spPr>
        <a:xfrm flipV="1">
          <a:off x="1447800" y="1095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50" name="円/楕円 149"/>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51"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103717</xdr:rowOff>
    </xdr:from>
    <xdr:to>
      <xdr:col>3</xdr:col>
      <xdr:colOff>330200</xdr:colOff>
      <xdr:row>64</xdr:row>
      <xdr:rowOff>33867</xdr:rowOff>
    </xdr:to>
    <xdr:sp macro="" textlink="">
      <xdr:nvSpPr>
        <xdr:cNvPr id="156" name="円/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18644</xdr:rowOff>
    </xdr:from>
    <xdr:ext cx="762000" cy="259045"/>
    <xdr:sp macro="" textlink="">
      <xdr:nvSpPr>
        <xdr:cNvPr id="157" name="テキスト ボックス 156"/>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数の減や新陳代謝により人件費が減少した。今後も低コストで質の高い行政サービスが提供できるよう民間活力の導入検討や、事業の廃止・抜本的見直しなど行財政改革の取り組みを推進し、一層の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118214</xdr:rowOff>
    </xdr:from>
    <xdr:to>
      <xdr:col>7</xdr:col>
      <xdr:colOff>152400</xdr:colOff>
      <xdr:row>82</xdr:row>
      <xdr:rowOff>131787</xdr:rowOff>
    </xdr:to>
    <xdr:cxnSp macro="">
      <xdr:nvCxnSpPr>
        <xdr:cNvPr id="194" name="直線コネクタ 193"/>
        <xdr:cNvCxnSpPr/>
      </xdr:nvCxnSpPr>
      <xdr:spPr>
        <a:xfrm flipV="1">
          <a:off x="4114800" y="14177114"/>
          <a:ext cx="8382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23605</xdr:rowOff>
    </xdr:from>
    <xdr:to>
      <xdr:col>6</xdr:col>
      <xdr:colOff>0</xdr:colOff>
      <xdr:row>82</xdr:row>
      <xdr:rowOff>131787</xdr:rowOff>
    </xdr:to>
    <xdr:cxnSp macro="">
      <xdr:nvCxnSpPr>
        <xdr:cNvPr id="197" name="直線コネクタ 196"/>
        <xdr:cNvCxnSpPr/>
      </xdr:nvCxnSpPr>
      <xdr:spPr>
        <a:xfrm>
          <a:off x="3225800" y="14082505"/>
          <a:ext cx="889000" cy="10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23605</xdr:rowOff>
    </xdr:from>
    <xdr:to>
      <xdr:col>4</xdr:col>
      <xdr:colOff>482600</xdr:colOff>
      <xdr:row>82</xdr:row>
      <xdr:rowOff>56121</xdr:rowOff>
    </xdr:to>
    <xdr:cxnSp macro="">
      <xdr:nvCxnSpPr>
        <xdr:cNvPr id="200" name="直線コネクタ 199"/>
        <xdr:cNvCxnSpPr/>
      </xdr:nvCxnSpPr>
      <xdr:spPr>
        <a:xfrm flipV="1">
          <a:off x="2336800" y="14082505"/>
          <a:ext cx="889000" cy="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56121</xdr:rowOff>
    </xdr:from>
    <xdr:to>
      <xdr:col>3</xdr:col>
      <xdr:colOff>279400</xdr:colOff>
      <xdr:row>82</xdr:row>
      <xdr:rowOff>100580</xdr:rowOff>
    </xdr:to>
    <xdr:cxnSp macro="">
      <xdr:nvCxnSpPr>
        <xdr:cNvPr id="203" name="直線コネクタ 202"/>
        <xdr:cNvCxnSpPr/>
      </xdr:nvCxnSpPr>
      <xdr:spPr>
        <a:xfrm flipV="1">
          <a:off x="1447800" y="14115021"/>
          <a:ext cx="889000" cy="4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67414</xdr:rowOff>
    </xdr:from>
    <xdr:to>
      <xdr:col>7</xdr:col>
      <xdr:colOff>203200</xdr:colOff>
      <xdr:row>82</xdr:row>
      <xdr:rowOff>169014</xdr:rowOff>
    </xdr:to>
    <xdr:sp macro="" textlink="">
      <xdr:nvSpPr>
        <xdr:cNvPr id="213" name="円/楕円 212"/>
        <xdr:cNvSpPr/>
      </xdr:nvSpPr>
      <xdr:spPr>
        <a:xfrm>
          <a:off x="4902200" y="141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83941</xdr:rowOff>
    </xdr:from>
    <xdr:ext cx="762000" cy="259045"/>
    <xdr:sp macro="" textlink="">
      <xdr:nvSpPr>
        <xdr:cNvPr id="214" name="人件費・物件費等の状況該当値テキスト"/>
        <xdr:cNvSpPr txBox="1"/>
      </xdr:nvSpPr>
      <xdr:spPr>
        <a:xfrm>
          <a:off x="5041900" y="139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80987</xdr:rowOff>
    </xdr:from>
    <xdr:to>
      <xdr:col>6</xdr:col>
      <xdr:colOff>50800</xdr:colOff>
      <xdr:row>83</xdr:row>
      <xdr:rowOff>11137</xdr:rowOff>
    </xdr:to>
    <xdr:sp macro="" textlink="">
      <xdr:nvSpPr>
        <xdr:cNvPr id="215" name="円/楕円 214"/>
        <xdr:cNvSpPr/>
      </xdr:nvSpPr>
      <xdr:spPr>
        <a:xfrm>
          <a:off x="4064000" y="141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21314</xdr:rowOff>
    </xdr:from>
    <xdr:ext cx="736600" cy="259045"/>
    <xdr:sp macro="" textlink="">
      <xdr:nvSpPr>
        <xdr:cNvPr id="216" name="テキスト ボックス 215"/>
        <xdr:cNvSpPr txBox="1"/>
      </xdr:nvSpPr>
      <xdr:spPr>
        <a:xfrm>
          <a:off x="3733800" y="13908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144255</xdr:rowOff>
    </xdr:from>
    <xdr:to>
      <xdr:col>4</xdr:col>
      <xdr:colOff>533400</xdr:colOff>
      <xdr:row>82</xdr:row>
      <xdr:rowOff>74405</xdr:rowOff>
    </xdr:to>
    <xdr:sp macro="" textlink="">
      <xdr:nvSpPr>
        <xdr:cNvPr id="217" name="円/楕円 216"/>
        <xdr:cNvSpPr/>
      </xdr:nvSpPr>
      <xdr:spPr>
        <a:xfrm>
          <a:off x="3175000" y="140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84582</xdr:rowOff>
    </xdr:from>
    <xdr:ext cx="762000" cy="259045"/>
    <xdr:sp macro="" textlink="">
      <xdr:nvSpPr>
        <xdr:cNvPr id="218" name="テキスト ボックス 217"/>
        <xdr:cNvSpPr txBox="1"/>
      </xdr:nvSpPr>
      <xdr:spPr>
        <a:xfrm>
          <a:off x="2844800" y="138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5321</xdr:rowOff>
    </xdr:from>
    <xdr:to>
      <xdr:col>3</xdr:col>
      <xdr:colOff>330200</xdr:colOff>
      <xdr:row>82</xdr:row>
      <xdr:rowOff>106921</xdr:rowOff>
    </xdr:to>
    <xdr:sp macro="" textlink="">
      <xdr:nvSpPr>
        <xdr:cNvPr id="219" name="円/楕円 218"/>
        <xdr:cNvSpPr/>
      </xdr:nvSpPr>
      <xdr:spPr>
        <a:xfrm>
          <a:off x="2286000" y="14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117098</xdr:rowOff>
    </xdr:from>
    <xdr:ext cx="762000" cy="259045"/>
    <xdr:sp macro="" textlink="">
      <xdr:nvSpPr>
        <xdr:cNvPr id="220" name="テキスト ボックス 219"/>
        <xdr:cNvSpPr txBox="1"/>
      </xdr:nvSpPr>
      <xdr:spPr>
        <a:xfrm>
          <a:off x="1955800" y="138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49780</xdr:rowOff>
    </xdr:from>
    <xdr:to>
      <xdr:col>2</xdr:col>
      <xdr:colOff>127000</xdr:colOff>
      <xdr:row>82</xdr:row>
      <xdr:rowOff>151380</xdr:rowOff>
    </xdr:to>
    <xdr:sp macro="" textlink="">
      <xdr:nvSpPr>
        <xdr:cNvPr id="221" name="円/楕円 220"/>
        <xdr:cNvSpPr/>
      </xdr:nvSpPr>
      <xdr:spPr>
        <a:xfrm>
          <a:off x="1397000" y="141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161557</xdr:rowOff>
    </xdr:from>
    <xdr:ext cx="762000" cy="259045"/>
    <xdr:sp macro="" textlink="">
      <xdr:nvSpPr>
        <xdr:cNvPr id="222" name="テキスト ボックス 221"/>
        <xdr:cNvSpPr txBox="1"/>
      </xdr:nvSpPr>
      <xdr:spPr>
        <a:xfrm>
          <a:off x="1066800" y="138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給与については人事院勧告に準じた改定により適正化に努めているが類似団体平均を上回っている状況のため、引き続きより一層の縮減努力を行う。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58" name="直線コネクタ 257"/>
        <xdr:cNvCxnSpPr/>
      </xdr:nvCxnSpPr>
      <xdr:spPr>
        <a:xfrm>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156332</xdr:rowOff>
    </xdr:to>
    <xdr:cxnSp macro="">
      <xdr:nvCxnSpPr>
        <xdr:cNvPr id="261" name="直線コネクタ 260"/>
        <xdr:cNvCxnSpPr/>
      </xdr:nvCxnSpPr>
      <xdr:spPr>
        <a:xfrm flipV="1">
          <a:off x="15290800" y="143751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89</xdr:row>
      <xdr:rowOff>69850</xdr:rowOff>
    </xdr:to>
    <xdr:cxnSp macro="">
      <xdr:nvCxnSpPr>
        <xdr:cNvPr id="264" name="直線コネクタ 263"/>
        <xdr:cNvCxnSpPr/>
      </xdr:nvCxnSpPr>
      <xdr:spPr>
        <a:xfrm flipV="1">
          <a:off x="14401800" y="14386682"/>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138793</xdr:rowOff>
    </xdr:to>
    <xdr:cxnSp macro="">
      <xdr:nvCxnSpPr>
        <xdr:cNvPr id="267" name="直線コネクタ 266"/>
        <xdr:cNvCxnSpPr/>
      </xdr:nvCxnSpPr>
      <xdr:spPr>
        <a:xfrm flipV="1">
          <a:off x="13512800" y="1532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8"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82" name="テキスト ボックス 281"/>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5" name="円/楕円 284"/>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6" name="テキスト ボックス 285"/>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事務量に見合う適正な職員配置や採用の抑制に努めているが、依然として類似団体平均を上回っていることから今後も引き続き計画的な管理に努める。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134076</xdr:rowOff>
    </xdr:from>
    <xdr:to>
      <xdr:col>24</xdr:col>
      <xdr:colOff>558800</xdr:colOff>
      <xdr:row>62</xdr:row>
      <xdr:rowOff>140970</xdr:rowOff>
    </xdr:to>
    <xdr:cxnSp macro="">
      <xdr:nvCxnSpPr>
        <xdr:cNvPr id="323" name="直線コネクタ 322"/>
        <xdr:cNvCxnSpPr/>
      </xdr:nvCxnSpPr>
      <xdr:spPr>
        <a:xfrm>
          <a:off x="16179800" y="1076397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4"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109946</xdr:rowOff>
    </xdr:from>
    <xdr:to>
      <xdr:col>23</xdr:col>
      <xdr:colOff>406400</xdr:colOff>
      <xdr:row>62</xdr:row>
      <xdr:rowOff>134076</xdr:rowOff>
    </xdr:to>
    <xdr:cxnSp macro="">
      <xdr:nvCxnSpPr>
        <xdr:cNvPr id="326" name="直線コネクタ 325"/>
        <xdr:cNvCxnSpPr/>
      </xdr:nvCxnSpPr>
      <xdr:spPr>
        <a:xfrm>
          <a:off x="15290800" y="107398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8" name="テキスト ボックス 327"/>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103051</xdr:rowOff>
    </xdr:from>
    <xdr:to>
      <xdr:col>22</xdr:col>
      <xdr:colOff>203200</xdr:colOff>
      <xdr:row>62</xdr:row>
      <xdr:rowOff>109946</xdr:rowOff>
    </xdr:to>
    <xdr:cxnSp macro="">
      <xdr:nvCxnSpPr>
        <xdr:cNvPr id="329" name="直線コネクタ 328"/>
        <xdr:cNvCxnSpPr/>
      </xdr:nvCxnSpPr>
      <xdr:spPr>
        <a:xfrm>
          <a:off x="14401800" y="1073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31" name="テキスト ボックス 330"/>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62</xdr:row>
      <xdr:rowOff>127181</xdr:rowOff>
    </xdr:to>
    <xdr:cxnSp macro="">
      <xdr:nvCxnSpPr>
        <xdr:cNvPr id="332" name="直線コネクタ 331"/>
        <xdr:cNvCxnSpPr/>
      </xdr:nvCxnSpPr>
      <xdr:spPr>
        <a:xfrm flipV="1">
          <a:off x="13512800" y="107329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6" name="テキスト ボックス 335"/>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90170</xdr:rowOff>
    </xdr:from>
    <xdr:to>
      <xdr:col>24</xdr:col>
      <xdr:colOff>609600</xdr:colOff>
      <xdr:row>63</xdr:row>
      <xdr:rowOff>20320</xdr:rowOff>
    </xdr:to>
    <xdr:sp macro="" textlink="">
      <xdr:nvSpPr>
        <xdr:cNvPr id="342" name="円/楕円 341"/>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62247</xdr:rowOff>
    </xdr:from>
    <xdr:ext cx="762000" cy="259045"/>
    <xdr:sp macro="" textlink="">
      <xdr:nvSpPr>
        <xdr:cNvPr id="343" name="定員管理の状況該当値テキスト"/>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83276</xdr:rowOff>
    </xdr:from>
    <xdr:to>
      <xdr:col>23</xdr:col>
      <xdr:colOff>457200</xdr:colOff>
      <xdr:row>63</xdr:row>
      <xdr:rowOff>13426</xdr:rowOff>
    </xdr:to>
    <xdr:sp macro="" textlink="">
      <xdr:nvSpPr>
        <xdr:cNvPr id="344" name="円/楕円 343"/>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169653</xdr:rowOff>
    </xdr:from>
    <xdr:ext cx="736600" cy="259045"/>
    <xdr:sp macro="" textlink="">
      <xdr:nvSpPr>
        <xdr:cNvPr id="345" name="テキスト ボックス 344"/>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59146</xdr:rowOff>
    </xdr:from>
    <xdr:to>
      <xdr:col>22</xdr:col>
      <xdr:colOff>254000</xdr:colOff>
      <xdr:row>62</xdr:row>
      <xdr:rowOff>160746</xdr:rowOff>
    </xdr:to>
    <xdr:sp macro="" textlink="">
      <xdr:nvSpPr>
        <xdr:cNvPr id="346" name="円/楕円 345"/>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145523</xdr:rowOff>
    </xdr:from>
    <xdr:ext cx="762000" cy="259045"/>
    <xdr:sp macro="" textlink="">
      <xdr:nvSpPr>
        <xdr:cNvPr id="347" name="テキスト ボックス 346"/>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8" name="円/楕円 347"/>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9" name="テキスト ボックス 348"/>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76381</xdr:rowOff>
    </xdr:from>
    <xdr:to>
      <xdr:col>19</xdr:col>
      <xdr:colOff>533400</xdr:colOff>
      <xdr:row>63</xdr:row>
      <xdr:rowOff>6531</xdr:rowOff>
    </xdr:to>
    <xdr:sp macro="" textlink="">
      <xdr:nvSpPr>
        <xdr:cNvPr id="350" name="円/楕円 349"/>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162758</xdr:rowOff>
    </xdr:from>
    <xdr:ext cx="762000" cy="259045"/>
    <xdr:sp macro="" textlink="">
      <xdr:nvSpPr>
        <xdr:cNvPr id="351" name="テキスト ボックス 350"/>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元利償還金は減となったものの、それを控除する項目となる災害復旧費等に係る基準財政需要額の減などによる特定財源の減により分子が増加したことから、分母となる標準財政規模の増加を加味しても</a:t>
          </a:r>
          <a:r>
            <a:rPr lang="en-US" altLang="ja-JP" sz="1100">
              <a:effectLst/>
            </a:rPr>
            <a:t>0.3</a:t>
          </a:r>
          <a:r>
            <a:rPr lang="ja-JP" altLang="en-US" sz="1100">
              <a:effectLst/>
            </a:rPr>
            <a:t>ポイントの悪化となった。</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環境事業センター整備や新庁舎建設に伴い発行した多額の建設債の元金償還が一層本格化してくるため、世代間の負担の公平を図るという機能に着目しながら活用し、借入れと返済のバランスや人口減少に伴う将来世代への過度な負担転嫁にも配慮し、総額抑制及び平準化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105410</xdr:rowOff>
    </xdr:to>
    <xdr:cxnSp macro="">
      <xdr:nvCxnSpPr>
        <xdr:cNvPr id="384" name="直線コネクタ 383"/>
        <xdr:cNvCxnSpPr/>
      </xdr:nvCxnSpPr>
      <xdr:spPr>
        <a:xfrm>
          <a:off x="16179800" y="676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81280</xdr:rowOff>
    </xdr:to>
    <xdr:cxnSp macro="">
      <xdr:nvCxnSpPr>
        <xdr:cNvPr id="387" name="直線コネクタ 386"/>
        <xdr:cNvCxnSpPr/>
      </xdr:nvCxnSpPr>
      <xdr:spPr>
        <a:xfrm>
          <a:off x="15290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113454</xdr:rowOff>
    </xdr:to>
    <xdr:cxnSp macro="">
      <xdr:nvCxnSpPr>
        <xdr:cNvPr id="390" name="直線コネクタ 389"/>
        <xdr:cNvCxnSpPr/>
      </xdr:nvCxnSpPr>
      <xdr:spPr>
        <a:xfrm flipV="1">
          <a:off x="14401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113454</xdr:rowOff>
    </xdr:from>
    <xdr:to>
      <xdr:col>21</xdr:col>
      <xdr:colOff>0</xdr:colOff>
      <xdr:row>39</xdr:row>
      <xdr:rowOff>161713</xdr:rowOff>
    </xdr:to>
    <xdr:cxnSp macro="">
      <xdr:nvCxnSpPr>
        <xdr:cNvPr id="393" name="直線コネクタ 392"/>
        <xdr:cNvCxnSpPr/>
      </xdr:nvCxnSpPr>
      <xdr:spPr>
        <a:xfrm flipV="1">
          <a:off x="13512800" y="68000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3" name="円/楕円 402"/>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4"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405" name="円/楕円 404"/>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406" name="テキスト ボックス 405"/>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407" name="円/楕円 406"/>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408" name="テキスト ボックス 407"/>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62654</xdr:rowOff>
    </xdr:from>
    <xdr:to>
      <xdr:col>21</xdr:col>
      <xdr:colOff>50800</xdr:colOff>
      <xdr:row>39</xdr:row>
      <xdr:rowOff>164254</xdr:rowOff>
    </xdr:to>
    <xdr:sp macro="" textlink="">
      <xdr:nvSpPr>
        <xdr:cNvPr id="409" name="円/楕円 408"/>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2981</xdr:rowOff>
    </xdr:from>
    <xdr:ext cx="762000" cy="259045"/>
    <xdr:sp macro="" textlink="">
      <xdr:nvSpPr>
        <xdr:cNvPr id="410" name="テキスト ボックス 409"/>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11" name="円/楕円 410"/>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12" name="テキスト ボックス 411"/>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地開発公社の先行取得用地の買戻しが進んだことなどから、分子である将来負担額が減少した。また、地方消費税交付金の増により基準財政収入額が増加したことで、分母となる標準財政規模も増加したことから、将来負担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今後も将来負担に配慮しつつ、行財政改革の取り組みを推進し、財政の健全化に努める。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84364</xdr:rowOff>
    </xdr:from>
    <xdr:to>
      <xdr:col>24</xdr:col>
      <xdr:colOff>558800</xdr:colOff>
      <xdr:row>13</xdr:row>
      <xdr:rowOff>90110</xdr:rowOff>
    </xdr:to>
    <xdr:cxnSp macro="">
      <xdr:nvCxnSpPr>
        <xdr:cNvPr id="448" name="直線コネクタ 447"/>
        <xdr:cNvCxnSpPr/>
      </xdr:nvCxnSpPr>
      <xdr:spPr>
        <a:xfrm flipV="1">
          <a:off x="16179800" y="2313214"/>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9"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1" name="フローチャート : 判断 450"/>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2" name="テキスト ボックス 451"/>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5" name="フローチャート : 判断 454"/>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6" name="テキスト ボックス 455"/>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7" name="フローチャート : 判断 456"/>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8" name="テキスト ボックス 457"/>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64" name="円/楕円 463"/>
        <xdr:cNvSpPr/>
      </xdr:nvSpPr>
      <xdr:spPr>
        <a:xfrm>
          <a:off x="169672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126291</xdr:rowOff>
    </xdr:from>
    <xdr:ext cx="762000" cy="259045"/>
    <xdr:sp macro="" textlink="">
      <xdr:nvSpPr>
        <xdr:cNvPr id="465" name="将来負担の状況該当値テキスト"/>
        <xdr:cNvSpPr txBox="1"/>
      </xdr:nvSpPr>
      <xdr:spPr>
        <a:xfrm>
          <a:off x="17106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39310</xdr:rowOff>
    </xdr:from>
    <xdr:to>
      <xdr:col>23</xdr:col>
      <xdr:colOff>457200</xdr:colOff>
      <xdr:row>13</xdr:row>
      <xdr:rowOff>140910</xdr:rowOff>
    </xdr:to>
    <xdr:sp macro="" textlink="">
      <xdr:nvSpPr>
        <xdr:cNvPr id="466" name="円/楕円 465"/>
        <xdr:cNvSpPr/>
      </xdr:nvSpPr>
      <xdr:spPr>
        <a:xfrm>
          <a:off x="16129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151087</xdr:rowOff>
    </xdr:from>
    <xdr:ext cx="736600" cy="259045"/>
    <xdr:sp macro="" textlink="">
      <xdr:nvSpPr>
        <xdr:cNvPr id="467" name="テキスト ボックス 466"/>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257,506
253,186
67.82
85,652,135
81,857,683
2,688,606
48,453,987
53,519,713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退職者数の減などにより経常収支比率に占める構成比としては対前年度で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ポイント減となった。歳出決算額としての住民１人当たりコスト（円）では全国、神奈川県、類似団体のいずれの平均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今後も引き続き事務量に見合う適正な職員配置や採用の抑制に努める。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39</xdr:row>
      <xdr:rowOff>53522</xdr:rowOff>
    </xdr:to>
    <xdr:cxnSp macro="">
      <xdr:nvCxnSpPr>
        <xdr:cNvPr id="68" name="直線コネクタ 67"/>
        <xdr:cNvCxnSpPr/>
      </xdr:nvCxnSpPr>
      <xdr:spPr>
        <a:xfrm flipV="1">
          <a:off x="3987800" y="6631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105228</xdr:rowOff>
    </xdr:from>
    <xdr:to>
      <xdr:col>5</xdr:col>
      <xdr:colOff>549275</xdr:colOff>
      <xdr:row>39</xdr:row>
      <xdr:rowOff>53522</xdr:rowOff>
    </xdr:to>
    <xdr:cxnSp macro="">
      <xdr:nvCxnSpPr>
        <xdr:cNvPr id="71" name="直線コネクタ 70"/>
        <xdr:cNvCxnSpPr/>
      </xdr:nvCxnSpPr>
      <xdr:spPr>
        <a:xfrm>
          <a:off x="3098800" y="6620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105228</xdr:rowOff>
    </xdr:from>
    <xdr:to>
      <xdr:col>4</xdr:col>
      <xdr:colOff>346075</xdr:colOff>
      <xdr:row>39</xdr:row>
      <xdr:rowOff>97065</xdr:rowOff>
    </xdr:to>
    <xdr:cxnSp macro="">
      <xdr:nvCxnSpPr>
        <xdr:cNvPr id="74" name="直線コネクタ 73"/>
        <xdr:cNvCxnSpPr/>
      </xdr:nvCxnSpPr>
      <xdr:spPr>
        <a:xfrm flipV="1">
          <a:off x="2209800" y="6620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39</xdr:row>
      <xdr:rowOff>97065</xdr:rowOff>
    </xdr:to>
    <xdr:cxnSp macro="">
      <xdr:nvCxnSpPr>
        <xdr:cNvPr id="77" name="直線コネクタ 76"/>
        <xdr:cNvCxnSpPr/>
      </xdr:nvCxnSpPr>
      <xdr:spPr>
        <a:xfrm>
          <a:off x="1320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7" name="円/楕円 86"/>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8"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2722</xdr:rowOff>
    </xdr:from>
    <xdr:to>
      <xdr:col>5</xdr:col>
      <xdr:colOff>600075</xdr:colOff>
      <xdr:row>39</xdr:row>
      <xdr:rowOff>104322</xdr:rowOff>
    </xdr:to>
    <xdr:sp macro="" textlink="">
      <xdr:nvSpPr>
        <xdr:cNvPr id="89" name="円/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54428</xdr:rowOff>
    </xdr:from>
    <xdr:to>
      <xdr:col>4</xdr:col>
      <xdr:colOff>396875</xdr:colOff>
      <xdr:row>38</xdr:row>
      <xdr:rowOff>156028</xdr:rowOff>
    </xdr:to>
    <xdr:sp macro="" textlink="">
      <xdr:nvSpPr>
        <xdr:cNvPr id="91" name="円/楕円 90"/>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140805</xdr:rowOff>
    </xdr:from>
    <xdr:ext cx="762000" cy="259045"/>
    <xdr:sp macro="" textlink="">
      <xdr:nvSpPr>
        <xdr:cNvPr id="92" name="テキスト ボックス 91"/>
        <xdr:cNvSpPr txBox="1"/>
      </xdr:nvSpPr>
      <xdr:spPr>
        <a:xfrm>
          <a:off x="2717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3" name="円/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24493</xdr:rowOff>
    </xdr:from>
    <xdr:to>
      <xdr:col>1</xdr:col>
      <xdr:colOff>676275</xdr:colOff>
      <xdr:row>39</xdr:row>
      <xdr:rowOff>126093</xdr:rowOff>
    </xdr:to>
    <xdr:sp macro="" textlink="">
      <xdr:nvSpPr>
        <xdr:cNvPr id="95" name="円/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各事業において歳出削減に努めた結果、経常収支比率に占める構成比としては対前年度で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ポイント減となった。過去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年間で見ると類似団体内平均値との差は縮まってきており、歳出決算額としての住民１人当たりコスト（円）では全国、神奈川県、類似団体のいずれの平均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今後も事業の抜本的見直し等により費用の抑制に努める。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159657</xdr:rowOff>
    </xdr:to>
    <xdr:cxnSp macro="">
      <xdr:nvCxnSpPr>
        <xdr:cNvPr id="131" name="直線コネクタ 130"/>
        <xdr:cNvCxnSpPr/>
      </xdr:nvCxnSpPr>
      <xdr:spPr>
        <a:xfrm flipV="1">
          <a:off x="15671800" y="31151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159657</xdr:rowOff>
    </xdr:to>
    <xdr:cxnSp macro="">
      <xdr:nvCxnSpPr>
        <xdr:cNvPr id="134" name="直線コネクタ 133"/>
        <xdr:cNvCxnSpPr/>
      </xdr:nvCxnSpPr>
      <xdr:spPr>
        <a:xfrm>
          <a:off x="14782800" y="3098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110671</xdr:rowOff>
    </xdr:to>
    <xdr:cxnSp macro="">
      <xdr:nvCxnSpPr>
        <xdr:cNvPr id="137" name="直線コネクタ 136"/>
        <xdr:cNvCxnSpPr/>
      </xdr:nvCxnSpPr>
      <xdr:spPr>
        <a:xfrm flipV="1">
          <a:off x="13893800" y="30988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78014</xdr:rowOff>
    </xdr:from>
    <xdr:to>
      <xdr:col>20</xdr:col>
      <xdr:colOff>158750</xdr:colOff>
      <xdr:row>18</xdr:row>
      <xdr:rowOff>110671</xdr:rowOff>
    </xdr:to>
    <xdr:cxnSp macro="">
      <xdr:nvCxnSpPr>
        <xdr:cNvPr id="140" name="直線コネクタ 139"/>
        <xdr:cNvCxnSpPr/>
      </xdr:nvCxnSpPr>
      <xdr:spPr>
        <a:xfrm>
          <a:off x="13004800" y="3164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50" name="円/楕円 149"/>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51"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52" name="円/楕円 151"/>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53" name="テキスト ボックス 152"/>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4" name="円/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59871</xdr:rowOff>
    </xdr:from>
    <xdr:to>
      <xdr:col>20</xdr:col>
      <xdr:colOff>209550</xdr:colOff>
      <xdr:row>18</xdr:row>
      <xdr:rowOff>161471</xdr:rowOff>
    </xdr:to>
    <xdr:sp macro="" textlink="">
      <xdr:nvSpPr>
        <xdr:cNvPr id="156" name="円/楕円 155"/>
        <xdr:cNvSpPr/>
      </xdr:nvSpPr>
      <xdr:spPr>
        <a:xfrm>
          <a:off x="13843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146249</xdr:rowOff>
    </xdr:from>
    <xdr:ext cx="762000" cy="259045"/>
    <xdr:sp macro="" textlink="">
      <xdr:nvSpPr>
        <xdr:cNvPr id="157" name="テキスト ボックス 156"/>
        <xdr:cNvSpPr txBox="1"/>
      </xdr:nvSpPr>
      <xdr:spPr>
        <a:xfrm>
          <a:off x="13512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27214</xdr:rowOff>
    </xdr:from>
    <xdr:to>
      <xdr:col>19</xdr:col>
      <xdr:colOff>6350</xdr:colOff>
      <xdr:row>18</xdr:row>
      <xdr:rowOff>128814</xdr:rowOff>
    </xdr:to>
    <xdr:sp macro="" textlink="">
      <xdr:nvSpPr>
        <xdr:cNvPr id="158" name="円/楕円 157"/>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113591</xdr:rowOff>
    </xdr:from>
    <xdr:ext cx="762000" cy="259045"/>
    <xdr:sp macro="" textlink="">
      <xdr:nvSpPr>
        <xdr:cNvPr id="159" name="テキスト ボックス 158"/>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依然として生活保護費、障がい者福祉対策経費等の増加が続いており、経常収支比率に占める構成比としては対前年度で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ポイント増となった。歳出決算額としての住民１人当たりコスト（円）では全国、神奈川県、類似団体のいずれの平均も下回っていることから、今後も扶助費の増加に留意しつつ、適正な執行に努める。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76200</xdr:rowOff>
    </xdr:from>
    <xdr:to>
      <xdr:col>7</xdr:col>
      <xdr:colOff>15875</xdr:colOff>
      <xdr:row>59</xdr:row>
      <xdr:rowOff>6350</xdr:rowOff>
    </xdr:to>
    <xdr:cxnSp macro="">
      <xdr:nvCxnSpPr>
        <xdr:cNvPr id="192" name="直線コネクタ 191"/>
        <xdr:cNvCxnSpPr/>
      </xdr:nvCxnSpPr>
      <xdr:spPr>
        <a:xfrm>
          <a:off x="3987800" y="10020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76200</xdr:rowOff>
    </xdr:to>
    <xdr:cxnSp macro="">
      <xdr:nvCxnSpPr>
        <xdr:cNvPr id="195" name="直線コネクタ 194"/>
        <xdr:cNvCxnSpPr/>
      </xdr:nvCxnSpPr>
      <xdr:spPr>
        <a:xfrm>
          <a:off x="3098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50800</xdr:rowOff>
    </xdr:to>
    <xdr:cxnSp macro="">
      <xdr:nvCxnSpPr>
        <xdr:cNvPr id="198" name="直線コネクタ 197"/>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38100</xdr:rowOff>
    </xdr:to>
    <xdr:cxnSp macro="">
      <xdr:nvCxnSpPr>
        <xdr:cNvPr id="201" name="直線コネクタ 200"/>
        <xdr:cNvCxnSpPr/>
      </xdr:nvCxnSpPr>
      <xdr:spPr>
        <a:xfrm flipV="1">
          <a:off x="1320800" y="9880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127000</xdr:rowOff>
    </xdr:from>
    <xdr:to>
      <xdr:col>7</xdr:col>
      <xdr:colOff>66675</xdr:colOff>
      <xdr:row>59</xdr:row>
      <xdr:rowOff>57150</xdr:rowOff>
    </xdr:to>
    <xdr:sp macro="" textlink="">
      <xdr:nvSpPr>
        <xdr:cNvPr id="211" name="円/楕円 210"/>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99077</xdr:rowOff>
    </xdr:from>
    <xdr:ext cx="762000" cy="259045"/>
    <xdr:sp macro="" textlink="">
      <xdr:nvSpPr>
        <xdr:cNvPr id="212"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25400</xdr:rowOff>
    </xdr:from>
    <xdr:to>
      <xdr:col>5</xdr:col>
      <xdr:colOff>600075</xdr:colOff>
      <xdr:row>58</xdr:row>
      <xdr:rowOff>127000</xdr:rowOff>
    </xdr:to>
    <xdr:sp macro="" textlink="">
      <xdr:nvSpPr>
        <xdr:cNvPr id="213" name="円/楕円 212"/>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111777</xdr:rowOff>
    </xdr:from>
    <xdr:ext cx="736600" cy="259045"/>
    <xdr:sp macro="" textlink="">
      <xdr:nvSpPr>
        <xdr:cNvPr id="214" name="テキスト ボックス 213"/>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5" name="円/楕円 21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6" name="テキスト ボックス 21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7" name="円/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8" name="テキスト ボックス 21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158750</xdr:rowOff>
    </xdr:from>
    <xdr:to>
      <xdr:col>1</xdr:col>
      <xdr:colOff>676275</xdr:colOff>
      <xdr:row>58</xdr:row>
      <xdr:rowOff>88900</xdr:rowOff>
    </xdr:to>
    <xdr:sp macro="" textlink="">
      <xdr:nvSpPr>
        <xdr:cNvPr id="219" name="円/楕円 218"/>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73677</xdr:rowOff>
    </xdr:from>
    <xdr:ext cx="762000" cy="259045"/>
    <xdr:sp macro="" textlink="">
      <xdr:nvSpPr>
        <xdr:cNvPr id="220" name="テキスト ボックス 219"/>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内平均を上回っているのは繰出金の増加が主な要因である。類似団体平均から見ても経常収支比率に占める構成比としては高い水準にあるため、各特別会計の動向に留意しつつ、普通会計の負担額を減らすよう</a:t>
          </a:r>
          <a:r>
            <a:rPr kumimoji="1" lang="ja-JP" altLang="en-US" sz="1100">
              <a:solidFill>
                <a:schemeClr val="dk1"/>
              </a:solidFill>
              <a:effectLst/>
              <a:latin typeface="+mn-lt"/>
              <a:ea typeface="+mn-ea"/>
              <a:cs typeface="+mn-cs"/>
            </a:rPr>
            <a:t>努</a:t>
          </a:r>
          <a:r>
            <a:rPr kumimoji="1" lang="ja-JP" altLang="ja-JP" sz="1100">
              <a:solidFill>
                <a:schemeClr val="dk1"/>
              </a:solidFill>
              <a:effectLst/>
              <a:latin typeface="+mn-lt"/>
              <a:ea typeface="+mn-ea"/>
              <a:cs typeface="+mn-cs"/>
            </a:rPr>
            <a:t>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63500</xdr:rowOff>
    </xdr:from>
    <xdr:to>
      <xdr:col>24</xdr:col>
      <xdr:colOff>31750</xdr:colOff>
      <xdr:row>61</xdr:row>
      <xdr:rowOff>107950</xdr:rowOff>
    </xdr:to>
    <xdr:cxnSp macro="">
      <xdr:nvCxnSpPr>
        <xdr:cNvPr id="253" name="直線コネクタ 252"/>
        <xdr:cNvCxnSpPr/>
      </xdr:nvCxnSpPr>
      <xdr:spPr>
        <a:xfrm>
          <a:off x="15671800" y="10350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63500</xdr:rowOff>
    </xdr:from>
    <xdr:to>
      <xdr:col>22</xdr:col>
      <xdr:colOff>565150</xdr:colOff>
      <xdr:row>60</xdr:row>
      <xdr:rowOff>63500</xdr:rowOff>
    </xdr:to>
    <xdr:cxnSp macro="">
      <xdr:nvCxnSpPr>
        <xdr:cNvPr id="256" name="直線コネクタ 255"/>
        <xdr:cNvCxnSpPr/>
      </xdr:nvCxnSpPr>
      <xdr:spPr>
        <a:xfrm>
          <a:off x="14782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158750</xdr:rowOff>
    </xdr:from>
    <xdr:to>
      <xdr:col>21</xdr:col>
      <xdr:colOff>361950</xdr:colOff>
      <xdr:row>60</xdr:row>
      <xdr:rowOff>63500</xdr:rowOff>
    </xdr:to>
    <xdr:cxnSp macro="">
      <xdr:nvCxnSpPr>
        <xdr:cNvPr id="259" name="直線コネクタ 258"/>
        <xdr:cNvCxnSpPr/>
      </xdr:nvCxnSpPr>
      <xdr:spPr>
        <a:xfrm>
          <a:off x="13893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59</xdr:row>
      <xdr:rowOff>158750</xdr:rowOff>
    </xdr:to>
    <xdr:cxnSp macro="">
      <xdr:nvCxnSpPr>
        <xdr:cNvPr id="262" name="直線コネクタ 261"/>
        <xdr:cNvCxnSpPr/>
      </xdr:nvCxnSpPr>
      <xdr:spPr>
        <a:xfrm>
          <a:off x="13004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57150</xdr:rowOff>
    </xdr:from>
    <xdr:to>
      <xdr:col>24</xdr:col>
      <xdr:colOff>82550</xdr:colOff>
      <xdr:row>61</xdr:row>
      <xdr:rowOff>158750</xdr:rowOff>
    </xdr:to>
    <xdr:sp macro="" textlink="">
      <xdr:nvSpPr>
        <xdr:cNvPr id="272" name="円/楕円 271"/>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137177</xdr:rowOff>
    </xdr:from>
    <xdr:ext cx="762000" cy="259045"/>
    <xdr:sp macro="" textlink="">
      <xdr:nvSpPr>
        <xdr:cNvPr id="273"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12700</xdr:rowOff>
    </xdr:from>
    <xdr:to>
      <xdr:col>22</xdr:col>
      <xdr:colOff>615950</xdr:colOff>
      <xdr:row>60</xdr:row>
      <xdr:rowOff>114300</xdr:rowOff>
    </xdr:to>
    <xdr:sp macro="" textlink="">
      <xdr:nvSpPr>
        <xdr:cNvPr id="274" name="円/楕円 273"/>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99077</xdr:rowOff>
    </xdr:from>
    <xdr:ext cx="736600" cy="259045"/>
    <xdr:sp macro="" textlink="">
      <xdr:nvSpPr>
        <xdr:cNvPr id="275" name="テキスト ボックス 274"/>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xdr:rowOff>
    </xdr:from>
    <xdr:to>
      <xdr:col>21</xdr:col>
      <xdr:colOff>412750</xdr:colOff>
      <xdr:row>60</xdr:row>
      <xdr:rowOff>114300</xdr:rowOff>
    </xdr:to>
    <xdr:sp macro="" textlink="">
      <xdr:nvSpPr>
        <xdr:cNvPr id="276" name="円/楕円 275"/>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99077</xdr:rowOff>
    </xdr:from>
    <xdr:ext cx="762000" cy="259045"/>
    <xdr:sp macro="" textlink="">
      <xdr:nvSpPr>
        <xdr:cNvPr id="277" name="テキスト ボックス 276"/>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107950</xdr:rowOff>
    </xdr:from>
    <xdr:to>
      <xdr:col>20</xdr:col>
      <xdr:colOff>209550</xdr:colOff>
      <xdr:row>60</xdr:row>
      <xdr:rowOff>38100</xdr:rowOff>
    </xdr:to>
    <xdr:sp macro="" textlink="">
      <xdr:nvSpPr>
        <xdr:cNvPr id="278" name="円/楕円 277"/>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22877</xdr:rowOff>
    </xdr:from>
    <xdr:ext cx="762000" cy="259045"/>
    <xdr:sp macro="" textlink="">
      <xdr:nvSpPr>
        <xdr:cNvPr id="279" name="テキスト ボックス 278"/>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80" name="円/楕円 279"/>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81" name="テキスト ボックス 280"/>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歳出削減に努めた結果、経常収支比率に係る構成比として対前年度で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なった。歳出決算額としての住民１人当たりコスト（円）でも全国、神奈川県、類似団体のいずれの平均も下回っている。今後も歳出決算額及び充当一般財源に留意しつつ、この水準を維持できる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100330</xdr:rowOff>
    </xdr:to>
    <xdr:cxnSp macro="">
      <xdr:nvCxnSpPr>
        <xdr:cNvPr id="313" name="直線コネクタ 312"/>
        <xdr:cNvCxnSpPr/>
      </xdr:nvCxnSpPr>
      <xdr:spPr>
        <a:xfrm flipV="1">
          <a:off x="15671800" y="607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100330</xdr:rowOff>
    </xdr:from>
    <xdr:to>
      <xdr:col>22</xdr:col>
      <xdr:colOff>565150</xdr:colOff>
      <xdr:row>35</xdr:row>
      <xdr:rowOff>107950</xdr:rowOff>
    </xdr:to>
    <xdr:cxnSp macro="">
      <xdr:nvCxnSpPr>
        <xdr:cNvPr id="316" name="直線コネクタ 315"/>
        <xdr:cNvCxnSpPr/>
      </xdr:nvCxnSpPr>
      <xdr:spPr>
        <a:xfrm flipV="1">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123190</xdr:rowOff>
    </xdr:to>
    <xdr:cxnSp macro="">
      <xdr:nvCxnSpPr>
        <xdr:cNvPr id="319" name="直線コネクタ 318"/>
        <xdr:cNvCxnSpPr/>
      </xdr:nvCxnSpPr>
      <xdr:spPr>
        <a:xfrm flipV="1">
          <a:off x="13893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123190</xdr:rowOff>
    </xdr:to>
    <xdr:cxnSp macro="">
      <xdr:nvCxnSpPr>
        <xdr:cNvPr id="322" name="直線コネクタ 321"/>
        <xdr:cNvCxnSpPr/>
      </xdr:nvCxnSpPr>
      <xdr:spPr>
        <a:xfrm>
          <a:off x="13004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32" name="円/楕円 331"/>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33"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49530</xdr:rowOff>
    </xdr:from>
    <xdr:to>
      <xdr:col>22</xdr:col>
      <xdr:colOff>615950</xdr:colOff>
      <xdr:row>35</xdr:row>
      <xdr:rowOff>151130</xdr:rowOff>
    </xdr:to>
    <xdr:sp macro="" textlink="">
      <xdr:nvSpPr>
        <xdr:cNvPr id="334" name="円/楕円 333"/>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161307</xdr:rowOff>
    </xdr:from>
    <xdr:ext cx="736600" cy="259045"/>
    <xdr:sp macro="" textlink="">
      <xdr:nvSpPr>
        <xdr:cNvPr id="335" name="テキスト ボックス 334"/>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6" name="円/楕円 335"/>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7" name="テキスト ボックス 336"/>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8" name="円/楕円 337"/>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9" name="テキスト ボックス 338"/>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40" name="円/楕円 339"/>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41" name="テキスト ボックス 340"/>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類似団体内では低い比率を維持している。歳出決算額としての住民１人当たりコスト（円）では全国、神奈川県、類似団体のいずれの平均も下回っているが、今後は環境事業センター整備や新庁舎建設に伴い発行した多額の建設債の元金償還が一層本格化してくることにより公債費の増が見込まれるため、将来の負担が急激に増加しないよう世代間の負担の公平を図るという機能に着目しながら活用し、総額抑制及び平準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46990</xdr:rowOff>
    </xdr:to>
    <xdr:cxnSp macro="">
      <xdr:nvCxnSpPr>
        <xdr:cNvPr id="374" name="直線コネクタ 373"/>
        <xdr:cNvCxnSpPr/>
      </xdr:nvCxnSpPr>
      <xdr:spPr>
        <a:xfrm flipV="1">
          <a:off x="3987800" y="12837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39370</xdr:rowOff>
    </xdr:from>
    <xdr:to>
      <xdr:col>5</xdr:col>
      <xdr:colOff>549275</xdr:colOff>
      <xdr:row>75</xdr:row>
      <xdr:rowOff>46990</xdr:rowOff>
    </xdr:to>
    <xdr:cxnSp macro="">
      <xdr:nvCxnSpPr>
        <xdr:cNvPr id="377" name="直線コネクタ 376"/>
        <xdr:cNvCxnSpPr/>
      </xdr:nvCxnSpPr>
      <xdr:spPr>
        <a:xfrm>
          <a:off x="3098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39370</xdr:rowOff>
    </xdr:to>
    <xdr:cxnSp macro="">
      <xdr:nvCxnSpPr>
        <xdr:cNvPr id="380" name="直線コネクタ 379"/>
        <xdr:cNvCxnSpPr/>
      </xdr:nvCxnSpPr>
      <xdr:spPr>
        <a:xfrm>
          <a:off x="2209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75</xdr:row>
      <xdr:rowOff>39370</xdr:rowOff>
    </xdr:to>
    <xdr:cxnSp macro="">
      <xdr:nvCxnSpPr>
        <xdr:cNvPr id="383" name="直線コネクタ 382"/>
        <xdr:cNvCxnSpPr/>
      </xdr:nvCxnSpPr>
      <xdr:spPr>
        <a:xfrm flipV="1">
          <a:off x="1320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3" name="円/楕円 392"/>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7637</xdr:rowOff>
    </xdr:from>
    <xdr:ext cx="762000" cy="259045"/>
    <xdr:sp macro="" textlink="">
      <xdr:nvSpPr>
        <xdr:cNvPr id="394"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95" name="円/楕円 394"/>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6" name="テキスト ボックス 395"/>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160020</xdr:rowOff>
    </xdr:from>
    <xdr:to>
      <xdr:col>4</xdr:col>
      <xdr:colOff>396875</xdr:colOff>
      <xdr:row>75</xdr:row>
      <xdr:rowOff>90170</xdr:rowOff>
    </xdr:to>
    <xdr:sp macro="" textlink="">
      <xdr:nvSpPr>
        <xdr:cNvPr id="397" name="円/楕円 396"/>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100347</xdr:rowOff>
    </xdr:from>
    <xdr:ext cx="762000" cy="259045"/>
    <xdr:sp macro="" textlink="">
      <xdr:nvSpPr>
        <xdr:cNvPr id="398" name="テキスト ボックス 397"/>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9" name="円/楕円 398"/>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400" name="テキスト ボックス 399"/>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401" name="円/楕円 400"/>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402" name="テキスト ボックス 401"/>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おいては、補助費等を除く全ての項目で経常収支比率に占める構成比としては類似団体内平均値よりも高い水準にある。今後も歳出決算額及び充当一般財源に留意しつつ、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110998</xdr:rowOff>
    </xdr:from>
    <xdr:to>
      <xdr:col>24</xdr:col>
      <xdr:colOff>31750</xdr:colOff>
      <xdr:row>79</xdr:row>
      <xdr:rowOff>129287</xdr:rowOff>
    </xdr:to>
    <xdr:cxnSp macro="">
      <xdr:nvCxnSpPr>
        <xdr:cNvPr id="433" name="直線コネクタ 432"/>
        <xdr:cNvCxnSpPr/>
      </xdr:nvCxnSpPr>
      <xdr:spPr>
        <a:xfrm>
          <a:off x="15671800" y="136555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14987</xdr:rowOff>
    </xdr:from>
    <xdr:to>
      <xdr:col>22</xdr:col>
      <xdr:colOff>565150</xdr:colOff>
      <xdr:row>79</xdr:row>
      <xdr:rowOff>110998</xdr:rowOff>
    </xdr:to>
    <xdr:cxnSp macro="">
      <xdr:nvCxnSpPr>
        <xdr:cNvPr id="436" name="直線コネクタ 435"/>
        <xdr:cNvCxnSpPr/>
      </xdr:nvCxnSpPr>
      <xdr:spPr>
        <a:xfrm>
          <a:off x="14782800" y="135595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14987</xdr:rowOff>
    </xdr:from>
    <xdr:to>
      <xdr:col>21</xdr:col>
      <xdr:colOff>361950</xdr:colOff>
      <xdr:row>79</xdr:row>
      <xdr:rowOff>51563</xdr:rowOff>
    </xdr:to>
    <xdr:cxnSp macro="">
      <xdr:nvCxnSpPr>
        <xdr:cNvPr id="439" name="直線コネクタ 438"/>
        <xdr:cNvCxnSpPr/>
      </xdr:nvCxnSpPr>
      <xdr:spPr>
        <a:xfrm flipV="1">
          <a:off x="13893800" y="135595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60706</xdr:rowOff>
    </xdr:to>
    <xdr:cxnSp macro="">
      <xdr:nvCxnSpPr>
        <xdr:cNvPr id="442" name="直線コネクタ 441"/>
        <xdr:cNvCxnSpPr/>
      </xdr:nvCxnSpPr>
      <xdr:spPr>
        <a:xfrm flipV="1">
          <a:off x="13004800" y="135961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52" name="円/楕円 451"/>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3"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60198</xdr:rowOff>
    </xdr:from>
    <xdr:to>
      <xdr:col>22</xdr:col>
      <xdr:colOff>615950</xdr:colOff>
      <xdr:row>79</xdr:row>
      <xdr:rowOff>161798</xdr:rowOff>
    </xdr:to>
    <xdr:sp macro="" textlink="">
      <xdr:nvSpPr>
        <xdr:cNvPr id="454" name="円/楕円 453"/>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146575</xdr:rowOff>
    </xdr:from>
    <xdr:ext cx="736600" cy="259045"/>
    <xdr:sp macro="" textlink="">
      <xdr:nvSpPr>
        <xdr:cNvPr id="455" name="テキスト ボックス 454"/>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56" name="円/楕円 455"/>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57" name="テキスト ボックス 456"/>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763</xdr:rowOff>
    </xdr:from>
    <xdr:to>
      <xdr:col>20</xdr:col>
      <xdr:colOff>209550</xdr:colOff>
      <xdr:row>79</xdr:row>
      <xdr:rowOff>102363</xdr:rowOff>
    </xdr:to>
    <xdr:sp macro="" textlink="">
      <xdr:nvSpPr>
        <xdr:cNvPr id="458" name="円/楕円 457"/>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87140</xdr:rowOff>
    </xdr:from>
    <xdr:ext cx="762000" cy="259045"/>
    <xdr:sp macro="" textlink="">
      <xdr:nvSpPr>
        <xdr:cNvPr id="459" name="テキスト ボックス 458"/>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9906</xdr:rowOff>
    </xdr:from>
    <xdr:to>
      <xdr:col>19</xdr:col>
      <xdr:colOff>6350</xdr:colOff>
      <xdr:row>79</xdr:row>
      <xdr:rowOff>111506</xdr:rowOff>
    </xdr:to>
    <xdr:sp macro="" textlink="">
      <xdr:nvSpPr>
        <xdr:cNvPr id="460" name="円/楕円 459"/>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96283</xdr:rowOff>
    </xdr:from>
    <xdr:ext cx="762000" cy="259045"/>
    <xdr:sp macro="" textlink="">
      <xdr:nvSpPr>
        <xdr:cNvPr id="461" name="テキスト ボックス 460"/>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神奈川県平塚市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66824</xdr:rowOff>
    </xdr:from>
    <xdr:to>
      <xdr:col>4</xdr:col>
      <xdr:colOff>1117600</xdr:colOff>
      <xdr:row>16</xdr:row>
      <xdr:rowOff>94680</xdr:rowOff>
    </xdr:to>
    <xdr:cxnSp macro="">
      <xdr:nvCxnSpPr>
        <xdr:cNvPr id="52" name="直線コネクタ 51"/>
        <xdr:cNvCxnSpPr/>
      </xdr:nvCxnSpPr>
      <xdr:spPr bwMode="auto">
        <a:xfrm flipV="1">
          <a:off x="5003800" y="2857649"/>
          <a:ext cx="647700" cy="2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51601</xdr:rowOff>
    </xdr:from>
    <xdr:ext cx="762000" cy="259045"/>
    <xdr:sp macro="" textlink="">
      <xdr:nvSpPr>
        <xdr:cNvPr id="53" name="人口1人当たり決算額の推移平均値テキスト130"/>
        <xdr:cNvSpPr txBox="1"/>
      </xdr:nvSpPr>
      <xdr:spPr>
        <a:xfrm>
          <a:off x="5740400" y="2842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94680</xdr:rowOff>
    </xdr:from>
    <xdr:to>
      <xdr:col>4</xdr:col>
      <xdr:colOff>469900</xdr:colOff>
      <xdr:row>16</xdr:row>
      <xdr:rowOff>135208</xdr:rowOff>
    </xdr:to>
    <xdr:cxnSp macro="">
      <xdr:nvCxnSpPr>
        <xdr:cNvPr id="55" name="直線コネクタ 54"/>
        <xdr:cNvCxnSpPr/>
      </xdr:nvCxnSpPr>
      <xdr:spPr bwMode="auto">
        <a:xfrm flipV="1">
          <a:off x="4305300" y="2885505"/>
          <a:ext cx="698500" cy="4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121427</xdr:rowOff>
    </xdr:from>
    <xdr:to>
      <xdr:col>3</xdr:col>
      <xdr:colOff>904875</xdr:colOff>
      <xdr:row>16</xdr:row>
      <xdr:rowOff>135208</xdr:rowOff>
    </xdr:to>
    <xdr:cxnSp macro="">
      <xdr:nvCxnSpPr>
        <xdr:cNvPr id="58" name="直線コネクタ 57"/>
        <xdr:cNvCxnSpPr/>
      </xdr:nvCxnSpPr>
      <xdr:spPr bwMode="auto">
        <a:xfrm>
          <a:off x="3606800" y="2912252"/>
          <a:ext cx="698500" cy="13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103857</xdr:rowOff>
    </xdr:from>
    <xdr:to>
      <xdr:col>3</xdr:col>
      <xdr:colOff>206375</xdr:colOff>
      <xdr:row>16</xdr:row>
      <xdr:rowOff>121427</xdr:rowOff>
    </xdr:to>
    <xdr:cxnSp macro="">
      <xdr:nvCxnSpPr>
        <xdr:cNvPr id="61" name="直線コネクタ 60"/>
        <xdr:cNvCxnSpPr/>
      </xdr:nvCxnSpPr>
      <xdr:spPr bwMode="auto">
        <a:xfrm>
          <a:off x="2908300" y="2894682"/>
          <a:ext cx="6985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16024</xdr:rowOff>
    </xdr:from>
    <xdr:to>
      <xdr:col>5</xdr:col>
      <xdr:colOff>34925</xdr:colOff>
      <xdr:row>16</xdr:row>
      <xdr:rowOff>117624</xdr:rowOff>
    </xdr:to>
    <xdr:sp macro="" textlink="">
      <xdr:nvSpPr>
        <xdr:cNvPr id="71" name="円/楕円 70"/>
        <xdr:cNvSpPr/>
      </xdr:nvSpPr>
      <xdr:spPr bwMode="auto">
        <a:xfrm>
          <a:off x="5600700" y="280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32551</xdr:rowOff>
    </xdr:from>
    <xdr:ext cx="762000" cy="259045"/>
    <xdr:sp macro="" textlink="">
      <xdr:nvSpPr>
        <xdr:cNvPr id="72" name="人口1人当たり決算額の推移該当値テキスト130"/>
        <xdr:cNvSpPr txBox="1"/>
      </xdr:nvSpPr>
      <xdr:spPr>
        <a:xfrm>
          <a:off x="5740400" y="26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43880</xdr:rowOff>
    </xdr:from>
    <xdr:to>
      <xdr:col>4</xdr:col>
      <xdr:colOff>520700</xdr:colOff>
      <xdr:row>16</xdr:row>
      <xdr:rowOff>145480</xdr:rowOff>
    </xdr:to>
    <xdr:sp macro="" textlink="">
      <xdr:nvSpPr>
        <xdr:cNvPr id="73" name="円/楕円 72"/>
        <xdr:cNvSpPr/>
      </xdr:nvSpPr>
      <xdr:spPr bwMode="auto">
        <a:xfrm>
          <a:off x="4953000" y="283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155657</xdr:rowOff>
    </xdr:from>
    <xdr:ext cx="736600" cy="259045"/>
    <xdr:sp macro="" textlink="">
      <xdr:nvSpPr>
        <xdr:cNvPr id="74" name="テキスト ボックス 73"/>
        <xdr:cNvSpPr txBox="1"/>
      </xdr:nvSpPr>
      <xdr:spPr>
        <a:xfrm>
          <a:off x="4622800" y="2603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84408</xdr:rowOff>
    </xdr:from>
    <xdr:to>
      <xdr:col>3</xdr:col>
      <xdr:colOff>955675</xdr:colOff>
      <xdr:row>17</xdr:row>
      <xdr:rowOff>14558</xdr:rowOff>
    </xdr:to>
    <xdr:sp macro="" textlink="">
      <xdr:nvSpPr>
        <xdr:cNvPr id="75" name="円/楕円 74"/>
        <xdr:cNvSpPr/>
      </xdr:nvSpPr>
      <xdr:spPr bwMode="auto">
        <a:xfrm>
          <a:off x="4254500" y="287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24735</xdr:rowOff>
    </xdr:from>
    <xdr:ext cx="762000" cy="259045"/>
    <xdr:sp macro="" textlink="">
      <xdr:nvSpPr>
        <xdr:cNvPr id="76" name="テキスト ボックス 75"/>
        <xdr:cNvSpPr txBox="1"/>
      </xdr:nvSpPr>
      <xdr:spPr>
        <a:xfrm>
          <a:off x="3924300" y="264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70627</xdr:rowOff>
    </xdr:from>
    <xdr:to>
      <xdr:col>3</xdr:col>
      <xdr:colOff>257175</xdr:colOff>
      <xdr:row>17</xdr:row>
      <xdr:rowOff>777</xdr:rowOff>
    </xdr:to>
    <xdr:sp macro="" textlink="">
      <xdr:nvSpPr>
        <xdr:cNvPr id="77" name="円/楕円 76"/>
        <xdr:cNvSpPr/>
      </xdr:nvSpPr>
      <xdr:spPr bwMode="auto">
        <a:xfrm>
          <a:off x="3556000" y="2861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10954</xdr:rowOff>
    </xdr:from>
    <xdr:ext cx="762000" cy="259045"/>
    <xdr:sp macro="" textlink="">
      <xdr:nvSpPr>
        <xdr:cNvPr id="78" name="テキスト ボックス 77"/>
        <xdr:cNvSpPr txBox="1"/>
      </xdr:nvSpPr>
      <xdr:spPr>
        <a:xfrm>
          <a:off x="3225800" y="263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53057</xdr:rowOff>
    </xdr:from>
    <xdr:to>
      <xdr:col>2</xdr:col>
      <xdr:colOff>692150</xdr:colOff>
      <xdr:row>16</xdr:row>
      <xdr:rowOff>154657</xdr:rowOff>
    </xdr:to>
    <xdr:sp macro="" textlink="">
      <xdr:nvSpPr>
        <xdr:cNvPr id="79" name="円/楕円 78"/>
        <xdr:cNvSpPr/>
      </xdr:nvSpPr>
      <xdr:spPr bwMode="auto">
        <a:xfrm>
          <a:off x="2857500" y="28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139434</xdr:rowOff>
    </xdr:from>
    <xdr:ext cx="762000" cy="259045"/>
    <xdr:sp macro="" textlink="">
      <xdr:nvSpPr>
        <xdr:cNvPr id="80" name="テキスト ボックス 79"/>
        <xdr:cNvSpPr txBox="1"/>
      </xdr:nvSpPr>
      <xdr:spPr>
        <a:xfrm>
          <a:off x="2527300" y="293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36513</xdr:rowOff>
    </xdr:from>
    <xdr:to>
      <xdr:col>4</xdr:col>
      <xdr:colOff>1117600</xdr:colOff>
      <xdr:row>36</xdr:row>
      <xdr:rowOff>76746</xdr:rowOff>
    </xdr:to>
    <xdr:cxnSp macro="">
      <xdr:nvCxnSpPr>
        <xdr:cNvPr id="113" name="直線コネクタ 112"/>
        <xdr:cNvCxnSpPr/>
      </xdr:nvCxnSpPr>
      <xdr:spPr bwMode="auto">
        <a:xfrm flipV="1">
          <a:off x="5003800" y="6989763"/>
          <a:ext cx="6477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62992</xdr:rowOff>
    </xdr:from>
    <xdr:to>
      <xdr:col>4</xdr:col>
      <xdr:colOff>469900</xdr:colOff>
      <xdr:row>36</xdr:row>
      <xdr:rowOff>76746</xdr:rowOff>
    </xdr:to>
    <xdr:cxnSp macro="">
      <xdr:nvCxnSpPr>
        <xdr:cNvPr id="116" name="直線コネクタ 115"/>
        <xdr:cNvCxnSpPr/>
      </xdr:nvCxnSpPr>
      <xdr:spPr bwMode="auto">
        <a:xfrm>
          <a:off x="4305300" y="7016242"/>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62992</xdr:rowOff>
    </xdr:from>
    <xdr:to>
      <xdr:col>3</xdr:col>
      <xdr:colOff>904875</xdr:colOff>
      <xdr:row>36</xdr:row>
      <xdr:rowOff>90805</xdr:rowOff>
    </xdr:to>
    <xdr:cxnSp macro="">
      <xdr:nvCxnSpPr>
        <xdr:cNvPr id="119" name="直線コネクタ 118"/>
        <xdr:cNvCxnSpPr/>
      </xdr:nvCxnSpPr>
      <xdr:spPr bwMode="auto">
        <a:xfrm flipV="1">
          <a:off x="3606800" y="7016242"/>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85661</xdr:rowOff>
    </xdr:from>
    <xdr:to>
      <xdr:col>3</xdr:col>
      <xdr:colOff>206375</xdr:colOff>
      <xdr:row>36</xdr:row>
      <xdr:rowOff>90805</xdr:rowOff>
    </xdr:to>
    <xdr:cxnSp macro="">
      <xdr:nvCxnSpPr>
        <xdr:cNvPr id="122" name="直線コネクタ 121"/>
        <xdr:cNvCxnSpPr/>
      </xdr:nvCxnSpPr>
      <xdr:spPr bwMode="auto">
        <a:xfrm>
          <a:off x="2908300" y="7038911"/>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328613</xdr:rowOff>
    </xdr:from>
    <xdr:to>
      <xdr:col>5</xdr:col>
      <xdr:colOff>34925</xdr:colOff>
      <xdr:row>36</xdr:row>
      <xdr:rowOff>87313</xdr:rowOff>
    </xdr:to>
    <xdr:sp macro="" textlink="">
      <xdr:nvSpPr>
        <xdr:cNvPr id="132" name="円/楕円 131"/>
        <xdr:cNvSpPr/>
      </xdr:nvSpPr>
      <xdr:spPr bwMode="auto">
        <a:xfrm>
          <a:off x="56007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300690</xdr:rowOff>
    </xdr:from>
    <xdr:ext cx="762000" cy="259045"/>
    <xdr:sp macro="" textlink="">
      <xdr:nvSpPr>
        <xdr:cNvPr id="133" name="人口1人当たり決算額の推移該当値テキスト445"/>
        <xdr:cNvSpPr txBox="1"/>
      </xdr:nvSpPr>
      <xdr:spPr>
        <a:xfrm>
          <a:off x="5740400" y="69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25946</xdr:rowOff>
    </xdr:from>
    <xdr:to>
      <xdr:col>4</xdr:col>
      <xdr:colOff>520700</xdr:colOff>
      <xdr:row>36</xdr:row>
      <xdr:rowOff>127546</xdr:rowOff>
    </xdr:to>
    <xdr:sp macro="" textlink="">
      <xdr:nvSpPr>
        <xdr:cNvPr id="134" name="円/楕円 133"/>
        <xdr:cNvSpPr/>
      </xdr:nvSpPr>
      <xdr:spPr bwMode="auto">
        <a:xfrm>
          <a:off x="4953000" y="697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112323</xdr:rowOff>
    </xdr:from>
    <xdr:ext cx="736600" cy="259045"/>
    <xdr:sp macro="" textlink="">
      <xdr:nvSpPr>
        <xdr:cNvPr id="135" name="テキスト ボックス 134"/>
        <xdr:cNvSpPr txBox="1"/>
      </xdr:nvSpPr>
      <xdr:spPr>
        <a:xfrm>
          <a:off x="4622800" y="70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12192</xdr:rowOff>
    </xdr:from>
    <xdr:to>
      <xdr:col>3</xdr:col>
      <xdr:colOff>955675</xdr:colOff>
      <xdr:row>36</xdr:row>
      <xdr:rowOff>113792</xdr:rowOff>
    </xdr:to>
    <xdr:sp macro="" textlink="">
      <xdr:nvSpPr>
        <xdr:cNvPr id="136" name="円/楕円 135"/>
        <xdr:cNvSpPr/>
      </xdr:nvSpPr>
      <xdr:spPr bwMode="auto">
        <a:xfrm>
          <a:off x="42545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98569</xdr:rowOff>
    </xdr:from>
    <xdr:ext cx="762000" cy="259045"/>
    <xdr:sp macro="" textlink="">
      <xdr:nvSpPr>
        <xdr:cNvPr id="137" name="テキスト ボックス 136"/>
        <xdr:cNvSpPr txBox="1"/>
      </xdr:nvSpPr>
      <xdr:spPr>
        <a:xfrm>
          <a:off x="3924300" y="705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40005</xdr:rowOff>
    </xdr:from>
    <xdr:to>
      <xdr:col>3</xdr:col>
      <xdr:colOff>257175</xdr:colOff>
      <xdr:row>36</xdr:row>
      <xdr:rowOff>141605</xdr:rowOff>
    </xdr:to>
    <xdr:sp macro="" textlink="">
      <xdr:nvSpPr>
        <xdr:cNvPr id="138" name="円/楕円 137"/>
        <xdr:cNvSpPr/>
      </xdr:nvSpPr>
      <xdr:spPr bwMode="auto">
        <a:xfrm>
          <a:off x="3556000" y="699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126382</xdr:rowOff>
    </xdr:from>
    <xdr:ext cx="762000" cy="259045"/>
    <xdr:sp macro="" textlink="">
      <xdr:nvSpPr>
        <xdr:cNvPr id="139" name="テキスト ボックス 138"/>
        <xdr:cNvSpPr txBox="1"/>
      </xdr:nvSpPr>
      <xdr:spPr>
        <a:xfrm>
          <a:off x="3225800" y="70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34861</xdr:rowOff>
    </xdr:from>
    <xdr:to>
      <xdr:col>2</xdr:col>
      <xdr:colOff>692150</xdr:colOff>
      <xdr:row>36</xdr:row>
      <xdr:rowOff>136461</xdr:rowOff>
    </xdr:to>
    <xdr:sp macro="" textlink="">
      <xdr:nvSpPr>
        <xdr:cNvPr id="140" name="円/楕円 139"/>
        <xdr:cNvSpPr/>
      </xdr:nvSpPr>
      <xdr:spPr bwMode="auto">
        <a:xfrm>
          <a:off x="2857500" y="698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121238</xdr:rowOff>
    </xdr:from>
    <xdr:ext cx="762000" cy="259045"/>
    <xdr:sp macro="" textlink="">
      <xdr:nvSpPr>
        <xdr:cNvPr id="141" name="テキスト ボックス 140"/>
        <xdr:cNvSpPr txBox="1"/>
      </xdr:nvSpPr>
      <xdr:spPr>
        <a:xfrm>
          <a:off x="2527300" y="707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257,506
253,186
67.82
85,652,135
81,857,683
2,688,606
48,453,987
53,519,713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44472</xdr:rowOff>
    </xdr:from>
    <xdr:to>
      <xdr:col>6</xdr:col>
      <xdr:colOff>511175</xdr:colOff>
      <xdr:row>36</xdr:row>
      <xdr:rowOff>53289</xdr:rowOff>
    </xdr:to>
    <xdr:cxnSp macro="">
      <xdr:nvCxnSpPr>
        <xdr:cNvPr id="63" name="直線コネクタ 62"/>
        <xdr:cNvCxnSpPr/>
      </xdr:nvCxnSpPr>
      <xdr:spPr>
        <a:xfrm>
          <a:off x="3797300" y="6216672"/>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44472</xdr:rowOff>
    </xdr:from>
    <xdr:to>
      <xdr:col>5</xdr:col>
      <xdr:colOff>358775</xdr:colOff>
      <xdr:row>36</xdr:row>
      <xdr:rowOff>118114</xdr:rowOff>
    </xdr:to>
    <xdr:cxnSp macro="">
      <xdr:nvCxnSpPr>
        <xdr:cNvPr id="66" name="直線コネクタ 65"/>
        <xdr:cNvCxnSpPr/>
      </xdr:nvCxnSpPr>
      <xdr:spPr>
        <a:xfrm flipV="1">
          <a:off x="2908300" y="6216672"/>
          <a:ext cx="8890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46627</xdr:rowOff>
    </xdr:from>
    <xdr:to>
      <xdr:col>4</xdr:col>
      <xdr:colOff>155575</xdr:colOff>
      <xdr:row>36</xdr:row>
      <xdr:rowOff>118114</xdr:rowOff>
    </xdr:to>
    <xdr:cxnSp macro="">
      <xdr:nvCxnSpPr>
        <xdr:cNvPr id="69" name="直線コネクタ 68"/>
        <xdr:cNvCxnSpPr/>
      </xdr:nvCxnSpPr>
      <xdr:spPr>
        <a:xfrm>
          <a:off x="2019300" y="6218827"/>
          <a:ext cx="889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39573</xdr:rowOff>
    </xdr:from>
    <xdr:to>
      <xdr:col>2</xdr:col>
      <xdr:colOff>638175</xdr:colOff>
      <xdr:row>36</xdr:row>
      <xdr:rowOff>46627</xdr:rowOff>
    </xdr:to>
    <xdr:cxnSp macro="">
      <xdr:nvCxnSpPr>
        <xdr:cNvPr id="72" name="直線コネクタ 71"/>
        <xdr:cNvCxnSpPr/>
      </xdr:nvCxnSpPr>
      <xdr:spPr>
        <a:xfrm>
          <a:off x="1130300" y="6211773"/>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2489</xdr:rowOff>
    </xdr:from>
    <xdr:to>
      <xdr:col>6</xdr:col>
      <xdr:colOff>561975</xdr:colOff>
      <xdr:row>36</xdr:row>
      <xdr:rowOff>104089</xdr:rowOff>
    </xdr:to>
    <xdr:sp macro="" textlink="">
      <xdr:nvSpPr>
        <xdr:cNvPr id="82" name="円/楕円 81"/>
        <xdr:cNvSpPr/>
      </xdr:nvSpPr>
      <xdr:spPr>
        <a:xfrm>
          <a:off x="45847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152366</xdr:rowOff>
    </xdr:from>
    <xdr:ext cx="534377" cy="259045"/>
    <xdr:sp macro="" textlink="">
      <xdr:nvSpPr>
        <xdr:cNvPr id="83" name="人件費該当値テキスト"/>
        <xdr:cNvSpPr txBox="1"/>
      </xdr:nvSpPr>
      <xdr:spPr>
        <a:xfrm>
          <a:off x="4686300" y="61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165122</xdr:rowOff>
    </xdr:from>
    <xdr:to>
      <xdr:col>5</xdr:col>
      <xdr:colOff>409575</xdr:colOff>
      <xdr:row>36</xdr:row>
      <xdr:rowOff>95272</xdr:rowOff>
    </xdr:to>
    <xdr:sp macro="" textlink="">
      <xdr:nvSpPr>
        <xdr:cNvPr id="84" name="円/楕円 83"/>
        <xdr:cNvSpPr/>
      </xdr:nvSpPr>
      <xdr:spPr>
        <a:xfrm>
          <a:off x="3746500" y="61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111799</xdr:rowOff>
    </xdr:from>
    <xdr:ext cx="534377" cy="259045"/>
    <xdr:sp macro="" textlink="">
      <xdr:nvSpPr>
        <xdr:cNvPr id="85" name="テキスト ボックス 84"/>
        <xdr:cNvSpPr txBox="1"/>
      </xdr:nvSpPr>
      <xdr:spPr>
        <a:xfrm>
          <a:off x="3530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67314</xdr:rowOff>
    </xdr:from>
    <xdr:to>
      <xdr:col>4</xdr:col>
      <xdr:colOff>206375</xdr:colOff>
      <xdr:row>36</xdr:row>
      <xdr:rowOff>168914</xdr:rowOff>
    </xdr:to>
    <xdr:sp macro="" textlink="">
      <xdr:nvSpPr>
        <xdr:cNvPr id="86" name="円/楕円 85"/>
        <xdr:cNvSpPr/>
      </xdr:nvSpPr>
      <xdr:spPr>
        <a:xfrm>
          <a:off x="2857500" y="62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160041</xdr:rowOff>
    </xdr:from>
    <xdr:ext cx="534377" cy="259045"/>
    <xdr:sp macro="" textlink="">
      <xdr:nvSpPr>
        <xdr:cNvPr id="87" name="テキスト ボックス 86"/>
        <xdr:cNvSpPr txBox="1"/>
      </xdr:nvSpPr>
      <xdr:spPr>
        <a:xfrm>
          <a:off x="2641111" y="63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167277</xdr:rowOff>
    </xdr:from>
    <xdr:to>
      <xdr:col>3</xdr:col>
      <xdr:colOff>3175</xdr:colOff>
      <xdr:row>36</xdr:row>
      <xdr:rowOff>97427</xdr:rowOff>
    </xdr:to>
    <xdr:sp macro="" textlink="">
      <xdr:nvSpPr>
        <xdr:cNvPr id="88" name="円/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88554</xdr:rowOff>
    </xdr:from>
    <xdr:ext cx="534377" cy="259045"/>
    <xdr:sp macro="" textlink="">
      <xdr:nvSpPr>
        <xdr:cNvPr id="89" name="テキスト ボックス 88"/>
        <xdr:cNvSpPr txBox="1"/>
      </xdr:nvSpPr>
      <xdr:spPr>
        <a:xfrm>
          <a:off x="1752111" y="62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160223</xdr:rowOff>
    </xdr:from>
    <xdr:to>
      <xdr:col>1</xdr:col>
      <xdr:colOff>485775</xdr:colOff>
      <xdr:row>36</xdr:row>
      <xdr:rowOff>90373</xdr:rowOff>
    </xdr:to>
    <xdr:sp macro="" textlink="">
      <xdr:nvSpPr>
        <xdr:cNvPr id="90" name="円/楕円 89"/>
        <xdr:cNvSpPr/>
      </xdr:nvSpPr>
      <xdr:spPr>
        <a:xfrm>
          <a:off x="1079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81500</xdr:rowOff>
    </xdr:from>
    <xdr:ext cx="534377" cy="259045"/>
    <xdr:sp macro="" textlink="">
      <xdr:nvSpPr>
        <xdr:cNvPr id="91" name="テキスト ボックス 90"/>
        <xdr:cNvSpPr txBox="1"/>
      </xdr:nvSpPr>
      <xdr:spPr>
        <a:xfrm>
          <a:off x="863111" y="62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128346</xdr:rowOff>
    </xdr:from>
    <xdr:to>
      <xdr:col>6</xdr:col>
      <xdr:colOff>511175</xdr:colOff>
      <xdr:row>57</xdr:row>
      <xdr:rowOff>521</xdr:rowOff>
    </xdr:to>
    <xdr:cxnSp macro="">
      <xdr:nvCxnSpPr>
        <xdr:cNvPr id="121" name="直線コネクタ 120"/>
        <xdr:cNvCxnSpPr/>
      </xdr:nvCxnSpPr>
      <xdr:spPr>
        <a:xfrm>
          <a:off x="3797300" y="9729546"/>
          <a:ext cx="8382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128346</xdr:rowOff>
    </xdr:from>
    <xdr:to>
      <xdr:col>5</xdr:col>
      <xdr:colOff>358775</xdr:colOff>
      <xdr:row>57</xdr:row>
      <xdr:rowOff>85369</xdr:rowOff>
    </xdr:to>
    <xdr:cxnSp macro="">
      <xdr:nvCxnSpPr>
        <xdr:cNvPr id="124" name="直線コネクタ 123"/>
        <xdr:cNvCxnSpPr/>
      </xdr:nvCxnSpPr>
      <xdr:spPr>
        <a:xfrm flipV="1">
          <a:off x="2908300" y="9729546"/>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39688</xdr:rowOff>
    </xdr:from>
    <xdr:to>
      <xdr:col>4</xdr:col>
      <xdr:colOff>155575</xdr:colOff>
      <xdr:row>57</xdr:row>
      <xdr:rowOff>85369</xdr:rowOff>
    </xdr:to>
    <xdr:cxnSp macro="">
      <xdr:nvCxnSpPr>
        <xdr:cNvPr id="127" name="直線コネクタ 126"/>
        <xdr:cNvCxnSpPr/>
      </xdr:nvCxnSpPr>
      <xdr:spPr>
        <a:xfrm>
          <a:off x="2019300" y="9812338"/>
          <a:ext cx="8890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7836</xdr:rowOff>
    </xdr:from>
    <xdr:to>
      <xdr:col>2</xdr:col>
      <xdr:colOff>638175</xdr:colOff>
      <xdr:row>57</xdr:row>
      <xdr:rowOff>39688</xdr:rowOff>
    </xdr:to>
    <xdr:cxnSp macro="">
      <xdr:nvCxnSpPr>
        <xdr:cNvPr id="130" name="直線コネクタ 129"/>
        <xdr:cNvCxnSpPr/>
      </xdr:nvCxnSpPr>
      <xdr:spPr>
        <a:xfrm>
          <a:off x="1130300" y="9780486"/>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121171</xdr:rowOff>
    </xdr:from>
    <xdr:to>
      <xdr:col>6</xdr:col>
      <xdr:colOff>561975</xdr:colOff>
      <xdr:row>57</xdr:row>
      <xdr:rowOff>51321</xdr:rowOff>
    </xdr:to>
    <xdr:sp macro="" textlink="">
      <xdr:nvSpPr>
        <xdr:cNvPr id="140" name="円/楕円 139"/>
        <xdr:cNvSpPr/>
      </xdr:nvSpPr>
      <xdr:spPr>
        <a:xfrm>
          <a:off x="45847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99598</xdr:rowOff>
    </xdr:from>
    <xdr:ext cx="534377" cy="259045"/>
    <xdr:sp macro="" textlink="">
      <xdr:nvSpPr>
        <xdr:cNvPr id="141" name="物件費該当値テキスト"/>
        <xdr:cNvSpPr txBox="1"/>
      </xdr:nvSpPr>
      <xdr:spPr>
        <a:xfrm>
          <a:off x="4686300" y="97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77546</xdr:rowOff>
    </xdr:from>
    <xdr:to>
      <xdr:col>5</xdr:col>
      <xdr:colOff>409575</xdr:colOff>
      <xdr:row>57</xdr:row>
      <xdr:rowOff>7696</xdr:rowOff>
    </xdr:to>
    <xdr:sp macro="" textlink="">
      <xdr:nvSpPr>
        <xdr:cNvPr id="142" name="円/楕円 141"/>
        <xdr:cNvSpPr/>
      </xdr:nvSpPr>
      <xdr:spPr>
        <a:xfrm>
          <a:off x="3746500" y="96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170273</xdr:rowOff>
    </xdr:from>
    <xdr:ext cx="534377" cy="259045"/>
    <xdr:sp macro="" textlink="">
      <xdr:nvSpPr>
        <xdr:cNvPr id="143" name="テキスト ボックス 142"/>
        <xdr:cNvSpPr txBox="1"/>
      </xdr:nvSpPr>
      <xdr:spPr>
        <a:xfrm>
          <a:off x="3530111" y="97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34569</xdr:rowOff>
    </xdr:from>
    <xdr:to>
      <xdr:col>4</xdr:col>
      <xdr:colOff>206375</xdr:colOff>
      <xdr:row>57</xdr:row>
      <xdr:rowOff>136169</xdr:rowOff>
    </xdr:to>
    <xdr:sp macro="" textlink="">
      <xdr:nvSpPr>
        <xdr:cNvPr id="144" name="円/楕円 143"/>
        <xdr:cNvSpPr/>
      </xdr:nvSpPr>
      <xdr:spPr>
        <a:xfrm>
          <a:off x="2857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127296</xdr:rowOff>
    </xdr:from>
    <xdr:ext cx="534377" cy="259045"/>
    <xdr:sp macro="" textlink="">
      <xdr:nvSpPr>
        <xdr:cNvPr id="145" name="テキスト ボックス 144"/>
        <xdr:cNvSpPr txBox="1"/>
      </xdr:nvSpPr>
      <xdr:spPr>
        <a:xfrm>
          <a:off x="2641111" y="98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160338</xdr:rowOff>
    </xdr:from>
    <xdr:to>
      <xdr:col>3</xdr:col>
      <xdr:colOff>3175</xdr:colOff>
      <xdr:row>57</xdr:row>
      <xdr:rowOff>90488</xdr:rowOff>
    </xdr:to>
    <xdr:sp macro="" textlink="">
      <xdr:nvSpPr>
        <xdr:cNvPr id="146" name="円/楕円 145"/>
        <xdr:cNvSpPr/>
      </xdr:nvSpPr>
      <xdr:spPr>
        <a:xfrm>
          <a:off x="19685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81615</xdr:rowOff>
    </xdr:from>
    <xdr:ext cx="534377" cy="259045"/>
    <xdr:sp macro="" textlink="">
      <xdr:nvSpPr>
        <xdr:cNvPr id="147" name="テキスト ボックス 146"/>
        <xdr:cNvSpPr txBox="1"/>
      </xdr:nvSpPr>
      <xdr:spPr>
        <a:xfrm>
          <a:off x="1752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128486</xdr:rowOff>
    </xdr:from>
    <xdr:to>
      <xdr:col>1</xdr:col>
      <xdr:colOff>485775</xdr:colOff>
      <xdr:row>57</xdr:row>
      <xdr:rowOff>58636</xdr:rowOff>
    </xdr:to>
    <xdr:sp macro="" textlink="">
      <xdr:nvSpPr>
        <xdr:cNvPr id="148" name="円/楕円 147"/>
        <xdr:cNvSpPr/>
      </xdr:nvSpPr>
      <xdr:spPr>
        <a:xfrm>
          <a:off x="1079500" y="97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49763</xdr:rowOff>
    </xdr:from>
    <xdr:ext cx="534377" cy="259045"/>
    <xdr:sp macro="" textlink="">
      <xdr:nvSpPr>
        <xdr:cNvPr id="149" name="テキスト ボックス 148"/>
        <xdr:cNvSpPr txBox="1"/>
      </xdr:nvSpPr>
      <xdr:spPr>
        <a:xfrm>
          <a:off x="863111" y="982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111353</xdr:rowOff>
    </xdr:from>
    <xdr:to>
      <xdr:col>6</xdr:col>
      <xdr:colOff>511175</xdr:colOff>
      <xdr:row>76</xdr:row>
      <xdr:rowOff>138328</xdr:rowOff>
    </xdr:to>
    <xdr:cxnSp macro="">
      <xdr:nvCxnSpPr>
        <xdr:cNvPr id="176" name="直線コネクタ 175"/>
        <xdr:cNvCxnSpPr/>
      </xdr:nvCxnSpPr>
      <xdr:spPr>
        <a:xfrm>
          <a:off x="3797300" y="13141553"/>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111353</xdr:rowOff>
    </xdr:from>
    <xdr:to>
      <xdr:col>5</xdr:col>
      <xdr:colOff>358775</xdr:colOff>
      <xdr:row>76</xdr:row>
      <xdr:rowOff>142625</xdr:rowOff>
    </xdr:to>
    <xdr:cxnSp macro="">
      <xdr:nvCxnSpPr>
        <xdr:cNvPr id="179" name="直線コネクタ 178"/>
        <xdr:cNvCxnSpPr/>
      </xdr:nvCxnSpPr>
      <xdr:spPr>
        <a:xfrm flipV="1">
          <a:off x="2908300" y="13141553"/>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121047</xdr:rowOff>
    </xdr:from>
    <xdr:to>
      <xdr:col>4</xdr:col>
      <xdr:colOff>155575</xdr:colOff>
      <xdr:row>76</xdr:row>
      <xdr:rowOff>142625</xdr:rowOff>
    </xdr:to>
    <xdr:cxnSp macro="">
      <xdr:nvCxnSpPr>
        <xdr:cNvPr id="182" name="直線コネクタ 181"/>
        <xdr:cNvCxnSpPr/>
      </xdr:nvCxnSpPr>
      <xdr:spPr>
        <a:xfrm>
          <a:off x="2019300" y="13151247"/>
          <a:ext cx="889000" cy="2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100473</xdr:rowOff>
    </xdr:from>
    <xdr:to>
      <xdr:col>2</xdr:col>
      <xdr:colOff>638175</xdr:colOff>
      <xdr:row>76</xdr:row>
      <xdr:rowOff>121047</xdr:rowOff>
    </xdr:to>
    <xdr:cxnSp macro="">
      <xdr:nvCxnSpPr>
        <xdr:cNvPr id="185" name="直線コネクタ 184"/>
        <xdr:cNvCxnSpPr/>
      </xdr:nvCxnSpPr>
      <xdr:spPr>
        <a:xfrm>
          <a:off x="1130300" y="1313067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87528</xdr:rowOff>
    </xdr:from>
    <xdr:to>
      <xdr:col>6</xdr:col>
      <xdr:colOff>561975</xdr:colOff>
      <xdr:row>77</xdr:row>
      <xdr:rowOff>17678</xdr:rowOff>
    </xdr:to>
    <xdr:sp macro="" textlink="">
      <xdr:nvSpPr>
        <xdr:cNvPr id="195" name="円/楕円 194"/>
        <xdr:cNvSpPr/>
      </xdr:nvSpPr>
      <xdr:spPr>
        <a:xfrm>
          <a:off x="45847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65955</xdr:rowOff>
    </xdr:from>
    <xdr:ext cx="469744" cy="259045"/>
    <xdr:sp macro="" textlink="">
      <xdr:nvSpPr>
        <xdr:cNvPr id="196" name="維持補修費該当値テキスト"/>
        <xdr:cNvSpPr txBox="1"/>
      </xdr:nvSpPr>
      <xdr:spPr>
        <a:xfrm>
          <a:off x="4686300" y="130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60553</xdr:rowOff>
    </xdr:from>
    <xdr:to>
      <xdr:col>5</xdr:col>
      <xdr:colOff>409575</xdr:colOff>
      <xdr:row>76</xdr:row>
      <xdr:rowOff>162153</xdr:rowOff>
    </xdr:to>
    <xdr:sp macro="" textlink="">
      <xdr:nvSpPr>
        <xdr:cNvPr id="197" name="円/楕円 196"/>
        <xdr:cNvSpPr/>
      </xdr:nvSpPr>
      <xdr:spPr>
        <a:xfrm>
          <a:off x="3746500" y="130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153280</xdr:rowOff>
    </xdr:from>
    <xdr:ext cx="469744" cy="259045"/>
    <xdr:sp macro="" textlink="">
      <xdr:nvSpPr>
        <xdr:cNvPr id="198" name="テキスト ボックス 197"/>
        <xdr:cNvSpPr txBox="1"/>
      </xdr:nvSpPr>
      <xdr:spPr>
        <a:xfrm>
          <a:off x="3562427" y="131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91825</xdr:rowOff>
    </xdr:from>
    <xdr:to>
      <xdr:col>4</xdr:col>
      <xdr:colOff>206375</xdr:colOff>
      <xdr:row>77</xdr:row>
      <xdr:rowOff>21975</xdr:rowOff>
    </xdr:to>
    <xdr:sp macro="" textlink="">
      <xdr:nvSpPr>
        <xdr:cNvPr id="199" name="円/楕円 198"/>
        <xdr:cNvSpPr/>
      </xdr:nvSpPr>
      <xdr:spPr>
        <a:xfrm>
          <a:off x="2857500" y="13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13102</xdr:rowOff>
    </xdr:from>
    <xdr:ext cx="469744" cy="259045"/>
    <xdr:sp macro="" textlink="">
      <xdr:nvSpPr>
        <xdr:cNvPr id="200" name="テキスト ボックス 199"/>
        <xdr:cNvSpPr txBox="1"/>
      </xdr:nvSpPr>
      <xdr:spPr>
        <a:xfrm>
          <a:off x="2673427" y="1321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70247</xdr:rowOff>
    </xdr:from>
    <xdr:to>
      <xdr:col>3</xdr:col>
      <xdr:colOff>3175</xdr:colOff>
      <xdr:row>77</xdr:row>
      <xdr:rowOff>397</xdr:rowOff>
    </xdr:to>
    <xdr:sp macro="" textlink="">
      <xdr:nvSpPr>
        <xdr:cNvPr id="201" name="円/楕円 200"/>
        <xdr:cNvSpPr/>
      </xdr:nvSpPr>
      <xdr:spPr>
        <a:xfrm>
          <a:off x="1968500" y="131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162974</xdr:rowOff>
    </xdr:from>
    <xdr:ext cx="469744" cy="259045"/>
    <xdr:sp macro="" textlink="">
      <xdr:nvSpPr>
        <xdr:cNvPr id="202" name="テキスト ボックス 201"/>
        <xdr:cNvSpPr txBox="1"/>
      </xdr:nvSpPr>
      <xdr:spPr>
        <a:xfrm>
          <a:off x="1784427" y="131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49673</xdr:rowOff>
    </xdr:from>
    <xdr:to>
      <xdr:col>1</xdr:col>
      <xdr:colOff>485775</xdr:colOff>
      <xdr:row>76</xdr:row>
      <xdr:rowOff>151273</xdr:rowOff>
    </xdr:to>
    <xdr:sp macro="" textlink="">
      <xdr:nvSpPr>
        <xdr:cNvPr id="203" name="円/楕円 202"/>
        <xdr:cNvSpPr/>
      </xdr:nvSpPr>
      <xdr:spPr>
        <a:xfrm>
          <a:off x="1079500" y="130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142400</xdr:rowOff>
    </xdr:from>
    <xdr:ext cx="469744" cy="259045"/>
    <xdr:sp macro="" textlink="">
      <xdr:nvSpPr>
        <xdr:cNvPr id="204" name="テキスト ボックス 203"/>
        <xdr:cNvSpPr txBox="1"/>
      </xdr:nvSpPr>
      <xdr:spPr>
        <a:xfrm>
          <a:off x="895427" y="13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76264</xdr:rowOff>
    </xdr:from>
    <xdr:to>
      <xdr:col>6</xdr:col>
      <xdr:colOff>511175</xdr:colOff>
      <xdr:row>95</xdr:row>
      <xdr:rowOff>136592</xdr:rowOff>
    </xdr:to>
    <xdr:cxnSp macro="">
      <xdr:nvCxnSpPr>
        <xdr:cNvPr id="232" name="直線コネクタ 231"/>
        <xdr:cNvCxnSpPr/>
      </xdr:nvCxnSpPr>
      <xdr:spPr>
        <a:xfrm flipV="1">
          <a:off x="3797300" y="16364014"/>
          <a:ext cx="8382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136592</xdr:rowOff>
    </xdr:from>
    <xdr:to>
      <xdr:col>5</xdr:col>
      <xdr:colOff>358775</xdr:colOff>
      <xdr:row>96</xdr:row>
      <xdr:rowOff>76264</xdr:rowOff>
    </xdr:to>
    <xdr:cxnSp macro="">
      <xdr:nvCxnSpPr>
        <xdr:cNvPr id="235" name="直線コネクタ 234"/>
        <xdr:cNvCxnSpPr/>
      </xdr:nvCxnSpPr>
      <xdr:spPr>
        <a:xfrm flipV="1">
          <a:off x="2908300" y="16424342"/>
          <a:ext cx="8890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76264</xdr:rowOff>
    </xdr:from>
    <xdr:to>
      <xdr:col>4</xdr:col>
      <xdr:colOff>155575</xdr:colOff>
      <xdr:row>96</xdr:row>
      <xdr:rowOff>87260</xdr:rowOff>
    </xdr:to>
    <xdr:cxnSp macro="">
      <xdr:nvCxnSpPr>
        <xdr:cNvPr id="238" name="直線コネクタ 237"/>
        <xdr:cNvCxnSpPr/>
      </xdr:nvCxnSpPr>
      <xdr:spPr>
        <a:xfrm flipV="1">
          <a:off x="2019300" y="1653546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86482</xdr:rowOff>
    </xdr:from>
    <xdr:to>
      <xdr:col>2</xdr:col>
      <xdr:colOff>638175</xdr:colOff>
      <xdr:row>96</xdr:row>
      <xdr:rowOff>87260</xdr:rowOff>
    </xdr:to>
    <xdr:cxnSp macro="">
      <xdr:nvCxnSpPr>
        <xdr:cNvPr id="241" name="直線コネクタ 240"/>
        <xdr:cNvCxnSpPr/>
      </xdr:nvCxnSpPr>
      <xdr:spPr>
        <a:xfrm>
          <a:off x="1130300" y="16545682"/>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25464</xdr:rowOff>
    </xdr:from>
    <xdr:to>
      <xdr:col>6</xdr:col>
      <xdr:colOff>561975</xdr:colOff>
      <xdr:row>95</xdr:row>
      <xdr:rowOff>127064</xdr:rowOff>
    </xdr:to>
    <xdr:sp macro="" textlink="">
      <xdr:nvSpPr>
        <xdr:cNvPr id="251" name="円/楕円 250"/>
        <xdr:cNvSpPr/>
      </xdr:nvSpPr>
      <xdr:spPr>
        <a:xfrm>
          <a:off x="4584700" y="16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3891</xdr:rowOff>
    </xdr:from>
    <xdr:ext cx="534377" cy="259045"/>
    <xdr:sp macro="" textlink="">
      <xdr:nvSpPr>
        <xdr:cNvPr id="252" name="扶助費該当値テキスト"/>
        <xdr:cNvSpPr txBox="1"/>
      </xdr:nvSpPr>
      <xdr:spPr>
        <a:xfrm>
          <a:off x="4686300" y="162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85792</xdr:rowOff>
    </xdr:from>
    <xdr:to>
      <xdr:col>5</xdr:col>
      <xdr:colOff>409575</xdr:colOff>
      <xdr:row>96</xdr:row>
      <xdr:rowOff>15942</xdr:rowOff>
    </xdr:to>
    <xdr:sp macro="" textlink="">
      <xdr:nvSpPr>
        <xdr:cNvPr id="253" name="円/楕円 252"/>
        <xdr:cNvSpPr/>
      </xdr:nvSpPr>
      <xdr:spPr>
        <a:xfrm>
          <a:off x="3746500" y="163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7069</xdr:rowOff>
    </xdr:from>
    <xdr:ext cx="534377" cy="259045"/>
    <xdr:sp macro="" textlink="">
      <xdr:nvSpPr>
        <xdr:cNvPr id="254" name="テキスト ボックス 253"/>
        <xdr:cNvSpPr txBox="1"/>
      </xdr:nvSpPr>
      <xdr:spPr>
        <a:xfrm>
          <a:off x="3530111" y="164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25464</xdr:rowOff>
    </xdr:from>
    <xdr:to>
      <xdr:col>4</xdr:col>
      <xdr:colOff>206375</xdr:colOff>
      <xdr:row>96</xdr:row>
      <xdr:rowOff>127064</xdr:rowOff>
    </xdr:to>
    <xdr:sp macro="" textlink="">
      <xdr:nvSpPr>
        <xdr:cNvPr id="255" name="円/楕円 254"/>
        <xdr:cNvSpPr/>
      </xdr:nvSpPr>
      <xdr:spPr>
        <a:xfrm>
          <a:off x="2857500" y="16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118191</xdr:rowOff>
    </xdr:from>
    <xdr:ext cx="534377" cy="259045"/>
    <xdr:sp macro="" textlink="">
      <xdr:nvSpPr>
        <xdr:cNvPr id="256" name="テキスト ボックス 255"/>
        <xdr:cNvSpPr txBox="1"/>
      </xdr:nvSpPr>
      <xdr:spPr>
        <a:xfrm>
          <a:off x="2641111" y="165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36460</xdr:rowOff>
    </xdr:from>
    <xdr:to>
      <xdr:col>3</xdr:col>
      <xdr:colOff>3175</xdr:colOff>
      <xdr:row>96</xdr:row>
      <xdr:rowOff>138060</xdr:rowOff>
    </xdr:to>
    <xdr:sp macro="" textlink="">
      <xdr:nvSpPr>
        <xdr:cNvPr id="257" name="円/楕円 256"/>
        <xdr:cNvSpPr/>
      </xdr:nvSpPr>
      <xdr:spPr>
        <a:xfrm>
          <a:off x="1968500" y="16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129187</xdr:rowOff>
    </xdr:from>
    <xdr:ext cx="534377" cy="259045"/>
    <xdr:sp macro="" textlink="">
      <xdr:nvSpPr>
        <xdr:cNvPr id="258" name="テキスト ボックス 257"/>
        <xdr:cNvSpPr txBox="1"/>
      </xdr:nvSpPr>
      <xdr:spPr>
        <a:xfrm>
          <a:off x="1752111" y="165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35682</xdr:rowOff>
    </xdr:from>
    <xdr:to>
      <xdr:col>1</xdr:col>
      <xdr:colOff>485775</xdr:colOff>
      <xdr:row>96</xdr:row>
      <xdr:rowOff>137282</xdr:rowOff>
    </xdr:to>
    <xdr:sp macro="" textlink="">
      <xdr:nvSpPr>
        <xdr:cNvPr id="259" name="円/楕円 258"/>
        <xdr:cNvSpPr/>
      </xdr:nvSpPr>
      <xdr:spPr>
        <a:xfrm>
          <a:off x="1079500" y="164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128409</xdr:rowOff>
    </xdr:from>
    <xdr:ext cx="534377" cy="259045"/>
    <xdr:sp macro="" textlink="">
      <xdr:nvSpPr>
        <xdr:cNvPr id="260" name="テキスト ボックス 259"/>
        <xdr:cNvSpPr txBox="1"/>
      </xdr:nvSpPr>
      <xdr:spPr>
        <a:xfrm>
          <a:off x="863111" y="165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60052</xdr:rowOff>
    </xdr:from>
    <xdr:to>
      <xdr:col>15</xdr:col>
      <xdr:colOff>180975</xdr:colOff>
      <xdr:row>37</xdr:row>
      <xdr:rowOff>70225</xdr:rowOff>
    </xdr:to>
    <xdr:cxnSp macro="">
      <xdr:nvCxnSpPr>
        <xdr:cNvPr id="289" name="直線コネクタ 288"/>
        <xdr:cNvCxnSpPr/>
      </xdr:nvCxnSpPr>
      <xdr:spPr>
        <a:xfrm>
          <a:off x="9639300" y="6403702"/>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60052</xdr:rowOff>
    </xdr:from>
    <xdr:to>
      <xdr:col>14</xdr:col>
      <xdr:colOff>28575</xdr:colOff>
      <xdr:row>37</xdr:row>
      <xdr:rowOff>62490</xdr:rowOff>
    </xdr:to>
    <xdr:cxnSp macro="">
      <xdr:nvCxnSpPr>
        <xdr:cNvPr id="292" name="直線コネクタ 291"/>
        <xdr:cNvCxnSpPr/>
      </xdr:nvCxnSpPr>
      <xdr:spPr>
        <a:xfrm flipV="1">
          <a:off x="8750300" y="640370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62490</xdr:rowOff>
    </xdr:from>
    <xdr:to>
      <xdr:col>12</xdr:col>
      <xdr:colOff>511175</xdr:colOff>
      <xdr:row>37</xdr:row>
      <xdr:rowOff>94837</xdr:rowOff>
    </xdr:to>
    <xdr:cxnSp macro="">
      <xdr:nvCxnSpPr>
        <xdr:cNvPr id="295" name="直線コネクタ 294"/>
        <xdr:cNvCxnSpPr/>
      </xdr:nvCxnSpPr>
      <xdr:spPr>
        <a:xfrm flipV="1">
          <a:off x="7861300" y="640614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75768</xdr:rowOff>
    </xdr:from>
    <xdr:to>
      <xdr:col>11</xdr:col>
      <xdr:colOff>307975</xdr:colOff>
      <xdr:row>37</xdr:row>
      <xdr:rowOff>94837</xdr:rowOff>
    </xdr:to>
    <xdr:cxnSp macro="">
      <xdr:nvCxnSpPr>
        <xdr:cNvPr id="298" name="直線コネクタ 297"/>
        <xdr:cNvCxnSpPr/>
      </xdr:nvCxnSpPr>
      <xdr:spPr>
        <a:xfrm>
          <a:off x="6972300" y="6419418"/>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19425</xdr:rowOff>
    </xdr:from>
    <xdr:to>
      <xdr:col>15</xdr:col>
      <xdr:colOff>231775</xdr:colOff>
      <xdr:row>37</xdr:row>
      <xdr:rowOff>121025</xdr:rowOff>
    </xdr:to>
    <xdr:sp macro="" textlink="">
      <xdr:nvSpPr>
        <xdr:cNvPr id="308" name="円/楕円 307"/>
        <xdr:cNvSpPr/>
      </xdr:nvSpPr>
      <xdr:spPr>
        <a:xfrm>
          <a:off x="10426700" y="6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105802</xdr:rowOff>
    </xdr:from>
    <xdr:ext cx="534377" cy="259045"/>
    <xdr:sp macro="" textlink="">
      <xdr:nvSpPr>
        <xdr:cNvPr id="309" name="補助費等該当値テキスト"/>
        <xdr:cNvSpPr txBox="1"/>
      </xdr:nvSpPr>
      <xdr:spPr>
        <a:xfrm>
          <a:off x="10528300" y="62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9252</xdr:rowOff>
    </xdr:from>
    <xdr:to>
      <xdr:col>14</xdr:col>
      <xdr:colOff>79375</xdr:colOff>
      <xdr:row>37</xdr:row>
      <xdr:rowOff>110852</xdr:rowOff>
    </xdr:to>
    <xdr:sp macro="" textlink="">
      <xdr:nvSpPr>
        <xdr:cNvPr id="310" name="円/楕円 309"/>
        <xdr:cNvSpPr/>
      </xdr:nvSpPr>
      <xdr:spPr>
        <a:xfrm>
          <a:off x="9588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101979</xdr:rowOff>
    </xdr:from>
    <xdr:ext cx="534377" cy="259045"/>
    <xdr:sp macro="" textlink="">
      <xdr:nvSpPr>
        <xdr:cNvPr id="311" name="テキスト ボックス 310"/>
        <xdr:cNvSpPr txBox="1"/>
      </xdr:nvSpPr>
      <xdr:spPr>
        <a:xfrm>
          <a:off x="9372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11690</xdr:rowOff>
    </xdr:from>
    <xdr:to>
      <xdr:col>12</xdr:col>
      <xdr:colOff>561975</xdr:colOff>
      <xdr:row>37</xdr:row>
      <xdr:rowOff>113290</xdr:rowOff>
    </xdr:to>
    <xdr:sp macro="" textlink="">
      <xdr:nvSpPr>
        <xdr:cNvPr id="312" name="円/楕円 311"/>
        <xdr:cNvSpPr/>
      </xdr:nvSpPr>
      <xdr:spPr>
        <a:xfrm>
          <a:off x="8699500" y="63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104417</xdr:rowOff>
    </xdr:from>
    <xdr:ext cx="534377" cy="259045"/>
    <xdr:sp macro="" textlink="">
      <xdr:nvSpPr>
        <xdr:cNvPr id="313" name="テキスト ボックス 312"/>
        <xdr:cNvSpPr txBox="1"/>
      </xdr:nvSpPr>
      <xdr:spPr>
        <a:xfrm>
          <a:off x="8483111" y="64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44037</xdr:rowOff>
    </xdr:from>
    <xdr:to>
      <xdr:col>11</xdr:col>
      <xdr:colOff>358775</xdr:colOff>
      <xdr:row>37</xdr:row>
      <xdr:rowOff>145637</xdr:rowOff>
    </xdr:to>
    <xdr:sp macro="" textlink="">
      <xdr:nvSpPr>
        <xdr:cNvPr id="314" name="円/楕円 313"/>
        <xdr:cNvSpPr/>
      </xdr:nvSpPr>
      <xdr:spPr>
        <a:xfrm>
          <a:off x="7810500" y="63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136765</xdr:rowOff>
    </xdr:from>
    <xdr:ext cx="534377" cy="259045"/>
    <xdr:sp macro="" textlink="">
      <xdr:nvSpPr>
        <xdr:cNvPr id="315" name="テキスト ボックス 314"/>
        <xdr:cNvSpPr txBox="1"/>
      </xdr:nvSpPr>
      <xdr:spPr>
        <a:xfrm>
          <a:off x="7594111" y="64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24968</xdr:rowOff>
    </xdr:from>
    <xdr:to>
      <xdr:col>10</xdr:col>
      <xdr:colOff>155575</xdr:colOff>
      <xdr:row>37</xdr:row>
      <xdr:rowOff>126568</xdr:rowOff>
    </xdr:to>
    <xdr:sp macro="" textlink="">
      <xdr:nvSpPr>
        <xdr:cNvPr id="316" name="円/楕円 315"/>
        <xdr:cNvSpPr/>
      </xdr:nvSpPr>
      <xdr:spPr>
        <a:xfrm>
          <a:off x="6921500" y="63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117695</xdr:rowOff>
    </xdr:from>
    <xdr:ext cx="534377" cy="259045"/>
    <xdr:sp macro="" textlink="">
      <xdr:nvSpPr>
        <xdr:cNvPr id="317" name="テキスト ボックス 316"/>
        <xdr:cNvSpPr txBox="1"/>
      </xdr:nvSpPr>
      <xdr:spPr>
        <a:xfrm>
          <a:off x="6705111" y="64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6883</xdr:rowOff>
    </xdr:from>
    <xdr:to>
      <xdr:col>15</xdr:col>
      <xdr:colOff>180975</xdr:colOff>
      <xdr:row>58</xdr:row>
      <xdr:rowOff>5717</xdr:rowOff>
    </xdr:to>
    <xdr:cxnSp macro="">
      <xdr:nvCxnSpPr>
        <xdr:cNvPr id="345" name="直線コネクタ 344"/>
        <xdr:cNvCxnSpPr/>
      </xdr:nvCxnSpPr>
      <xdr:spPr>
        <a:xfrm>
          <a:off x="9639300" y="9779533"/>
          <a:ext cx="8382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88722</xdr:rowOff>
    </xdr:from>
    <xdr:to>
      <xdr:col>14</xdr:col>
      <xdr:colOff>28575</xdr:colOff>
      <xdr:row>57</xdr:row>
      <xdr:rowOff>6883</xdr:rowOff>
    </xdr:to>
    <xdr:cxnSp macro="">
      <xdr:nvCxnSpPr>
        <xdr:cNvPr id="348" name="直線コネクタ 347"/>
        <xdr:cNvCxnSpPr/>
      </xdr:nvCxnSpPr>
      <xdr:spPr>
        <a:xfrm>
          <a:off x="8750300" y="9689922"/>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39847</xdr:rowOff>
    </xdr:from>
    <xdr:to>
      <xdr:col>12</xdr:col>
      <xdr:colOff>511175</xdr:colOff>
      <xdr:row>56</xdr:row>
      <xdr:rowOff>88722</xdr:rowOff>
    </xdr:to>
    <xdr:cxnSp macro="">
      <xdr:nvCxnSpPr>
        <xdr:cNvPr id="351" name="直線コネクタ 350"/>
        <xdr:cNvCxnSpPr/>
      </xdr:nvCxnSpPr>
      <xdr:spPr>
        <a:xfrm>
          <a:off x="7861300" y="9298147"/>
          <a:ext cx="889000" cy="39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39847</xdr:rowOff>
    </xdr:from>
    <xdr:to>
      <xdr:col>11</xdr:col>
      <xdr:colOff>307975</xdr:colOff>
      <xdr:row>58</xdr:row>
      <xdr:rowOff>68308</xdr:rowOff>
    </xdr:to>
    <xdr:cxnSp macro="">
      <xdr:nvCxnSpPr>
        <xdr:cNvPr id="354" name="直線コネクタ 353"/>
        <xdr:cNvCxnSpPr/>
      </xdr:nvCxnSpPr>
      <xdr:spPr>
        <a:xfrm flipV="1">
          <a:off x="6972300" y="9298147"/>
          <a:ext cx="889000" cy="7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126367</xdr:rowOff>
    </xdr:from>
    <xdr:to>
      <xdr:col>15</xdr:col>
      <xdr:colOff>231775</xdr:colOff>
      <xdr:row>58</xdr:row>
      <xdr:rowOff>56517</xdr:rowOff>
    </xdr:to>
    <xdr:sp macro="" textlink="">
      <xdr:nvSpPr>
        <xdr:cNvPr id="364" name="円/楕円 363"/>
        <xdr:cNvSpPr/>
      </xdr:nvSpPr>
      <xdr:spPr>
        <a:xfrm>
          <a:off x="10426700" y="98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104794</xdr:rowOff>
    </xdr:from>
    <xdr:ext cx="534377" cy="259045"/>
    <xdr:sp macro="" textlink="">
      <xdr:nvSpPr>
        <xdr:cNvPr id="365" name="普通建設事業費該当値テキスト"/>
        <xdr:cNvSpPr txBox="1"/>
      </xdr:nvSpPr>
      <xdr:spPr>
        <a:xfrm>
          <a:off x="10528300" y="98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127533</xdr:rowOff>
    </xdr:from>
    <xdr:to>
      <xdr:col>14</xdr:col>
      <xdr:colOff>79375</xdr:colOff>
      <xdr:row>57</xdr:row>
      <xdr:rowOff>57683</xdr:rowOff>
    </xdr:to>
    <xdr:sp macro="" textlink="">
      <xdr:nvSpPr>
        <xdr:cNvPr id="366" name="円/楕円 365"/>
        <xdr:cNvSpPr/>
      </xdr:nvSpPr>
      <xdr:spPr>
        <a:xfrm>
          <a:off x="9588500" y="97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48810</xdr:rowOff>
    </xdr:from>
    <xdr:ext cx="534377" cy="259045"/>
    <xdr:sp macro="" textlink="">
      <xdr:nvSpPr>
        <xdr:cNvPr id="367" name="テキスト ボックス 366"/>
        <xdr:cNvSpPr txBox="1"/>
      </xdr:nvSpPr>
      <xdr:spPr>
        <a:xfrm>
          <a:off x="9372111" y="98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37922</xdr:rowOff>
    </xdr:from>
    <xdr:to>
      <xdr:col>12</xdr:col>
      <xdr:colOff>561975</xdr:colOff>
      <xdr:row>56</xdr:row>
      <xdr:rowOff>139522</xdr:rowOff>
    </xdr:to>
    <xdr:sp macro="" textlink="">
      <xdr:nvSpPr>
        <xdr:cNvPr id="368" name="円/楕円 367"/>
        <xdr:cNvSpPr/>
      </xdr:nvSpPr>
      <xdr:spPr>
        <a:xfrm>
          <a:off x="8699500" y="96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130649</xdr:rowOff>
    </xdr:from>
    <xdr:ext cx="534377" cy="259045"/>
    <xdr:sp macro="" textlink="">
      <xdr:nvSpPr>
        <xdr:cNvPr id="369" name="テキスト ボックス 368"/>
        <xdr:cNvSpPr txBox="1"/>
      </xdr:nvSpPr>
      <xdr:spPr>
        <a:xfrm>
          <a:off x="8483111" y="97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160497</xdr:rowOff>
    </xdr:from>
    <xdr:to>
      <xdr:col>11</xdr:col>
      <xdr:colOff>358775</xdr:colOff>
      <xdr:row>54</xdr:row>
      <xdr:rowOff>90647</xdr:rowOff>
    </xdr:to>
    <xdr:sp macro="" textlink="">
      <xdr:nvSpPr>
        <xdr:cNvPr id="370" name="円/楕円 369"/>
        <xdr:cNvSpPr/>
      </xdr:nvSpPr>
      <xdr:spPr>
        <a:xfrm>
          <a:off x="7810500" y="92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107174</xdr:rowOff>
    </xdr:from>
    <xdr:ext cx="534377" cy="259045"/>
    <xdr:sp macro="" textlink="">
      <xdr:nvSpPr>
        <xdr:cNvPr id="371" name="テキスト ボックス 370"/>
        <xdr:cNvSpPr txBox="1"/>
      </xdr:nvSpPr>
      <xdr:spPr>
        <a:xfrm>
          <a:off x="7594111" y="9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17508</xdr:rowOff>
    </xdr:from>
    <xdr:to>
      <xdr:col>10</xdr:col>
      <xdr:colOff>155575</xdr:colOff>
      <xdr:row>58</xdr:row>
      <xdr:rowOff>119108</xdr:rowOff>
    </xdr:to>
    <xdr:sp macro="" textlink="">
      <xdr:nvSpPr>
        <xdr:cNvPr id="372" name="円/楕円 371"/>
        <xdr:cNvSpPr/>
      </xdr:nvSpPr>
      <xdr:spPr>
        <a:xfrm>
          <a:off x="6921500" y="99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110235</xdr:rowOff>
    </xdr:from>
    <xdr:ext cx="534377" cy="259045"/>
    <xdr:sp macro="" textlink="">
      <xdr:nvSpPr>
        <xdr:cNvPr id="373" name="テキスト ボックス 372"/>
        <xdr:cNvSpPr txBox="1"/>
      </xdr:nvSpPr>
      <xdr:spPr>
        <a:xfrm>
          <a:off x="6705111" y="100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129436</xdr:rowOff>
    </xdr:from>
    <xdr:to>
      <xdr:col>15</xdr:col>
      <xdr:colOff>180975</xdr:colOff>
      <xdr:row>78</xdr:row>
      <xdr:rowOff>138077</xdr:rowOff>
    </xdr:to>
    <xdr:cxnSp macro="">
      <xdr:nvCxnSpPr>
        <xdr:cNvPr id="400" name="直線コネクタ 399"/>
        <xdr:cNvCxnSpPr/>
      </xdr:nvCxnSpPr>
      <xdr:spPr>
        <a:xfrm flipV="1">
          <a:off x="9639300" y="13502536"/>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78636</xdr:rowOff>
    </xdr:from>
    <xdr:to>
      <xdr:col>15</xdr:col>
      <xdr:colOff>231775</xdr:colOff>
      <xdr:row>79</xdr:row>
      <xdr:rowOff>8786</xdr:rowOff>
    </xdr:to>
    <xdr:sp macro="" textlink="">
      <xdr:nvSpPr>
        <xdr:cNvPr id="410" name="円/楕円 409"/>
        <xdr:cNvSpPr/>
      </xdr:nvSpPr>
      <xdr:spPr>
        <a:xfrm>
          <a:off x="10426700" y="134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165013</xdr:rowOff>
    </xdr:from>
    <xdr:ext cx="378565" cy="259045"/>
    <xdr:sp macro="" textlink="">
      <xdr:nvSpPr>
        <xdr:cNvPr id="411" name="普通建設事業費 （ うち新規整備　）該当値テキスト"/>
        <xdr:cNvSpPr txBox="1"/>
      </xdr:nvSpPr>
      <xdr:spPr>
        <a:xfrm>
          <a:off x="10528300" y="1336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87277</xdr:rowOff>
    </xdr:from>
    <xdr:to>
      <xdr:col>14</xdr:col>
      <xdr:colOff>79375</xdr:colOff>
      <xdr:row>79</xdr:row>
      <xdr:rowOff>17427</xdr:rowOff>
    </xdr:to>
    <xdr:sp macro="" textlink="">
      <xdr:nvSpPr>
        <xdr:cNvPr id="412" name="円/楕円 411"/>
        <xdr:cNvSpPr/>
      </xdr:nvSpPr>
      <xdr:spPr>
        <a:xfrm>
          <a:off x="9588500" y="134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8554</xdr:rowOff>
    </xdr:from>
    <xdr:ext cx="313932" cy="259045"/>
    <xdr:sp macro="" textlink="">
      <xdr:nvSpPr>
        <xdr:cNvPr id="413" name="テキスト ボックス 412"/>
        <xdr:cNvSpPr txBox="1"/>
      </xdr:nvSpPr>
      <xdr:spPr>
        <a:xfrm>
          <a:off x="9482333" y="1355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12233</xdr:rowOff>
    </xdr:from>
    <xdr:to>
      <xdr:col>15</xdr:col>
      <xdr:colOff>180975</xdr:colOff>
      <xdr:row>96</xdr:row>
      <xdr:rowOff>19022</xdr:rowOff>
    </xdr:to>
    <xdr:cxnSp macro="">
      <xdr:nvCxnSpPr>
        <xdr:cNvPr id="440" name="直線コネクタ 439"/>
        <xdr:cNvCxnSpPr/>
      </xdr:nvCxnSpPr>
      <xdr:spPr>
        <a:xfrm>
          <a:off x="9639300" y="16299983"/>
          <a:ext cx="838200" cy="1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139672</xdr:rowOff>
    </xdr:from>
    <xdr:to>
      <xdr:col>15</xdr:col>
      <xdr:colOff>231775</xdr:colOff>
      <xdr:row>96</xdr:row>
      <xdr:rowOff>69822</xdr:rowOff>
    </xdr:to>
    <xdr:sp macro="" textlink="">
      <xdr:nvSpPr>
        <xdr:cNvPr id="450" name="円/楕円 449"/>
        <xdr:cNvSpPr/>
      </xdr:nvSpPr>
      <xdr:spPr>
        <a:xfrm>
          <a:off x="10426700" y="164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162549</xdr:rowOff>
    </xdr:from>
    <xdr:ext cx="534377" cy="259045"/>
    <xdr:sp macro="" textlink="">
      <xdr:nvSpPr>
        <xdr:cNvPr id="451" name="普通建設事業費 （ うち更新整備　）該当値テキスト"/>
        <xdr:cNvSpPr txBox="1"/>
      </xdr:nvSpPr>
      <xdr:spPr>
        <a:xfrm>
          <a:off x="10528300" y="1627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132883</xdr:rowOff>
    </xdr:from>
    <xdr:to>
      <xdr:col>14</xdr:col>
      <xdr:colOff>79375</xdr:colOff>
      <xdr:row>95</xdr:row>
      <xdr:rowOff>63033</xdr:rowOff>
    </xdr:to>
    <xdr:sp macro="" textlink="">
      <xdr:nvSpPr>
        <xdr:cNvPr id="452" name="円/楕円 451"/>
        <xdr:cNvSpPr/>
      </xdr:nvSpPr>
      <xdr:spPr>
        <a:xfrm>
          <a:off x="9588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79560</xdr:rowOff>
    </xdr:from>
    <xdr:ext cx="534377" cy="259045"/>
    <xdr:sp macro="" textlink="">
      <xdr:nvSpPr>
        <xdr:cNvPr id="453" name="テキスト ボックス 452"/>
        <xdr:cNvSpPr txBox="1"/>
      </xdr:nvSpPr>
      <xdr:spPr>
        <a:xfrm>
          <a:off x="9372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67463</xdr:rowOff>
    </xdr:from>
    <xdr:to>
      <xdr:col>23</xdr:col>
      <xdr:colOff>517525</xdr:colOff>
      <xdr:row>38</xdr:row>
      <xdr:rowOff>60147</xdr:rowOff>
    </xdr:to>
    <xdr:cxnSp macro="">
      <xdr:nvCxnSpPr>
        <xdr:cNvPr id="480" name="直線コネクタ 479"/>
        <xdr:cNvCxnSpPr/>
      </xdr:nvCxnSpPr>
      <xdr:spPr>
        <a:xfrm flipV="1">
          <a:off x="15481300" y="6411113"/>
          <a:ext cx="8382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60147</xdr:rowOff>
    </xdr:from>
    <xdr:to>
      <xdr:col>22</xdr:col>
      <xdr:colOff>365125</xdr:colOff>
      <xdr:row>38</xdr:row>
      <xdr:rowOff>139700</xdr:rowOff>
    </xdr:to>
    <xdr:cxnSp macro="">
      <xdr:nvCxnSpPr>
        <xdr:cNvPr id="483" name="直線コネクタ 482"/>
        <xdr:cNvCxnSpPr/>
      </xdr:nvCxnSpPr>
      <xdr:spPr>
        <a:xfrm flipV="1">
          <a:off x="14592300" y="6575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137414</xdr:rowOff>
    </xdr:from>
    <xdr:to>
      <xdr:col>21</xdr:col>
      <xdr:colOff>161925</xdr:colOff>
      <xdr:row>38</xdr:row>
      <xdr:rowOff>139700</xdr:rowOff>
    </xdr:to>
    <xdr:cxnSp macro="">
      <xdr:nvCxnSpPr>
        <xdr:cNvPr id="486" name="直線コネクタ 485"/>
        <xdr:cNvCxnSpPr/>
      </xdr:nvCxnSpPr>
      <xdr:spPr>
        <a:xfrm>
          <a:off x="13703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127356</xdr:rowOff>
    </xdr:from>
    <xdr:to>
      <xdr:col>19</xdr:col>
      <xdr:colOff>644525</xdr:colOff>
      <xdr:row>38</xdr:row>
      <xdr:rowOff>137414</xdr:rowOff>
    </xdr:to>
    <xdr:cxnSp macro="">
      <xdr:nvCxnSpPr>
        <xdr:cNvPr id="489" name="直線コネクタ 488"/>
        <xdr:cNvCxnSpPr/>
      </xdr:nvCxnSpPr>
      <xdr:spPr>
        <a:xfrm>
          <a:off x="12814300" y="664245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16663</xdr:rowOff>
    </xdr:from>
    <xdr:to>
      <xdr:col>23</xdr:col>
      <xdr:colOff>568325</xdr:colOff>
      <xdr:row>37</xdr:row>
      <xdr:rowOff>118263</xdr:rowOff>
    </xdr:to>
    <xdr:sp macro="" textlink="">
      <xdr:nvSpPr>
        <xdr:cNvPr id="499" name="円/楕円 498"/>
        <xdr:cNvSpPr/>
      </xdr:nvSpPr>
      <xdr:spPr>
        <a:xfrm>
          <a:off x="16268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39540</xdr:rowOff>
    </xdr:from>
    <xdr:ext cx="378565" cy="259045"/>
    <xdr:sp macro="" textlink="">
      <xdr:nvSpPr>
        <xdr:cNvPr id="500" name="災害復旧事業費該当値テキスト"/>
        <xdr:cNvSpPr txBox="1"/>
      </xdr:nvSpPr>
      <xdr:spPr>
        <a:xfrm>
          <a:off x="16370300" y="621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9347</xdr:rowOff>
    </xdr:from>
    <xdr:to>
      <xdr:col>22</xdr:col>
      <xdr:colOff>415925</xdr:colOff>
      <xdr:row>38</xdr:row>
      <xdr:rowOff>110947</xdr:rowOff>
    </xdr:to>
    <xdr:sp macro="" textlink="">
      <xdr:nvSpPr>
        <xdr:cNvPr id="501" name="円/楕円 500"/>
        <xdr:cNvSpPr/>
      </xdr:nvSpPr>
      <xdr:spPr>
        <a:xfrm>
          <a:off x="1543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102074</xdr:rowOff>
    </xdr:from>
    <xdr:ext cx="378565" cy="259045"/>
    <xdr:sp macro="" textlink="">
      <xdr:nvSpPr>
        <xdr:cNvPr id="502" name="テキスト ボックス 501"/>
        <xdr:cNvSpPr txBox="1"/>
      </xdr:nvSpPr>
      <xdr:spPr>
        <a:xfrm>
          <a:off x="15292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86614</xdr:rowOff>
    </xdr:from>
    <xdr:to>
      <xdr:col>20</xdr:col>
      <xdr:colOff>9525</xdr:colOff>
      <xdr:row>39</xdr:row>
      <xdr:rowOff>16764</xdr:rowOff>
    </xdr:to>
    <xdr:sp macro="" textlink="">
      <xdr:nvSpPr>
        <xdr:cNvPr id="505" name="円/楕円 504"/>
        <xdr:cNvSpPr/>
      </xdr:nvSpPr>
      <xdr:spPr>
        <a:xfrm>
          <a:off x="1365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7891</xdr:rowOff>
    </xdr:from>
    <xdr:ext cx="249299" cy="259045"/>
    <xdr:sp macro="" textlink="">
      <xdr:nvSpPr>
        <xdr:cNvPr id="506" name="テキスト ボックス 505"/>
        <xdr:cNvSpPr txBox="1"/>
      </xdr:nvSpPr>
      <xdr:spPr>
        <a:xfrm>
          <a:off x="13578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76556</xdr:rowOff>
    </xdr:from>
    <xdr:to>
      <xdr:col>18</xdr:col>
      <xdr:colOff>492125</xdr:colOff>
      <xdr:row>39</xdr:row>
      <xdr:rowOff>6706</xdr:rowOff>
    </xdr:to>
    <xdr:sp macro="" textlink="">
      <xdr:nvSpPr>
        <xdr:cNvPr id="507" name="円/楕円 506"/>
        <xdr:cNvSpPr/>
      </xdr:nvSpPr>
      <xdr:spPr>
        <a:xfrm>
          <a:off x="12763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169283</xdr:rowOff>
    </xdr:from>
    <xdr:ext cx="313932" cy="259045"/>
    <xdr:sp macro="" textlink="">
      <xdr:nvSpPr>
        <xdr:cNvPr id="508" name="テキスト ボックス 507"/>
        <xdr:cNvSpPr txBox="1"/>
      </xdr:nvSpPr>
      <xdr:spPr>
        <a:xfrm>
          <a:off x="12657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13512</xdr:rowOff>
    </xdr:from>
    <xdr:to>
      <xdr:col>23</xdr:col>
      <xdr:colOff>517525</xdr:colOff>
      <xdr:row>77</xdr:row>
      <xdr:rowOff>36068</xdr:rowOff>
    </xdr:to>
    <xdr:cxnSp macro="">
      <xdr:nvCxnSpPr>
        <xdr:cNvPr id="586" name="直線コネクタ 585"/>
        <xdr:cNvCxnSpPr/>
      </xdr:nvCxnSpPr>
      <xdr:spPr>
        <a:xfrm>
          <a:off x="15481300" y="13215162"/>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13512</xdr:rowOff>
    </xdr:from>
    <xdr:to>
      <xdr:col>22</xdr:col>
      <xdr:colOff>365125</xdr:colOff>
      <xdr:row>77</xdr:row>
      <xdr:rowOff>19590</xdr:rowOff>
    </xdr:to>
    <xdr:cxnSp macro="">
      <xdr:nvCxnSpPr>
        <xdr:cNvPr id="589" name="直線コネクタ 588"/>
        <xdr:cNvCxnSpPr/>
      </xdr:nvCxnSpPr>
      <xdr:spPr>
        <a:xfrm flipV="1">
          <a:off x="14592300" y="13215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19590</xdr:rowOff>
    </xdr:from>
    <xdr:to>
      <xdr:col>21</xdr:col>
      <xdr:colOff>161925</xdr:colOff>
      <xdr:row>77</xdr:row>
      <xdr:rowOff>27953</xdr:rowOff>
    </xdr:to>
    <xdr:cxnSp macro="">
      <xdr:nvCxnSpPr>
        <xdr:cNvPr id="592" name="直線コネクタ 591"/>
        <xdr:cNvCxnSpPr/>
      </xdr:nvCxnSpPr>
      <xdr:spPr>
        <a:xfrm flipV="1">
          <a:off x="13703300" y="13221240"/>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18828</xdr:rowOff>
    </xdr:from>
    <xdr:to>
      <xdr:col>19</xdr:col>
      <xdr:colOff>644525</xdr:colOff>
      <xdr:row>77</xdr:row>
      <xdr:rowOff>27953</xdr:rowOff>
    </xdr:to>
    <xdr:cxnSp macro="">
      <xdr:nvCxnSpPr>
        <xdr:cNvPr id="595" name="直線コネクタ 594"/>
        <xdr:cNvCxnSpPr/>
      </xdr:nvCxnSpPr>
      <xdr:spPr>
        <a:xfrm>
          <a:off x="12814300" y="13220478"/>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156718</xdr:rowOff>
    </xdr:from>
    <xdr:to>
      <xdr:col>23</xdr:col>
      <xdr:colOff>568325</xdr:colOff>
      <xdr:row>77</xdr:row>
      <xdr:rowOff>86868</xdr:rowOff>
    </xdr:to>
    <xdr:sp macro="" textlink="">
      <xdr:nvSpPr>
        <xdr:cNvPr id="605" name="円/楕円 604"/>
        <xdr:cNvSpPr/>
      </xdr:nvSpPr>
      <xdr:spPr>
        <a:xfrm>
          <a:off x="162687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71645</xdr:rowOff>
    </xdr:from>
    <xdr:ext cx="534377" cy="259045"/>
    <xdr:sp macro="" textlink="">
      <xdr:nvSpPr>
        <xdr:cNvPr id="606" name="公債費該当値テキスト"/>
        <xdr:cNvSpPr txBox="1"/>
      </xdr:nvSpPr>
      <xdr:spPr>
        <a:xfrm>
          <a:off x="16370300" y="131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134162</xdr:rowOff>
    </xdr:from>
    <xdr:to>
      <xdr:col>22</xdr:col>
      <xdr:colOff>415925</xdr:colOff>
      <xdr:row>77</xdr:row>
      <xdr:rowOff>64312</xdr:rowOff>
    </xdr:to>
    <xdr:sp macro="" textlink="">
      <xdr:nvSpPr>
        <xdr:cNvPr id="607" name="円/楕円 606"/>
        <xdr:cNvSpPr/>
      </xdr:nvSpPr>
      <xdr:spPr>
        <a:xfrm>
          <a:off x="15430500" y="131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55439</xdr:rowOff>
    </xdr:from>
    <xdr:ext cx="534377" cy="259045"/>
    <xdr:sp macro="" textlink="">
      <xdr:nvSpPr>
        <xdr:cNvPr id="608" name="テキスト ボックス 607"/>
        <xdr:cNvSpPr txBox="1"/>
      </xdr:nvSpPr>
      <xdr:spPr>
        <a:xfrm>
          <a:off x="15214111" y="132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140240</xdr:rowOff>
    </xdr:from>
    <xdr:to>
      <xdr:col>21</xdr:col>
      <xdr:colOff>212725</xdr:colOff>
      <xdr:row>77</xdr:row>
      <xdr:rowOff>70390</xdr:rowOff>
    </xdr:to>
    <xdr:sp macro="" textlink="">
      <xdr:nvSpPr>
        <xdr:cNvPr id="609" name="円/楕円 608"/>
        <xdr:cNvSpPr/>
      </xdr:nvSpPr>
      <xdr:spPr>
        <a:xfrm>
          <a:off x="14541500" y="131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61517</xdr:rowOff>
    </xdr:from>
    <xdr:ext cx="534377" cy="259045"/>
    <xdr:sp macro="" textlink="">
      <xdr:nvSpPr>
        <xdr:cNvPr id="610" name="テキスト ボックス 609"/>
        <xdr:cNvSpPr txBox="1"/>
      </xdr:nvSpPr>
      <xdr:spPr>
        <a:xfrm>
          <a:off x="14325111" y="132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148603</xdr:rowOff>
    </xdr:from>
    <xdr:to>
      <xdr:col>20</xdr:col>
      <xdr:colOff>9525</xdr:colOff>
      <xdr:row>77</xdr:row>
      <xdr:rowOff>78753</xdr:rowOff>
    </xdr:to>
    <xdr:sp macro="" textlink="">
      <xdr:nvSpPr>
        <xdr:cNvPr id="611" name="円/楕円 610"/>
        <xdr:cNvSpPr/>
      </xdr:nvSpPr>
      <xdr:spPr>
        <a:xfrm>
          <a:off x="13652500" y="131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69880</xdr:rowOff>
    </xdr:from>
    <xdr:ext cx="534377" cy="259045"/>
    <xdr:sp macro="" textlink="">
      <xdr:nvSpPr>
        <xdr:cNvPr id="612" name="テキスト ボックス 611"/>
        <xdr:cNvSpPr txBox="1"/>
      </xdr:nvSpPr>
      <xdr:spPr>
        <a:xfrm>
          <a:off x="13436111" y="132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139478</xdr:rowOff>
    </xdr:from>
    <xdr:to>
      <xdr:col>18</xdr:col>
      <xdr:colOff>492125</xdr:colOff>
      <xdr:row>77</xdr:row>
      <xdr:rowOff>69628</xdr:rowOff>
    </xdr:to>
    <xdr:sp macro="" textlink="">
      <xdr:nvSpPr>
        <xdr:cNvPr id="613" name="円/楕円 612"/>
        <xdr:cNvSpPr/>
      </xdr:nvSpPr>
      <xdr:spPr>
        <a:xfrm>
          <a:off x="12763500" y="131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60755</xdr:rowOff>
    </xdr:from>
    <xdr:ext cx="534377" cy="259045"/>
    <xdr:sp macro="" textlink="">
      <xdr:nvSpPr>
        <xdr:cNvPr id="614" name="テキスト ボックス 613"/>
        <xdr:cNvSpPr txBox="1"/>
      </xdr:nvSpPr>
      <xdr:spPr>
        <a:xfrm>
          <a:off x="12547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80721</xdr:rowOff>
    </xdr:from>
    <xdr:to>
      <xdr:col>23</xdr:col>
      <xdr:colOff>517525</xdr:colOff>
      <xdr:row>98</xdr:row>
      <xdr:rowOff>76988</xdr:rowOff>
    </xdr:to>
    <xdr:cxnSp macro="">
      <xdr:nvCxnSpPr>
        <xdr:cNvPr id="643" name="直線コネクタ 642"/>
        <xdr:cNvCxnSpPr/>
      </xdr:nvCxnSpPr>
      <xdr:spPr>
        <a:xfrm flipV="1">
          <a:off x="15481300" y="16711371"/>
          <a:ext cx="838200" cy="1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45631</xdr:rowOff>
    </xdr:from>
    <xdr:to>
      <xdr:col>22</xdr:col>
      <xdr:colOff>365125</xdr:colOff>
      <xdr:row>98</xdr:row>
      <xdr:rowOff>76988</xdr:rowOff>
    </xdr:to>
    <xdr:cxnSp macro="">
      <xdr:nvCxnSpPr>
        <xdr:cNvPr id="646" name="直線コネクタ 645"/>
        <xdr:cNvCxnSpPr/>
      </xdr:nvCxnSpPr>
      <xdr:spPr>
        <a:xfrm>
          <a:off x="14592300" y="16847731"/>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45631</xdr:rowOff>
    </xdr:from>
    <xdr:to>
      <xdr:col>21</xdr:col>
      <xdr:colOff>161925</xdr:colOff>
      <xdr:row>98</xdr:row>
      <xdr:rowOff>79502</xdr:rowOff>
    </xdr:to>
    <xdr:cxnSp macro="">
      <xdr:nvCxnSpPr>
        <xdr:cNvPr id="649" name="直線コネクタ 648"/>
        <xdr:cNvCxnSpPr/>
      </xdr:nvCxnSpPr>
      <xdr:spPr>
        <a:xfrm flipV="1">
          <a:off x="13703300" y="1684773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79502</xdr:rowOff>
    </xdr:from>
    <xdr:to>
      <xdr:col>19</xdr:col>
      <xdr:colOff>644525</xdr:colOff>
      <xdr:row>98</xdr:row>
      <xdr:rowOff>99313</xdr:rowOff>
    </xdr:to>
    <xdr:cxnSp macro="">
      <xdr:nvCxnSpPr>
        <xdr:cNvPr id="652" name="直線コネクタ 651"/>
        <xdr:cNvCxnSpPr/>
      </xdr:nvCxnSpPr>
      <xdr:spPr>
        <a:xfrm flipV="1">
          <a:off x="12814300" y="16881602"/>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29921</xdr:rowOff>
    </xdr:from>
    <xdr:to>
      <xdr:col>23</xdr:col>
      <xdr:colOff>568325</xdr:colOff>
      <xdr:row>97</xdr:row>
      <xdr:rowOff>131521</xdr:rowOff>
    </xdr:to>
    <xdr:sp macro="" textlink="">
      <xdr:nvSpPr>
        <xdr:cNvPr id="662" name="円/楕円 661"/>
        <xdr:cNvSpPr/>
      </xdr:nvSpPr>
      <xdr:spPr>
        <a:xfrm>
          <a:off x="16268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52798</xdr:rowOff>
    </xdr:from>
    <xdr:ext cx="469744" cy="259045"/>
    <xdr:sp macro="" textlink="">
      <xdr:nvSpPr>
        <xdr:cNvPr id="663" name="積立金該当値テキスト"/>
        <xdr:cNvSpPr txBox="1"/>
      </xdr:nvSpPr>
      <xdr:spPr>
        <a:xfrm>
          <a:off x="16370300" y="165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26188</xdr:rowOff>
    </xdr:from>
    <xdr:to>
      <xdr:col>22</xdr:col>
      <xdr:colOff>415925</xdr:colOff>
      <xdr:row>98</xdr:row>
      <xdr:rowOff>127788</xdr:rowOff>
    </xdr:to>
    <xdr:sp macro="" textlink="">
      <xdr:nvSpPr>
        <xdr:cNvPr id="664" name="円/楕円 663"/>
        <xdr:cNvSpPr/>
      </xdr:nvSpPr>
      <xdr:spPr>
        <a:xfrm>
          <a:off x="15430500" y="16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118915</xdr:rowOff>
    </xdr:from>
    <xdr:ext cx="469744" cy="259045"/>
    <xdr:sp macro="" textlink="">
      <xdr:nvSpPr>
        <xdr:cNvPr id="665" name="テキスト ボックス 664"/>
        <xdr:cNvSpPr txBox="1"/>
      </xdr:nvSpPr>
      <xdr:spPr>
        <a:xfrm>
          <a:off x="15246427" y="169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166281</xdr:rowOff>
    </xdr:from>
    <xdr:to>
      <xdr:col>21</xdr:col>
      <xdr:colOff>212725</xdr:colOff>
      <xdr:row>98</xdr:row>
      <xdr:rowOff>96431</xdr:rowOff>
    </xdr:to>
    <xdr:sp macro="" textlink="">
      <xdr:nvSpPr>
        <xdr:cNvPr id="666" name="円/楕円 665"/>
        <xdr:cNvSpPr/>
      </xdr:nvSpPr>
      <xdr:spPr>
        <a:xfrm>
          <a:off x="14541500" y="167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87558</xdr:rowOff>
    </xdr:from>
    <xdr:ext cx="469744" cy="259045"/>
    <xdr:sp macro="" textlink="">
      <xdr:nvSpPr>
        <xdr:cNvPr id="667" name="テキスト ボックス 666"/>
        <xdr:cNvSpPr txBox="1"/>
      </xdr:nvSpPr>
      <xdr:spPr>
        <a:xfrm>
          <a:off x="14357427" y="168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28702</xdr:rowOff>
    </xdr:from>
    <xdr:to>
      <xdr:col>20</xdr:col>
      <xdr:colOff>9525</xdr:colOff>
      <xdr:row>98</xdr:row>
      <xdr:rowOff>130302</xdr:rowOff>
    </xdr:to>
    <xdr:sp macro="" textlink="">
      <xdr:nvSpPr>
        <xdr:cNvPr id="668" name="円/楕円 667"/>
        <xdr:cNvSpPr/>
      </xdr:nvSpPr>
      <xdr:spPr>
        <a:xfrm>
          <a:off x="13652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121429</xdr:rowOff>
    </xdr:from>
    <xdr:ext cx="469744" cy="259045"/>
    <xdr:sp macro="" textlink="">
      <xdr:nvSpPr>
        <xdr:cNvPr id="669" name="テキスト ボックス 668"/>
        <xdr:cNvSpPr txBox="1"/>
      </xdr:nvSpPr>
      <xdr:spPr>
        <a:xfrm>
          <a:off x="13468427"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48513</xdr:rowOff>
    </xdr:from>
    <xdr:to>
      <xdr:col>18</xdr:col>
      <xdr:colOff>492125</xdr:colOff>
      <xdr:row>98</xdr:row>
      <xdr:rowOff>150113</xdr:rowOff>
    </xdr:to>
    <xdr:sp macro="" textlink="">
      <xdr:nvSpPr>
        <xdr:cNvPr id="670" name="円/楕円 669"/>
        <xdr:cNvSpPr/>
      </xdr:nvSpPr>
      <xdr:spPr>
        <a:xfrm>
          <a:off x="12763500" y="16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141240</xdr:rowOff>
    </xdr:from>
    <xdr:ext cx="469744" cy="259045"/>
    <xdr:sp macro="" textlink="">
      <xdr:nvSpPr>
        <xdr:cNvPr id="671" name="テキスト ボックス 670"/>
        <xdr:cNvSpPr txBox="1"/>
      </xdr:nvSpPr>
      <xdr:spPr>
        <a:xfrm>
          <a:off x="12579427" y="169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44145</xdr:rowOff>
    </xdr:from>
    <xdr:to>
      <xdr:col>32</xdr:col>
      <xdr:colOff>187325</xdr:colOff>
      <xdr:row>39</xdr:row>
      <xdr:rowOff>44297</xdr:rowOff>
    </xdr:to>
    <xdr:cxnSp macro="">
      <xdr:nvCxnSpPr>
        <xdr:cNvPr id="700" name="直線コネクタ 699"/>
        <xdr:cNvCxnSpPr/>
      </xdr:nvCxnSpPr>
      <xdr:spPr>
        <a:xfrm flipV="1">
          <a:off x="21323300" y="673069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44374</xdr:rowOff>
    </xdr:to>
    <xdr:cxnSp macro="">
      <xdr:nvCxnSpPr>
        <xdr:cNvPr id="703" name="直線コネクタ 702"/>
        <xdr:cNvCxnSpPr/>
      </xdr:nvCxnSpPr>
      <xdr:spPr>
        <a:xfrm flipV="1">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43993</xdr:rowOff>
    </xdr:from>
    <xdr:to>
      <xdr:col>29</xdr:col>
      <xdr:colOff>517525</xdr:colOff>
      <xdr:row>39</xdr:row>
      <xdr:rowOff>44374</xdr:rowOff>
    </xdr:to>
    <xdr:cxnSp macro="">
      <xdr:nvCxnSpPr>
        <xdr:cNvPr id="706" name="直線コネクタ 705"/>
        <xdr:cNvCxnSpPr/>
      </xdr:nvCxnSpPr>
      <xdr:spPr>
        <a:xfrm>
          <a:off x="19545300" y="67305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43993</xdr:rowOff>
    </xdr:from>
    <xdr:to>
      <xdr:col>28</xdr:col>
      <xdr:colOff>314325</xdr:colOff>
      <xdr:row>39</xdr:row>
      <xdr:rowOff>44297</xdr:rowOff>
    </xdr:to>
    <xdr:cxnSp macro="">
      <xdr:nvCxnSpPr>
        <xdr:cNvPr id="709" name="直線コネクタ 708"/>
        <xdr:cNvCxnSpPr/>
      </xdr:nvCxnSpPr>
      <xdr:spPr>
        <a:xfrm flipV="1">
          <a:off x="18656300" y="673054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164795</xdr:rowOff>
    </xdr:from>
    <xdr:to>
      <xdr:col>32</xdr:col>
      <xdr:colOff>238125</xdr:colOff>
      <xdr:row>39</xdr:row>
      <xdr:rowOff>94945</xdr:rowOff>
    </xdr:to>
    <xdr:sp macro="" textlink="">
      <xdr:nvSpPr>
        <xdr:cNvPr id="719" name="円/楕円 718"/>
        <xdr:cNvSpPr/>
      </xdr:nvSpPr>
      <xdr:spPr>
        <a:xfrm>
          <a:off x="22110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79722</xdr:rowOff>
    </xdr:from>
    <xdr:ext cx="249299" cy="259045"/>
    <xdr:sp macro="" textlink="">
      <xdr:nvSpPr>
        <xdr:cNvPr id="720" name="投資及び出資金該当値テキスト"/>
        <xdr:cNvSpPr txBox="1"/>
      </xdr:nvSpPr>
      <xdr:spPr>
        <a:xfrm>
          <a:off x="22212300" y="6594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164947</xdr:rowOff>
    </xdr:from>
    <xdr:to>
      <xdr:col>31</xdr:col>
      <xdr:colOff>85725</xdr:colOff>
      <xdr:row>39</xdr:row>
      <xdr:rowOff>95097</xdr:rowOff>
    </xdr:to>
    <xdr:sp macro="" textlink="">
      <xdr:nvSpPr>
        <xdr:cNvPr id="721" name="円/楕円 720"/>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86224</xdr:rowOff>
    </xdr:from>
    <xdr:ext cx="249299" cy="259045"/>
    <xdr:sp macro="" textlink="">
      <xdr:nvSpPr>
        <xdr:cNvPr id="722" name="テキスト ボックス 721"/>
        <xdr:cNvSpPr txBox="1"/>
      </xdr:nvSpPr>
      <xdr:spPr>
        <a:xfrm>
          <a:off x="21198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165024</xdr:rowOff>
    </xdr:from>
    <xdr:to>
      <xdr:col>29</xdr:col>
      <xdr:colOff>568325</xdr:colOff>
      <xdr:row>39</xdr:row>
      <xdr:rowOff>95174</xdr:rowOff>
    </xdr:to>
    <xdr:sp macro="" textlink="">
      <xdr:nvSpPr>
        <xdr:cNvPr id="723" name="円/楕円 722"/>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86301</xdr:rowOff>
    </xdr:from>
    <xdr:ext cx="249299" cy="259045"/>
    <xdr:sp macro="" textlink="">
      <xdr:nvSpPr>
        <xdr:cNvPr id="724" name="テキスト ボックス 723"/>
        <xdr:cNvSpPr txBox="1"/>
      </xdr:nvSpPr>
      <xdr:spPr>
        <a:xfrm>
          <a:off x="20309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164643</xdr:rowOff>
    </xdr:from>
    <xdr:to>
      <xdr:col>28</xdr:col>
      <xdr:colOff>365125</xdr:colOff>
      <xdr:row>39</xdr:row>
      <xdr:rowOff>94793</xdr:rowOff>
    </xdr:to>
    <xdr:sp macro="" textlink="">
      <xdr:nvSpPr>
        <xdr:cNvPr id="725" name="円/楕円 724"/>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85920</xdr:rowOff>
    </xdr:from>
    <xdr:ext cx="249299" cy="259045"/>
    <xdr:sp macro="" textlink="">
      <xdr:nvSpPr>
        <xdr:cNvPr id="726" name="テキスト ボックス 725"/>
        <xdr:cNvSpPr txBox="1"/>
      </xdr:nvSpPr>
      <xdr:spPr>
        <a:xfrm>
          <a:off x="19420649"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164947</xdr:rowOff>
    </xdr:from>
    <xdr:to>
      <xdr:col>27</xdr:col>
      <xdr:colOff>161925</xdr:colOff>
      <xdr:row>39</xdr:row>
      <xdr:rowOff>95097</xdr:rowOff>
    </xdr:to>
    <xdr:sp macro="" textlink="">
      <xdr:nvSpPr>
        <xdr:cNvPr id="727" name="円/楕円 726"/>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86224</xdr:rowOff>
    </xdr:from>
    <xdr:ext cx="249299" cy="259045"/>
    <xdr:sp macro="" textlink="">
      <xdr:nvSpPr>
        <xdr:cNvPr id="728" name="テキスト ボックス 727"/>
        <xdr:cNvSpPr txBox="1"/>
      </xdr:nvSpPr>
      <xdr:spPr>
        <a:xfrm>
          <a:off x="18531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157874</xdr:rowOff>
    </xdr:from>
    <xdr:to>
      <xdr:col>32</xdr:col>
      <xdr:colOff>187325</xdr:colOff>
      <xdr:row>57</xdr:row>
      <xdr:rowOff>1374</xdr:rowOff>
    </xdr:to>
    <xdr:cxnSp macro="">
      <xdr:nvCxnSpPr>
        <xdr:cNvPr id="755" name="直線コネクタ 754"/>
        <xdr:cNvCxnSpPr/>
      </xdr:nvCxnSpPr>
      <xdr:spPr>
        <a:xfrm flipV="1">
          <a:off x="21323300" y="9759074"/>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6"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1374</xdr:rowOff>
    </xdr:from>
    <xdr:to>
      <xdr:col>31</xdr:col>
      <xdr:colOff>34925</xdr:colOff>
      <xdr:row>57</xdr:row>
      <xdr:rowOff>31275</xdr:rowOff>
    </xdr:to>
    <xdr:cxnSp macro="">
      <xdr:nvCxnSpPr>
        <xdr:cNvPr id="758" name="直線コネクタ 757"/>
        <xdr:cNvCxnSpPr/>
      </xdr:nvCxnSpPr>
      <xdr:spPr>
        <a:xfrm flipV="1">
          <a:off x="20434300" y="9774024"/>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0" name="テキスト ボックス 759"/>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31275</xdr:rowOff>
    </xdr:from>
    <xdr:to>
      <xdr:col>29</xdr:col>
      <xdr:colOff>517525</xdr:colOff>
      <xdr:row>57</xdr:row>
      <xdr:rowOff>45951</xdr:rowOff>
    </xdr:to>
    <xdr:cxnSp macro="">
      <xdr:nvCxnSpPr>
        <xdr:cNvPr id="761" name="直線コネクタ 760"/>
        <xdr:cNvCxnSpPr/>
      </xdr:nvCxnSpPr>
      <xdr:spPr>
        <a:xfrm flipV="1">
          <a:off x="19545300" y="9803925"/>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63" name="テキスト ボックス 762"/>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45951</xdr:rowOff>
    </xdr:from>
    <xdr:to>
      <xdr:col>28</xdr:col>
      <xdr:colOff>314325</xdr:colOff>
      <xdr:row>57</xdr:row>
      <xdr:rowOff>81979</xdr:rowOff>
    </xdr:to>
    <xdr:cxnSp macro="">
      <xdr:nvCxnSpPr>
        <xdr:cNvPr id="764" name="直線コネクタ 763"/>
        <xdr:cNvCxnSpPr/>
      </xdr:nvCxnSpPr>
      <xdr:spPr>
        <a:xfrm flipV="1">
          <a:off x="18656300" y="9818601"/>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6" name="テキスト ボックス 765"/>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107074</xdr:rowOff>
    </xdr:from>
    <xdr:to>
      <xdr:col>32</xdr:col>
      <xdr:colOff>238125</xdr:colOff>
      <xdr:row>57</xdr:row>
      <xdr:rowOff>37224</xdr:rowOff>
    </xdr:to>
    <xdr:sp macro="" textlink="">
      <xdr:nvSpPr>
        <xdr:cNvPr id="774" name="円/楕円 773"/>
        <xdr:cNvSpPr/>
      </xdr:nvSpPr>
      <xdr:spPr>
        <a:xfrm>
          <a:off x="22110700" y="9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129951</xdr:rowOff>
    </xdr:from>
    <xdr:ext cx="534377" cy="259045"/>
    <xdr:sp macro="" textlink="">
      <xdr:nvSpPr>
        <xdr:cNvPr id="775" name="貸付金該当値テキスト"/>
        <xdr:cNvSpPr txBox="1"/>
      </xdr:nvSpPr>
      <xdr:spPr>
        <a:xfrm>
          <a:off x="22212300" y="955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122024</xdr:rowOff>
    </xdr:from>
    <xdr:to>
      <xdr:col>31</xdr:col>
      <xdr:colOff>85725</xdr:colOff>
      <xdr:row>57</xdr:row>
      <xdr:rowOff>52174</xdr:rowOff>
    </xdr:to>
    <xdr:sp macro="" textlink="">
      <xdr:nvSpPr>
        <xdr:cNvPr id="776" name="円/楕円 775"/>
        <xdr:cNvSpPr/>
      </xdr:nvSpPr>
      <xdr:spPr>
        <a:xfrm>
          <a:off x="21272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68701</xdr:rowOff>
    </xdr:from>
    <xdr:ext cx="534377" cy="259045"/>
    <xdr:sp macro="" textlink="">
      <xdr:nvSpPr>
        <xdr:cNvPr id="777" name="テキスト ボックス 776"/>
        <xdr:cNvSpPr txBox="1"/>
      </xdr:nvSpPr>
      <xdr:spPr>
        <a:xfrm>
          <a:off x="21056111" y="94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151925</xdr:rowOff>
    </xdr:from>
    <xdr:to>
      <xdr:col>29</xdr:col>
      <xdr:colOff>568325</xdr:colOff>
      <xdr:row>57</xdr:row>
      <xdr:rowOff>82075</xdr:rowOff>
    </xdr:to>
    <xdr:sp macro="" textlink="">
      <xdr:nvSpPr>
        <xdr:cNvPr id="778" name="円/楕円 777"/>
        <xdr:cNvSpPr/>
      </xdr:nvSpPr>
      <xdr:spPr>
        <a:xfrm>
          <a:off x="203835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98602</xdr:rowOff>
    </xdr:from>
    <xdr:ext cx="534377" cy="259045"/>
    <xdr:sp macro="" textlink="">
      <xdr:nvSpPr>
        <xdr:cNvPr id="779" name="テキスト ボックス 778"/>
        <xdr:cNvSpPr txBox="1"/>
      </xdr:nvSpPr>
      <xdr:spPr>
        <a:xfrm>
          <a:off x="20167111" y="95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166601</xdr:rowOff>
    </xdr:from>
    <xdr:to>
      <xdr:col>28</xdr:col>
      <xdr:colOff>365125</xdr:colOff>
      <xdr:row>57</xdr:row>
      <xdr:rowOff>96751</xdr:rowOff>
    </xdr:to>
    <xdr:sp macro="" textlink="">
      <xdr:nvSpPr>
        <xdr:cNvPr id="780" name="円/楕円 779"/>
        <xdr:cNvSpPr/>
      </xdr:nvSpPr>
      <xdr:spPr>
        <a:xfrm>
          <a:off x="19494500" y="97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113278</xdr:rowOff>
    </xdr:from>
    <xdr:ext cx="534377" cy="259045"/>
    <xdr:sp macro="" textlink="">
      <xdr:nvSpPr>
        <xdr:cNvPr id="781" name="テキスト ボックス 780"/>
        <xdr:cNvSpPr txBox="1"/>
      </xdr:nvSpPr>
      <xdr:spPr>
        <a:xfrm>
          <a:off x="19278111" y="95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31179</xdr:rowOff>
    </xdr:from>
    <xdr:to>
      <xdr:col>27</xdr:col>
      <xdr:colOff>161925</xdr:colOff>
      <xdr:row>57</xdr:row>
      <xdr:rowOff>132779</xdr:rowOff>
    </xdr:to>
    <xdr:sp macro="" textlink="">
      <xdr:nvSpPr>
        <xdr:cNvPr id="782" name="円/楕円 781"/>
        <xdr:cNvSpPr/>
      </xdr:nvSpPr>
      <xdr:spPr>
        <a:xfrm>
          <a:off x="18605500" y="9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123906</xdr:rowOff>
    </xdr:from>
    <xdr:ext cx="534377" cy="259045"/>
    <xdr:sp macro="" textlink="">
      <xdr:nvSpPr>
        <xdr:cNvPr id="783" name="テキスト ボックス 782"/>
        <xdr:cNvSpPr txBox="1"/>
      </xdr:nvSpPr>
      <xdr:spPr>
        <a:xfrm>
          <a:off x="18389111" y="98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68422</xdr:rowOff>
    </xdr:from>
    <xdr:to>
      <xdr:col>32</xdr:col>
      <xdr:colOff>187325</xdr:colOff>
      <xdr:row>72</xdr:row>
      <xdr:rowOff>60513</xdr:rowOff>
    </xdr:to>
    <xdr:cxnSp macro="">
      <xdr:nvCxnSpPr>
        <xdr:cNvPr id="811" name="直線コネクタ 810"/>
        <xdr:cNvCxnSpPr/>
      </xdr:nvCxnSpPr>
      <xdr:spPr>
        <a:xfrm flipV="1">
          <a:off x="21323300" y="12241372"/>
          <a:ext cx="838200" cy="1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60513</xdr:rowOff>
    </xdr:from>
    <xdr:to>
      <xdr:col>31</xdr:col>
      <xdr:colOff>34925</xdr:colOff>
      <xdr:row>72</xdr:row>
      <xdr:rowOff>97866</xdr:rowOff>
    </xdr:to>
    <xdr:cxnSp macro="">
      <xdr:nvCxnSpPr>
        <xdr:cNvPr id="814" name="直線コネクタ 813"/>
        <xdr:cNvCxnSpPr/>
      </xdr:nvCxnSpPr>
      <xdr:spPr>
        <a:xfrm flipV="1">
          <a:off x="20434300" y="12404913"/>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97866</xdr:rowOff>
    </xdr:from>
    <xdr:to>
      <xdr:col>29</xdr:col>
      <xdr:colOff>517525</xdr:colOff>
      <xdr:row>72</xdr:row>
      <xdr:rowOff>130236</xdr:rowOff>
    </xdr:to>
    <xdr:cxnSp macro="">
      <xdr:nvCxnSpPr>
        <xdr:cNvPr id="817" name="直線コネクタ 816"/>
        <xdr:cNvCxnSpPr/>
      </xdr:nvCxnSpPr>
      <xdr:spPr>
        <a:xfrm flipV="1">
          <a:off x="19545300" y="12442266"/>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130236</xdr:rowOff>
    </xdr:from>
    <xdr:to>
      <xdr:col>28</xdr:col>
      <xdr:colOff>314325</xdr:colOff>
      <xdr:row>73</xdr:row>
      <xdr:rowOff>78390</xdr:rowOff>
    </xdr:to>
    <xdr:cxnSp macro="">
      <xdr:nvCxnSpPr>
        <xdr:cNvPr id="820" name="直線コネクタ 819"/>
        <xdr:cNvCxnSpPr/>
      </xdr:nvCxnSpPr>
      <xdr:spPr>
        <a:xfrm flipV="1">
          <a:off x="18656300" y="12474636"/>
          <a:ext cx="889000" cy="1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17622</xdr:rowOff>
    </xdr:from>
    <xdr:to>
      <xdr:col>32</xdr:col>
      <xdr:colOff>238125</xdr:colOff>
      <xdr:row>71</xdr:row>
      <xdr:rowOff>119222</xdr:rowOff>
    </xdr:to>
    <xdr:sp macro="" textlink="">
      <xdr:nvSpPr>
        <xdr:cNvPr id="830" name="円/楕円 829"/>
        <xdr:cNvSpPr/>
      </xdr:nvSpPr>
      <xdr:spPr>
        <a:xfrm>
          <a:off x="22110700" y="121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40499</xdr:rowOff>
    </xdr:from>
    <xdr:ext cx="534377" cy="259045"/>
    <xdr:sp macro="" textlink="">
      <xdr:nvSpPr>
        <xdr:cNvPr id="831" name="繰出金該当値テキスト"/>
        <xdr:cNvSpPr txBox="1"/>
      </xdr:nvSpPr>
      <xdr:spPr>
        <a:xfrm>
          <a:off x="22212300" y="120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9713</xdr:rowOff>
    </xdr:from>
    <xdr:to>
      <xdr:col>31</xdr:col>
      <xdr:colOff>85725</xdr:colOff>
      <xdr:row>72</xdr:row>
      <xdr:rowOff>111313</xdr:rowOff>
    </xdr:to>
    <xdr:sp macro="" textlink="">
      <xdr:nvSpPr>
        <xdr:cNvPr id="832" name="円/楕円 831"/>
        <xdr:cNvSpPr/>
      </xdr:nvSpPr>
      <xdr:spPr>
        <a:xfrm>
          <a:off x="21272500" y="123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127840</xdr:rowOff>
    </xdr:from>
    <xdr:ext cx="534377" cy="259045"/>
    <xdr:sp macro="" textlink="">
      <xdr:nvSpPr>
        <xdr:cNvPr id="833" name="テキスト ボックス 832"/>
        <xdr:cNvSpPr txBox="1"/>
      </xdr:nvSpPr>
      <xdr:spPr>
        <a:xfrm>
          <a:off x="21056111" y="121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47066</xdr:rowOff>
    </xdr:from>
    <xdr:to>
      <xdr:col>29</xdr:col>
      <xdr:colOff>568325</xdr:colOff>
      <xdr:row>72</xdr:row>
      <xdr:rowOff>148666</xdr:rowOff>
    </xdr:to>
    <xdr:sp macro="" textlink="">
      <xdr:nvSpPr>
        <xdr:cNvPr id="834" name="円/楕円 833"/>
        <xdr:cNvSpPr/>
      </xdr:nvSpPr>
      <xdr:spPr>
        <a:xfrm>
          <a:off x="20383500" y="123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165193</xdr:rowOff>
    </xdr:from>
    <xdr:ext cx="534377" cy="259045"/>
    <xdr:sp macro="" textlink="">
      <xdr:nvSpPr>
        <xdr:cNvPr id="835" name="テキスト ボックス 834"/>
        <xdr:cNvSpPr txBox="1"/>
      </xdr:nvSpPr>
      <xdr:spPr>
        <a:xfrm>
          <a:off x="20167111" y="121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79436</xdr:rowOff>
    </xdr:from>
    <xdr:to>
      <xdr:col>28</xdr:col>
      <xdr:colOff>365125</xdr:colOff>
      <xdr:row>73</xdr:row>
      <xdr:rowOff>9586</xdr:rowOff>
    </xdr:to>
    <xdr:sp macro="" textlink="">
      <xdr:nvSpPr>
        <xdr:cNvPr id="836" name="円/楕円 835"/>
        <xdr:cNvSpPr/>
      </xdr:nvSpPr>
      <xdr:spPr>
        <a:xfrm>
          <a:off x="19494500" y="124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26113</xdr:rowOff>
    </xdr:from>
    <xdr:ext cx="534377" cy="259045"/>
    <xdr:sp macro="" textlink="">
      <xdr:nvSpPr>
        <xdr:cNvPr id="837" name="テキスト ボックス 836"/>
        <xdr:cNvSpPr txBox="1"/>
      </xdr:nvSpPr>
      <xdr:spPr>
        <a:xfrm>
          <a:off x="19278111" y="12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27590</xdr:rowOff>
    </xdr:from>
    <xdr:to>
      <xdr:col>27</xdr:col>
      <xdr:colOff>161925</xdr:colOff>
      <xdr:row>73</xdr:row>
      <xdr:rowOff>129190</xdr:rowOff>
    </xdr:to>
    <xdr:sp macro="" textlink="">
      <xdr:nvSpPr>
        <xdr:cNvPr id="838" name="円/楕円 837"/>
        <xdr:cNvSpPr/>
      </xdr:nvSpPr>
      <xdr:spPr>
        <a:xfrm>
          <a:off x="18605500" y="125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145717</xdr:rowOff>
    </xdr:from>
    <xdr:ext cx="534377" cy="259045"/>
    <xdr:sp macro="" textlink="">
      <xdr:nvSpPr>
        <xdr:cNvPr id="839" name="テキスト ボックス 838"/>
        <xdr:cNvSpPr txBox="1"/>
      </xdr:nvSpPr>
      <xdr:spPr>
        <a:xfrm>
          <a:off x="18389111" y="12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維持補修費、普通建設事業費（うち更新整備）、災害復旧事業費、積立金、貸付金、繰出金を除いた項目については、全国、神奈川県、類似団体のいずれの平均も下回っている。</a:t>
          </a:r>
          <a:endParaRPr lang="ja-JP" altLang="ja-JP" sz="1400">
            <a:effectLst/>
          </a:endParaRPr>
        </a:p>
        <a:p>
          <a:r>
            <a:rPr kumimoji="1" lang="ja-JP" altLang="ja-JP" sz="1100">
              <a:solidFill>
                <a:schemeClr val="dk1"/>
              </a:solidFill>
              <a:effectLst/>
              <a:latin typeface="+mn-lt"/>
              <a:ea typeface="+mn-ea"/>
              <a:cs typeface="+mn-cs"/>
            </a:rPr>
            <a:t>一方、全国、神奈川県、類似団体のいずれの平均も上回っているのは貸付金及び繰出金となっている。貸付金については、病院事業会計への運転資金の長期貸付が大きく影響している。</a:t>
          </a:r>
          <a:endParaRPr lang="ja-JP" altLang="ja-JP" sz="1400">
            <a:effectLst/>
          </a:endParaRPr>
        </a:p>
        <a:p>
          <a:r>
            <a:rPr kumimoji="1" lang="ja-JP" altLang="ja-JP" sz="1100">
              <a:solidFill>
                <a:schemeClr val="dk1"/>
              </a:solidFill>
              <a:effectLst/>
              <a:latin typeface="+mn-lt"/>
              <a:ea typeface="+mn-ea"/>
              <a:cs typeface="+mn-cs"/>
            </a:rPr>
            <a:t>また、繰出金については、国民健康保険事業や介護保険事業、後期高齢者医療事業といった今後も増加が見込みまれる事業であるため、各会計の費用負担のあり方などを引き続き注視しつつ、財政運営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神奈川県平塚市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257,506
253,186
67.82
85,652,135
81,857,683
2,688,606
48,453,987
53,519,713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66766</xdr:rowOff>
    </xdr:from>
    <xdr:to>
      <xdr:col>6</xdr:col>
      <xdr:colOff>511175</xdr:colOff>
      <xdr:row>36</xdr:row>
      <xdr:rowOff>145143</xdr:rowOff>
    </xdr:to>
    <xdr:cxnSp macro="">
      <xdr:nvCxnSpPr>
        <xdr:cNvPr id="63" name="直線コネクタ 62"/>
        <xdr:cNvCxnSpPr/>
      </xdr:nvCxnSpPr>
      <xdr:spPr>
        <a:xfrm>
          <a:off x="3797300" y="5896066"/>
          <a:ext cx="8382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66766</xdr:rowOff>
    </xdr:from>
    <xdr:to>
      <xdr:col>5</xdr:col>
      <xdr:colOff>358775</xdr:colOff>
      <xdr:row>36</xdr:row>
      <xdr:rowOff>125549</xdr:rowOff>
    </xdr:to>
    <xdr:cxnSp macro="">
      <xdr:nvCxnSpPr>
        <xdr:cNvPr id="66" name="直線コネクタ 65"/>
        <xdr:cNvCxnSpPr/>
      </xdr:nvCxnSpPr>
      <xdr:spPr>
        <a:xfrm flipV="1">
          <a:off x="2908300" y="589606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12337</xdr:rowOff>
    </xdr:from>
    <xdr:to>
      <xdr:col>4</xdr:col>
      <xdr:colOff>155575</xdr:colOff>
      <xdr:row>36</xdr:row>
      <xdr:rowOff>125549</xdr:rowOff>
    </xdr:to>
    <xdr:cxnSp macro="">
      <xdr:nvCxnSpPr>
        <xdr:cNvPr id="69" name="直線コネクタ 68"/>
        <xdr:cNvCxnSpPr/>
      </xdr:nvCxnSpPr>
      <xdr:spPr>
        <a:xfrm>
          <a:off x="2019300" y="6184537"/>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116296</xdr:rowOff>
    </xdr:from>
    <xdr:to>
      <xdr:col>2</xdr:col>
      <xdr:colOff>638175</xdr:colOff>
      <xdr:row>36</xdr:row>
      <xdr:rowOff>12337</xdr:rowOff>
    </xdr:to>
    <xdr:cxnSp macro="">
      <xdr:nvCxnSpPr>
        <xdr:cNvPr id="72" name="直線コネクタ 71"/>
        <xdr:cNvCxnSpPr/>
      </xdr:nvCxnSpPr>
      <xdr:spPr>
        <a:xfrm>
          <a:off x="1130300" y="6117046"/>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94343</xdr:rowOff>
    </xdr:from>
    <xdr:to>
      <xdr:col>6</xdr:col>
      <xdr:colOff>561975</xdr:colOff>
      <xdr:row>37</xdr:row>
      <xdr:rowOff>24493</xdr:rowOff>
    </xdr:to>
    <xdr:sp macro="" textlink="">
      <xdr:nvSpPr>
        <xdr:cNvPr id="82" name="円/楕円 81"/>
        <xdr:cNvSpPr/>
      </xdr:nvSpPr>
      <xdr:spPr>
        <a:xfrm>
          <a:off x="45847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72770</xdr:rowOff>
    </xdr:from>
    <xdr:ext cx="469744" cy="259045"/>
    <xdr:sp macro="" textlink="">
      <xdr:nvSpPr>
        <xdr:cNvPr id="83" name="議会費該当値テキスト"/>
        <xdr:cNvSpPr txBox="1"/>
      </xdr:nvSpPr>
      <xdr:spPr>
        <a:xfrm>
          <a:off x="46863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15966</xdr:rowOff>
    </xdr:from>
    <xdr:to>
      <xdr:col>5</xdr:col>
      <xdr:colOff>409575</xdr:colOff>
      <xdr:row>34</xdr:row>
      <xdr:rowOff>117566</xdr:rowOff>
    </xdr:to>
    <xdr:sp macro="" textlink="">
      <xdr:nvSpPr>
        <xdr:cNvPr id="84" name="円/楕円 83"/>
        <xdr:cNvSpPr/>
      </xdr:nvSpPr>
      <xdr:spPr>
        <a:xfrm>
          <a:off x="3746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134093</xdr:rowOff>
    </xdr:from>
    <xdr:ext cx="469744" cy="259045"/>
    <xdr:sp macro="" textlink="">
      <xdr:nvSpPr>
        <xdr:cNvPr id="85" name="テキスト ボックス 84"/>
        <xdr:cNvSpPr txBox="1"/>
      </xdr:nvSpPr>
      <xdr:spPr>
        <a:xfrm>
          <a:off x="3562427" y="56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74749</xdr:rowOff>
    </xdr:from>
    <xdr:to>
      <xdr:col>4</xdr:col>
      <xdr:colOff>206375</xdr:colOff>
      <xdr:row>37</xdr:row>
      <xdr:rowOff>4899</xdr:rowOff>
    </xdr:to>
    <xdr:sp macro="" textlink="">
      <xdr:nvSpPr>
        <xdr:cNvPr id="86" name="円/楕円 85"/>
        <xdr:cNvSpPr/>
      </xdr:nvSpPr>
      <xdr:spPr>
        <a:xfrm>
          <a:off x="2857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167476</xdr:rowOff>
    </xdr:from>
    <xdr:ext cx="469744" cy="259045"/>
    <xdr:sp macro="" textlink="">
      <xdr:nvSpPr>
        <xdr:cNvPr id="87" name="テキスト ボックス 86"/>
        <xdr:cNvSpPr txBox="1"/>
      </xdr:nvSpPr>
      <xdr:spPr>
        <a:xfrm>
          <a:off x="2673427" y="633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132987</xdr:rowOff>
    </xdr:from>
    <xdr:to>
      <xdr:col>3</xdr:col>
      <xdr:colOff>3175</xdr:colOff>
      <xdr:row>36</xdr:row>
      <xdr:rowOff>63137</xdr:rowOff>
    </xdr:to>
    <xdr:sp macro="" textlink="">
      <xdr:nvSpPr>
        <xdr:cNvPr id="88" name="円/楕円 87"/>
        <xdr:cNvSpPr/>
      </xdr:nvSpPr>
      <xdr:spPr>
        <a:xfrm>
          <a:off x="1968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54264</xdr:rowOff>
    </xdr:from>
    <xdr:ext cx="469744" cy="259045"/>
    <xdr:sp macro="" textlink="">
      <xdr:nvSpPr>
        <xdr:cNvPr id="89" name="テキスト ボックス 88"/>
        <xdr:cNvSpPr txBox="1"/>
      </xdr:nvSpPr>
      <xdr:spPr>
        <a:xfrm>
          <a:off x="1784427"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65496</xdr:rowOff>
    </xdr:from>
    <xdr:to>
      <xdr:col>1</xdr:col>
      <xdr:colOff>485775</xdr:colOff>
      <xdr:row>35</xdr:row>
      <xdr:rowOff>167096</xdr:rowOff>
    </xdr:to>
    <xdr:sp macro="" textlink="">
      <xdr:nvSpPr>
        <xdr:cNvPr id="90" name="円/楕円 89"/>
        <xdr:cNvSpPr/>
      </xdr:nvSpPr>
      <xdr:spPr>
        <a:xfrm>
          <a:off x="1079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158223</xdr:rowOff>
    </xdr:from>
    <xdr:ext cx="469744" cy="259045"/>
    <xdr:sp macro="" textlink="">
      <xdr:nvSpPr>
        <xdr:cNvPr id="91" name="テキスト ボックス 90"/>
        <xdr:cNvSpPr txBox="1"/>
      </xdr:nvSpPr>
      <xdr:spPr>
        <a:xfrm>
          <a:off x="895427"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154330</xdr:rowOff>
    </xdr:from>
    <xdr:to>
      <xdr:col>6</xdr:col>
      <xdr:colOff>511175</xdr:colOff>
      <xdr:row>57</xdr:row>
      <xdr:rowOff>100152</xdr:rowOff>
    </xdr:to>
    <xdr:cxnSp macro="">
      <xdr:nvCxnSpPr>
        <xdr:cNvPr id="121" name="直線コネクタ 120"/>
        <xdr:cNvCxnSpPr/>
      </xdr:nvCxnSpPr>
      <xdr:spPr>
        <a:xfrm>
          <a:off x="3797300" y="9755530"/>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154330</xdr:rowOff>
    </xdr:from>
    <xdr:to>
      <xdr:col>5</xdr:col>
      <xdr:colOff>358775</xdr:colOff>
      <xdr:row>57</xdr:row>
      <xdr:rowOff>8045</xdr:rowOff>
    </xdr:to>
    <xdr:cxnSp macro="">
      <xdr:nvCxnSpPr>
        <xdr:cNvPr id="124" name="直線コネクタ 123"/>
        <xdr:cNvCxnSpPr/>
      </xdr:nvCxnSpPr>
      <xdr:spPr>
        <a:xfrm flipV="1">
          <a:off x="2908300" y="97555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8045</xdr:rowOff>
    </xdr:from>
    <xdr:to>
      <xdr:col>4</xdr:col>
      <xdr:colOff>155575</xdr:colOff>
      <xdr:row>57</xdr:row>
      <xdr:rowOff>138633</xdr:rowOff>
    </xdr:to>
    <xdr:cxnSp macro="">
      <xdr:nvCxnSpPr>
        <xdr:cNvPr id="127" name="直線コネクタ 126"/>
        <xdr:cNvCxnSpPr/>
      </xdr:nvCxnSpPr>
      <xdr:spPr>
        <a:xfrm flipV="1">
          <a:off x="2019300" y="9780695"/>
          <a:ext cx="889000" cy="1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138633</xdr:rowOff>
    </xdr:from>
    <xdr:to>
      <xdr:col>2</xdr:col>
      <xdr:colOff>638175</xdr:colOff>
      <xdr:row>58</xdr:row>
      <xdr:rowOff>67691</xdr:rowOff>
    </xdr:to>
    <xdr:cxnSp macro="">
      <xdr:nvCxnSpPr>
        <xdr:cNvPr id="130" name="直線コネクタ 129"/>
        <xdr:cNvCxnSpPr/>
      </xdr:nvCxnSpPr>
      <xdr:spPr>
        <a:xfrm flipV="1">
          <a:off x="1130300" y="9911283"/>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49352</xdr:rowOff>
    </xdr:from>
    <xdr:to>
      <xdr:col>6</xdr:col>
      <xdr:colOff>561975</xdr:colOff>
      <xdr:row>57</xdr:row>
      <xdr:rowOff>150952</xdr:rowOff>
    </xdr:to>
    <xdr:sp macro="" textlink="">
      <xdr:nvSpPr>
        <xdr:cNvPr id="140" name="円/楕円 139"/>
        <xdr:cNvSpPr/>
      </xdr:nvSpPr>
      <xdr:spPr>
        <a:xfrm>
          <a:off x="4584700" y="9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27779</xdr:rowOff>
    </xdr:from>
    <xdr:ext cx="534377" cy="259045"/>
    <xdr:sp macro="" textlink="">
      <xdr:nvSpPr>
        <xdr:cNvPr id="141" name="総務費該当値テキスト"/>
        <xdr:cNvSpPr txBox="1"/>
      </xdr:nvSpPr>
      <xdr:spPr>
        <a:xfrm>
          <a:off x="4686300" y="98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103530</xdr:rowOff>
    </xdr:from>
    <xdr:to>
      <xdr:col>5</xdr:col>
      <xdr:colOff>409575</xdr:colOff>
      <xdr:row>57</xdr:row>
      <xdr:rowOff>33680</xdr:rowOff>
    </xdr:to>
    <xdr:sp macro="" textlink="">
      <xdr:nvSpPr>
        <xdr:cNvPr id="142" name="円/楕円 141"/>
        <xdr:cNvSpPr/>
      </xdr:nvSpPr>
      <xdr:spPr>
        <a:xfrm>
          <a:off x="3746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50207</xdr:rowOff>
    </xdr:from>
    <xdr:ext cx="534377" cy="259045"/>
    <xdr:sp macro="" textlink="">
      <xdr:nvSpPr>
        <xdr:cNvPr id="143" name="テキスト ボックス 142"/>
        <xdr:cNvSpPr txBox="1"/>
      </xdr:nvSpPr>
      <xdr:spPr>
        <a:xfrm>
          <a:off x="3530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128695</xdr:rowOff>
    </xdr:from>
    <xdr:to>
      <xdr:col>4</xdr:col>
      <xdr:colOff>206375</xdr:colOff>
      <xdr:row>57</xdr:row>
      <xdr:rowOff>58845</xdr:rowOff>
    </xdr:to>
    <xdr:sp macro="" textlink="">
      <xdr:nvSpPr>
        <xdr:cNvPr id="144" name="円/楕円 143"/>
        <xdr:cNvSpPr/>
      </xdr:nvSpPr>
      <xdr:spPr>
        <a:xfrm>
          <a:off x="2857500" y="97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75372</xdr:rowOff>
    </xdr:from>
    <xdr:ext cx="534377" cy="259045"/>
    <xdr:sp macro="" textlink="">
      <xdr:nvSpPr>
        <xdr:cNvPr id="145" name="テキスト ボックス 144"/>
        <xdr:cNvSpPr txBox="1"/>
      </xdr:nvSpPr>
      <xdr:spPr>
        <a:xfrm>
          <a:off x="2641111" y="95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87833</xdr:rowOff>
    </xdr:from>
    <xdr:to>
      <xdr:col>3</xdr:col>
      <xdr:colOff>3175</xdr:colOff>
      <xdr:row>58</xdr:row>
      <xdr:rowOff>17983</xdr:rowOff>
    </xdr:to>
    <xdr:sp macro="" textlink="">
      <xdr:nvSpPr>
        <xdr:cNvPr id="146" name="円/楕円 145"/>
        <xdr:cNvSpPr/>
      </xdr:nvSpPr>
      <xdr:spPr>
        <a:xfrm>
          <a:off x="1968500" y="98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9110</xdr:rowOff>
    </xdr:from>
    <xdr:ext cx="534377" cy="259045"/>
    <xdr:sp macro="" textlink="">
      <xdr:nvSpPr>
        <xdr:cNvPr id="147" name="テキスト ボックス 146"/>
        <xdr:cNvSpPr txBox="1"/>
      </xdr:nvSpPr>
      <xdr:spPr>
        <a:xfrm>
          <a:off x="1752111" y="99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16891</xdr:rowOff>
    </xdr:from>
    <xdr:to>
      <xdr:col>1</xdr:col>
      <xdr:colOff>485775</xdr:colOff>
      <xdr:row>58</xdr:row>
      <xdr:rowOff>118491</xdr:rowOff>
    </xdr:to>
    <xdr:sp macro="" textlink="">
      <xdr:nvSpPr>
        <xdr:cNvPr id="148" name="円/楕円 147"/>
        <xdr:cNvSpPr/>
      </xdr:nvSpPr>
      <xdr:spPr>
        <a:xfrm>
          <a:off x="1079500" y="99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109618</xdr:rowOff>
    </xdr:from>
    <xdr:ext cx="534377" cy="259045"/>
    <xdr:sp macro="" textlink="">
      <xdr:nvSpPr>
        <xdr:cNvPr id="149" name="テキスト ボックス 148"/>
        <xdr:cNvSpPr txBox="1"/>
      </xdr:nvSpPr>
      <xdr:spPr>
        <a:xfrm>
          <a:off x="863111" y="100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152102</xdr:rowOff>
    </xdr:from>
    <xdr:to>
      <xdr:col>6</xdr:col>
      <xdr:colOff>511175</xdr:colOff>
      <xdr:row>75</xdr:row>
      <xdr:rowOff>107982</xdr:rowOff>
    </xdr:to>
    <xdr:cxnSp macro="">
      <xdr:nvCxnSpPr>
        <xdr:cNvPr id="179" name="直線コネクタ 178"/>
        <xdr:cNvCxnSpPr/>
      </xdr:nvCxnSpPr>
      <xdr:spPr>
        <a:xfrm flipV="1">
          <a:off x="3797300" y="12839402"/>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107982</xdr:rowOff>
    </xdr:from>
    <xdr:to>
      <xdr:col>5</xdr:col>
      <xdr:colOff>358775</xdr:colOff>
      <xdr:row>76</xdr:row>
      <xdr:rowOff>94075</xdr:rowOff>
    </xdr:to>
    <xdr:cxnSp macro="">
      <xdr:nvCxnSpPr>
        <xdr:cNvPr id="182" name="直線コネクタ 181"/>
        <xdr:cNvCxnSpPr/>
      </xdr:nvCxnSpPr>
      <xdr:spPr>
        <a:xfrm flipV="1">
          <a:off x="2908300" y="12966732"/>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94075</xdr:rowOff>
    </xdr:from>
    <xdr:to>
      <xdr:col>4</xdr:col>
      <xdr:colOff>155575</xdr:colOff>
      <xdr:row>76</xdr:row>
      <xdr:rowOff>142653</xdr:rowOff>
    </xdr:to>
    <xdr:cxnSp macro="">
      <xdr:nvCxnSpPr>
        <xdr:cNvPr id="185" name="直線コネクタ 184"/>
        <xdr:cNvCxnSpPr/>
      </xdr:nvCxnSpPr>
      <xdr:spPr>
        <a:xfrm flipV="1">
          <a:off x="2019300" y="1312427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142653</xdr:rowOff>
    </xdr:from>
    <xdr:to>
      <xdr:col>2</xdr:col>
      <xdr:colOff>638175</xdr:colOff>
      <xdr:row>77</xdr:row>
      <xdr:rowOff>9150</xdr:rowOff>
    </xdr:to>
    <xdr:cxnSp macro="">
      <xdr:nvCxnSpPr>
        <xdr:cNvPr id="188" name="直線コネクタ 187"/>
        <xdr:cNvCxnSpPr/>
      </xdr:nvCxnSpPr>
      <xdr:spPr>
        <a:xfrm flipV="1">
          <a:off x="1130300" y="13172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101302</xdr:rowOff>
    </xdr:from>
    <xdr:to>
      <xdr:col>6</xdr:col>
      <xdr:colOff>561975</xdr:colOff>
      <xdr:row>75</xdr:row>
      <xdr:rowOff>31452</xdr:rowOff>
    </xdr:to>
    <xdr:sp macro="" textlink="">
      <xdr:nvSpPr>
        <xdr:cNvPr id="198" name="円/楕円 197"/>
        <xdr:cNvSpPr/>
      </xdr:nvSpPr>
      <xdr:spPr>
        <a:xfrm>
          <a:off x="4584700" y="127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79729</xdr:rowOff>
    </xdr:from>
    <xdr:ext cx="599010" cy="259045"/>
    <xdr:sp macro="" textlink="">
      <xdr:nvSpPr>
        <xdr:cNvPr id="199" name="民生費該当値テキスト"/>
        <xdr:cNvSpPr txBox="1"/>
      </xdr:nvSpPr>
      <xdr:spPr>
        <a:xfrm>
          <a:off x="4686300" y="127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139,349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57182</xdr:rowOff>
    </xdr:from>
    <xdr:to>
      <xdr:col>5</xdr:col>
      <xdr:colOff>409575</xdr:colOff>
      <xdr:row>75</xdr:row>
      <xdr:rowOff>158781</xdr:rowOff>
    </xdr:to>
    <xdr:sp macro="" textlink="">
      <xdr:nvSpPr>
        <xdr:cNvPr id="200" name="円/楕円 199"/>
        <xdr:cNvSpPr/>
      </xdr:nvSpPr>
      <xdr:spPr>
        <a:xfrm>
          <a:off x="3746500" y="12915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149908</xdr:rowOff>
    </xdr:from>
    <xdr:ext cx="599010" cy="259045"/>
    <xdr:sp macro="" textlink="">
      <xdr:nvSpPr>
        <xdr:cNvPr id="201" name="テキスト ボックス 200"/>
        <xdr:cNvSpPr txBox="1"/>
      </xdr:nvSpPr>
      <xdr:spPr>
        <a:xfrm>
          <a:off x="3497794" y="1300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43275</xdr:rowOff>
    </xdr:from>
    <xdr:to>
      <xdr:col>4</xdr:col>
      <xdr:colOff>206375</xdr:colOff>
      <xdr:row>76</xdr:row>
      <xdr:rowOff>144875</xdr:rowOff>
    </xdr:to>
    <xdr:sp macro="" textlink="">
      <xdr:nvSpPr>
        <xdr:cNvPr id="202" name="円/楕円 201"/>
        <xdr:cNvSpPr/>
      </xdr:nvSpPr>
      <xdr:spPr>
        <a:xfrm>
          <a:off x="2857500" y="130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136002</xdr:rowOff>
    </xdr:from>
    <xdr:ext cx="599010" cy="259045"/>
    <xdr:sp macro="" textlink="">
      <xdr:nvSpPr>
        <xdr:cNvPr id="203" name="テキスト ボックス 202"/>
        <xdr:cNvSpPr txBox="1"/>
      </xdr:nvSpPr>
      <xdr:spPr>
        <a:xfrm>
          <a:off x="2608794" y="131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124,395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91853</xdr:rowOff>
    </xdr:from>
    <xdr:to>
      <xdr:col>3</xdr:col>
      <xdr:colOff>3175</xdr:colOff>
      <xdr:row>77</xdr:row>
      <xdr:rowOff>22003</xdr:rowOff>
    </xdr:to>
    <xdr:sp macro="" textlink="">
      <xdr:nvSpPr>
        <xdr:cNvPr id="204" name="円/楕円 203"/>
        <xdr:cNvSpPr/>
      </xdr:nvSpPr>
      <xdr:spPr>
        <a:xfrm>
          <a:off x="1968500" y="131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13130</xdr:rowOff>
    </xdr:from>
    <xdr:ext cx="599010" cy="259045"/>
    <xdr:sp macro="" textlink="">
      <xdr:nvSpPr>
        <xdr:cNvPr id="205" name="テキスト ボックス 204"/>
        <xdr:cNvSpPr txBox="1"/>
      </xdr:nvSpPr>
      <xdr:spPr>
        <a:xfrm>
          <a:off x="1719794" y="1321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129800</xdr:rowOff>
    </xdr:from>
    <xdr:to>
      <xdr:col>1</xdr:col>
      <xdr:colOff>485775</xdr:colOff>
      <xdr:row>77</xdr:row>
      <xdr:rowOff>59950</xdr:rowOff>
    </xdr:to>
    <xdr:sp macro="" textlink="">
      <xdr:nvSpPr>
        <xdr:cNvPr id="206" name="円/楕円 205"/>
        <xdr:cNvSpPr/>
      </xdr:nvSpPr>
      <xdr:spPr>
        <a:xfrm>
          <a:off x="1079500" y="13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51077</xdr:rowOff>
    </xdr:from>
    <xdr:ext cx="599010" cy="259045"/>
    <xdr:sp macro="" textlink="">
      <xdr:nvSpPr>
        <xdr:cNvPr id="207" name="テキスト ボックス 206"/>
        <xdr:cNvSpPr txBox="1"/>
      </xdr:nvSpPr>
      <xdr:spPr>
        <a:xfrm>
          <a:off x="830794" y="1325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141398</xdr:rowOff>
    </xdr:from>
    <xdr:to>
      <xdr:col>6</xdr:col>
      <xdr:colOff>511175</xdr:colOff>
      <xdr:row>98</xdr:row>
      <xdr:rowOff>68605</xdr:rowOff>
    </xdr:to>
    <xdr:cxnSp macro="">
      <xdr:nvCxnSpPr>
        <xdr:cNvPr id="239" name="直線コネクタ 238"/>
        <xdr:cNvCxnSpPr/>
      </xdr:nvCxnSpPr>
      <xdr:spPr>
        <a:xfrm flipV="1">
          <a:off x="3797300" y="16772048"/>
          <a:ext cx="838200" cy="9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74288</xdr:rowOff>
    </xdr:from>
    <xdr:to>
      <xdr:col>5</xdr:col>
      <xdr:colOff>358775</xdr:colOff>
      <xdr:row>98</xdr:row>
      <xdr:rowOff>68605</xdr:rowOff>
    </xdr:to>
    <xdr:cxnSp macro="">
      <xdr:nvCxnSpPr>
        <xdr:cNvPr id="242" name="直線コネクタ 241"/>
        <xdr:cNvCxnSpPr/>
      </xdr:nvCxnSpPr>
      <xdr:spPr>
        <a:xfrm>
          <a:off x="2908300" y="16704938"/>
          <a:ext cx="889000" cy="16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155735</xdr:rowOff>
    </xdr:from>
    <xdr:to>
      <xdr:col>4</xdr:col>
      <xdr:colOff>155575</xdr:colOff>
      <xdr:row>97</xdr:row>
      <xdr:rowOff>74288</xdr:rowOff>
    </xdr:to>
    <xdr:cxnSp macro="">
      <xdr:nvCxnSpPr>
        <xdr:cNvPr id="245" name="直線コネクタ 244"/>
        <xdr:cNvCxnSpPr/>
      </xdr:nvCxnSpPr>
      <xdr:spPr>
        <a:xfrm>
          <a:off x="2019300" y="15929135"/>
          <a:ext cx="889000" cy="77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155735</xdr:rowOff>
    </xdr:from>
    <xdr:to>
      <xdr:col>2</xdr:col>
      <xdr:colOff>638175</xdr:colOff>
      <xdr:row>97</xdr:row>
      <xdr:rowOff>146296</xdr:rowOff>
    </xdr:to>
    <xdr:cxnSp macro="">
      <xdr:nvCxnSpPr>
        <xdr:cNvPr id="248" name="直線コネクタ 247"/>
        <xdr:cNvCxnSpPr/>
      </xdr:nvCxnSpPr>
      <xdr:spPr>
        <a:xfrm flipV="1">
          <a:off x="1130300" y="15929135"/>
          <a:ext cx="889000" cy="8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90598</xdr:rowOff>
    </xdr:from>
    <xdr:to>
      <xdr:col>6</xdr:col>
      <xdr:colOff>561975</xdr:colOff>
      <xdr:row>98</xdr:row>
      <xdr:rowOff>20748</xdr:rowOff>
    </xdr:to>
    <xdr:sp macro="" textlink="">
      <xdr:nvSpPr>
        <xdr:cNvPr id="258" name="円/楕円 257"/>
        <xdr:cNvSpPr/>
      </xdr:nvSpPr>
      <xdr:spPr>
        <a:xfrm>
          <a:off x="4584700" y="167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69025</xdr:rowOff>
    </xdr:from>
    <xdr:ext cx="534377" cy="259045"/>
    <xdr:sp macro="" textlink="">
      <xdr:nvSpPr>
        <xdr:cNvPr id="259" name="衛生費該当値テキスト"/>
        <xdr:cNvSpPr txBox="1"/>
      </xdr:nvSpPr>
      <xdr:spPr>
        <a:xfrm>
          <a:off x="4686300" y="166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17805</xdr:rowOff>
    </xdr:from>
    <xdr:to>
      <xdr:col>5</xdr:col>
      <xdr:colOff>409575</xdr:colOff>
      <xdr:row>98</xdr:row>
      <xdr:rowOff>119405</xdr:rowOff>
    </xdr:to>
    <xdr:sp macro="" textlink="">
      <xdr:nvSpPr>
        <xdr:cNvPr id="260" name="円/楕円 259"/>
        <xdr:cNvSpPr/>
      </xdr:nvSpPr>
      <xdr:spPr>
        <a:xfrm>
          <a:off x="3746500" y="168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110532</xdr:rowOff>
    </xdr:from>
    <xdr:ext cx="534377" cy="259045"/>
    <xdr:sp macro="" textlink="">
      <xdr:nvSpPr>
        <xdr:cNvPr id="261" name="テキスト ボックス 260"/>
        <xdr:cNvSpPr txBox="1"/>
      </xdr:nvSpPr>
      <xdr:spPr>
        <a:xfrm>
          <a:off x="3530111" y="169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23488</xdr:rowOff>
    </xdr:from>
    <xdr:to>
      <xdr:col>4</xdr:col>
      <xdr:colOff>206375</xdr:colOff>
      <xdr:row>97</xdr:row>
      <xdr:rowOff>125088</xdr:rowOff>
    </xdr:to>
    <xdr:sp macro="" textlink="">
      <xdr:nvSpPr>
        <xdr:cNvPr id="262" name="円/楕円 261"/>
        <xdr:cNvSpPr/>
      </xdr:nvSpPr>
      <xdr:spPr>
        <a:xfrm>
          <a:off x="2857500" y="166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141615</xdr:rowOff>
    </xdr:from>
    <xdr:ext cx="534377" cy="259045"/>
    <xdr:sp macro="" textlink="">
      <xdr:nvSpPr>
        <xdr:cNvPr id="263" name="テキスト ボックス 262"/>
        <xdr:cNvSpPr txBox="1"/>
      </xdr:nvSpPr>
      <xdr:spPr>
        <a:xfrm>
          <a:off x="2641111" y="164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104935</xdr:rowOff>
    </xdr:from>
    <xdr:to>
      <xdr:col>3</xdr:col>
      <xdr:colOff>3175</xdr:colOff>
      <xdr:row>93</xdr:row>
      <xdr:rowOff>35085</xdr:rowOff>
    </xdr:to>
    <xdr:sp macro="" textlink="">
      <xdr:nvSpPr>
        <xdr:cNvPr id="264" name="円/楕円 263"/>
        <xdr:cNvSpPr/>
      </xdr:nvSpPr>
      <xdr:spPr>
        <a:xfrm>
          <a:off x="1968500" y="158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51612</xdr:rowOff>
    </xdr:from>
    <xdr:ext cx="534377" cy="259045"/>
    <xdr:sp macro="" textlink="">
      <xdr:nvSpPr>
        <xdr:cNvPr id="265" name="テキスト ボックス 264"/>
        <xdr:cNvSpPr txBox="1"/>
      </xdr:nvSpPr>
      <xdr:spPr>
        <a:xfrm>
          <a:off x="1752111" y="156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95496</xdr:rowOff>
    </xdr:from>
    <xdr:to>
      <xdr:col>1</xdr:col>
      <xdr:colOff>485775</xdr:colOff>
      <xdr:row>98</xdr:row>
      <xdr:rowOff>25646</xdr:rowOff>
    </xdr:to>
    <xdr:sp macro="" textlink="">
      <xdr:nvSpPr>
        <xdr:cNvPr id="266" name="円/楕円 265"/>
        <xdr:cNvSpPr/>
      </xdr:nvSpPr>
      <xdr:spPr>
        <a:xfrm>
          <a:off x="1079500" y="167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16773</xdr:rowOff>
    </xdr:from>
    <xdr:ext cx="534377" cy="259045"/>
    <xdr:sp macro="" textlink="">
      <xdr:nvSpPr>
        <xdr:cNvPr id="267" name="テキスト ボックス 266"/>
        <xdr:cNvSpPr txBox="1"/>
      </xdr:nvSpPr>
      <xdr:spPr>
        <a:xfrm>
          <a:off x="863111" y="168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82804</xdr:rowOff>
    </xdr:from>
    <xdr:to>
      <xdr:col>15</xdr:col>
      <xdr:colOff>180975</xdr:colOff>
      <xdr:row>38</xdr:row>
      <xdr:rowOff>99568</xdr:rowOff>
    </xdr:to>
    <xdr:cxnSp macro="">
      <xdr:nvCxnSpPr>
        <xdr:cNvPr id="296" name="直線コネクタ 295"/>
        <xdr:cNvCxnSpPr/>
      </xdr:nvCxnSpPr>
      <xdr:spPr>
        <a:xfrm>
          <a:off x="9639300" y="659790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82804</xdr:rowOff>
    </xdr:from>
    <xdr:to>
      <xdr:col>14</xdr:col>
      <xdr:colOff>28575</xdr:colOff>
      <xdr:row>38</xdr:row>
      <xdr:rowOff>92329</xdr:rowOff>
    </xdr:to>
    <xdr:cxnSp macro="">
      <xdr:nvCxnSpPr>
        <xdr:cNvPr id="299" name="直線コネクタ 298"/>
        <xdr:cNvCxnSpPr/>
      </xdr:nvCxnSpPr>
      <xdr:spPr>
        <a:xfrm flipV="1">
          <a:off x="8750300" y="659790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117856</xdr:rowOff>
    </xdr:from>
    <xdr:to>
      <xdr:col>12</xdr:col>
      <xdr:colOff>511175</xdr:colOff>
      <xdr:row>38</xdr:row>
      <xdr:rowOff>92329</xdr:rowOff>
    </xdr:to>
    <xdr:cxnSp macro="">
      <xdr:nvCxnSpPr>
        <xdr:cNvPr id="302" name="直線コネクタ 301"/>
        <xdr:cNvCxnSpPr/>
      </xdr:nvCxnSpPr>
      <xdr:spPr>
        <a:xfrm>
          <a:off x="7861300" y="6461506"/>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78867</xdr:rowOff>
    </xdr:from>
    <xdr:to>
      <xdr:col>11</xdr:col>
      <xdr:colOff>307975</xdr:colOff>
      <xdr:row>37</xdr:row>
      <xdr:rowOff>117856</xdr:rowOff>
    </xdr:to>
    <xdr:cxnSp macro="">
      <xdr:nvCxnSpPr>
        <xdr:cNvPr id="305" name="直線コネクタ 304"/>
        <xdr:cNvCxnSpPr/>
      </xdr:nvCxnSpPr>
      <xdr:spPr>
        <a:xfrm>
          <a:off x="6972300" y="6422517"/>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7" name="テキスト ボックス 306"/>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48768</xdr:rowOff>
    </xdr:from>
    <xdr:to>
      <xdr:col>15</xdr:col>
      <xdr:colOff>231775</xdr:colOff>
      <xdr:row>38</xdr:row>
      <xdr:rowOff>150368</xdr:rowOff>
    </xdr:to>
    <xdr:sp macro="" textlink="">
      <xdr:nvSpPr>
        <xdr:cNvPr id="315" name="円/楕円 314"/>
        <xdr:cNvSpPr/>
      </xdr:nvSpPr>
      <xdr:spPr>
        <a:xfrm>
          <a:off x="104267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141241</xdr:rowOff>
    </xdr:from>
    <xdr:ext cx="378565" cy="259045"/>
    <xdr:sp macro="" textlink="">
      <xdr:nvSpPr>
        <xdr:cNvPr id="316" name="労働費該当値テキスト"/>
        <xdr:cNvSpPr txBox="1"/>
      </xdr:nvSpPr>
      <xdr:spPr>
        <a:xfrm>
          <a:off x="10528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32004</xdr:rowOff>
    </xdr:from>
    <xdr:to>
      <xdr:col>14</xdr:col>
      <xdr:colOff>79375</xdr:colOff>
      <xdr:row>38</xdr:row>
      <xdr:rowOff>133604</xdr:rowOff>
    </xdr:to>
    <xdr:sp macro="" textlink="">
      <xdr:nvSpPr>
        <xdr:cNvPr id="317" name="円/楕円 316"/>
        <xdr:cNvSpPr/>
      </xdr:nvSpPr>
      <xdr:spPr>
        <a:xfrm>
          <a:off x="9588500" y="65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124731</xdr:rowOff>
    </xdr:from>
    <xdr:ext cx="469744" cy="259045"/>
    <xdr:sp macro="" textlink="">
      <xdr:nvSpPr>
        <xdr:cNvPr id="318" name="テキスト ボックス 317"/>
        <xdr:cNvSpPr txBox="1"/>
      </xdr:nvSpPr>
      <xdr:spPr>
        <a:xfrm>
          <a:off x="94044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41529</xdr:rowOff>
    </xdr:from>
    <xdr:to>
      <xdr:col>12</xdr:col>
      <xdr:colOff>561975</xdr:colOff>
      <xdr:row>38</xdr:row>
      <xdr:rowOff>143129</xdr:rowOff>
    </xdr:to>
    <xdr:sp macro="" textlink="">
      <xdr:nvSpPr>
        <xdr:cNvPr id="319" name="円/楕円 318"/>
        <xdr:cNvSpPr/>
      </xdr:nvSpPr>
      <xdr:spPr>
        <a:xfrm>
          <a:off x="8699500" y="65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134256</xdr:rowOff>
    </xdr:from>
    <xdr:ext cx="378565" cy="259045"/>
    <xdr:sp macro="" textlink="">
      <xdr:nvSpPr>
        <xdr:cNvPr id="320" name="テキスト ボックス 319"/>
        <xdr:cNvSpPr txBox="1"/>
      </xdr:nvSpPr>
      <xdr:spPr>
        <a:xfrm>
          <a:off x="8561017" y="6649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67056</xdr:rowOff>
    </xdr:from>
    <xdr:to>
      <xdr:col>11</xdr:col>
      <xdr:colOff>358775</xdr:colOff>
      <xdr:row>37</xdr:row>
      <xdr:rowOff>168656</xdr:rowOff>
    </xdr:to>
    <xdr:sp macro="" textlink="">
      <xdr:nvSpPr>
        <xdr:cNvPr id="321" name="円/楕円 320"/>
        <xdr:cNvSpPr/>
      </xdr:nvSpPr>
      <xdr:spPr>
        <a:xfrm>
          <a:off x="7810500" y="64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13733</xdr:rowOff>
    </xdr:from>
    <xdr:ext cx="469744" cy="259045"/>
    <xdr:sp macro="" textlink="">
      <xdr:nvSpPr>
        <xdr:cNvPr id="322" name="テキスト ボックス 321"/>
        <xdr:cNvSpPr txBox="1"/>
      </xdr:nvSpPr>
      <xdr:spPr>
        <a:xfrm>
          <a:off x="7626427" y="618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28067</xdr:rowOff>
    </xdr:from>
    <xdr:to>
      <xdr:col>10</xdr:col>
      <xdr:colOff>155575</xdr:colOff>
      <xdr:row>37</xdr:row>
      <xdr:rowOff>129667</xdr:rowOff>
    </xdr:to>
    <xdr:sp macro="" textlink="">
      <xdr:nvSpPr>
        <xdr:cNvPr id="323" name="円/楕円 322"/>
        <xdr:cNvSpPr/>
      </xdr:nvSpPr>
      <xdr:spPr>
        <a:xfrm>
          <a:off x="6921500" y="63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120794</xdr:rowOff>
    </xdr:from>
    <xdr:ext cx="469744" cy="259045"/>
    <xdr:sp macro="" textlink="">
      <xdr:nvSpPr>
        <xdr:cNvPr id="324" name="テキスト ボックス 323"/>
        <xdr:cNvSpPr txBox="1"/>
      </xdr:nvSpPr>
      <xdr:spPr>
        <a:xfrm>
          <a:off x="6737427" y="64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24211</xdr:rowOff>
    </xdr:from>
    <xdr:to>
      <xdr:col>15</xdr:col>
      <xdr:colOff>180975</xdr:colOff>
      <xdr:row>58</xdr:row>
      <xdr:rowOff>30749</xdr:rowOff>
    </xdr:to>
    <xdr:cxnSp macro="">
      <xdr:nvCxnSpPr>
        <xdr:cNvPr id="351" name="直線コネクタ 350"/>
        <xdr:cNvCxnSpPr/>
      </xdr:nvCxnSpPr>
      <xdr:spPr>
        <a:xfrm>
          <a:off x="9639300" y="9968311"/>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24211</xdr:rowOff>
    </xdr:from>
    <xdr:to>
      <xdr:col>14</xdr:col>
      <xdr:colOff>28575</xdr:colOff>
      <xdr:row>58</xdr:row>
      <xdr:rowOff>42773</xdr:rowOff>
    </xdr:to>
    <xdr:cxnSp macro="">
      <xdr:nvCxnSpPr>
        <xdr:cNvPr id="354" name="直線コネクタ 353"/>
        <xdr:cNvCxnSpPr/>
      </xdr:nvCxnSpPr>
      <xdr:spPr>
        <a:xfrm flipV="1">
          <a:off x="8750300" y="9968311"/>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42088</xdr:rowOff>
    </xdr:from>
    <xdr:to>
      <xdr:col>12</xdr:col>
      <xdr:colOff>511175</xdr:colOff>
      <xdr:row>58</xdr:row>
      <xdr:rowOff>42773</xdr:rowOff>
    </xdr:to>
    <xdr:cxnSp macro="">
      <xdr:nvCxnSpPr>
        <xdr:cNvPr id="357" name="直線コネクタ 356"/>
        <xdr:cNvCxnSpPr/>
      </xdr:nvCxnSpPr>
      <xdr:spPr>
        <a:xfrm>
          <a:off x="7861300" y="998618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41677</xdr:rowOff>
    </xdr:from>
    <xdr:to>
      <xdr:col>11</xdr:col>
      <xdr:colOff>307975</xdr:colOff>
      <xdr:row>58</xdr:row>
      <xdr:rowOff>42088</xdr:rowOff>
    </xdr:to>
    <xdr:cxnSp macro="">
      <xdr:nvCxnSpPr>
        <xdr:cNvPr id="360" name="直線コネクタ 359"/>
        <xdr:cNvCxnSpPr/>
      </xdr:nvCxnSpPr>
      <xdr:spPr>
        <a:xfrm>
          <a:off x="6972300" y="998577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151399</xdr:rowOff>
    </xdr:from>
    <xdr:to>
      <xdr:col>15</xdr:col>
      <xdr:colOff>231775</xdr:colOff>
      <xdr:row>58</xdr:row>
      <xdr:rowOff>81549</xdr:rowOff>
    </xdr:to>
    <xdr:sp macro="" textlink="">
      <xdr:nvSpPr>
        <xdr:cNvPr id="370" name="円/楕円 369"/>
        <xdr:cNvSpPr/>
      </xdr:nvSpPr>
      <xdr:spPr>
        <a:xfrm>
          <a:off x="104267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66326</xdr:rowOff>
    </xdr:from>
    <xdr:ext cx="469744" cy="259045"/>
    <xdr:sp macro="" textlink="">
      <xdr:nvSpPr>
        <xdr:cNvPr id="371" name="農林水産業費該当値テキスト"/>
        <xdr:cNvSpPr txBox="1"/>
      </xdr:nvSpPr>
      <xdr:spPr>
        <a:xfrm>
          <a:off x="10528300" y="98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144861</xdr:rowOff>
    </xdr:from>
    <xdr:to>
      <xdr:col>14</xdr:col>
      <xdr:colOff>79375</xdr:colOff>
      <xdr:row>58</xdr:row>
      <xdr:rowOff>75011</xdr:rowOff>
    </xdr:to>
    <xdr:sp macro="" textlink="">
      <xdr:nvSpPr>
        <xdr:cNvPr id="372" name="円/楕円 371"/>
        <xdr:cNvSpPr/>
      </xdr:nvSpPr>
      <xdr:spPr>
        <a:xfrm>
          <a:off x="9588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66138</xdr:rowOff>
    </xdr:from>
    <xdr:ext cx="469744" cy="259045"/>
    <xdr:sp macro="" textlink="">
      <xdr:nvSpPr>
        <xdr:cNvPr id="373" name="テキスト ボックス 372"/>
        <xdr:cNvSpPr txBox="1"/>
      </xdr:nvSpPr>
      <xdr:spPr>
        <a:xfrm>
          <a:off x="9404427" y="100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163423</xdr:rowOff>
    </xdr:from>
    <xdr:to>
      <xdr:col>12</xdr:col>
      <xdr:colOff>561975</xdr:colOff>
      <xdr:row>58</xdr:row>
      <xdr:rowOff>93573</xdr:rowOff>
    </xdr:to>
    <xdr:sp macro="" textlink="">
      <xdr:nvSpPr>
        <xdr:cNvPr id="374" name="円/楕円 373"/>
        <xdr:cNvSpPr/>
      </xdr:nvSpPr>
      <xdr:spPr>
        <a:xfrm>
          <a:off x="8699500" y="99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84700</xdr:rowOff>
    </xdr:from>
    <xdr:ext cx="469744" cy="259045"/>
    <xdr:sp macro="" textlink="">
      <xdr:nvSpPr>
        <xdr:cNvPr id="375" name="テキスト ボックス 374"/>
        <xdr:cNvSpPr txBox="1"/>
      </xdr:nvSpPr>
      <xdr:spPr>
        <a:xfrm>
          <a:off x="8515427" y="100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162738</xdr:rowOff>
    </xdr:from>
    <xdr:to>
      <xdr:col>11</xdr:col>
      <xdr:colOff>358775</xdr:colOff>
      <xdr:row>58</xdr:row>
      <xdr:rowOff>92888</xdr:rowOff>
    </xdr:to>
    <xdr:sp macro="" textlink="">
      <xdr:nvSpPr>
        <xdr:cNvPr id="376" name="円/楕円 375"/>
        <xdr:cNvSpPr/>
      </xdr:nvSpPr>
      <xdr:spPr>
        <a:xfrm>
          <a:off x="7810500" y="99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84015</xdr:rowOff>
    </xdr:from>
    <xdr:ext cx="469744" cy="259045"/>
    <xdr:sp macro="" textlink="">
      <xdr:nvSpPr>
        <xdr:cNvPr id="377" name="テキスト ボックス 376"/>
        <xdr:cNvSpPr txBox="1"/>
      </xdr:nvSpPr>
      <xdr:spPr>
        <a:xfrm>
          <a:off x="7626427" y="100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162327</xdr:rowOff>
    </xdr:from>
    <xdr:to>
      <xdr:col>10</xdr:col>
      <xdr:colOff>155575</xdr:colOff>
      <xdr:row>58</xdr:row>
      <xdr:rowOff>92477</xdr:rowOff>
    </xdr:to>
    <xdr:sp macro="" textlink="">
      <xdr:nvSpPr>
        <xdr:cNvPr id="378" name="円/楕円 377"/>
        <xdr:cNvSpPr/>
      </xdr:nvSpPr>
      <xdr:spPr>
        <a:xfrm>
          <a:off x="6921500" y="99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83604</xdr:rowOff>
    </xdr:from>
    <xdr:ext cx="469744" cy="259045"/>
    <xdr:sp macro="" textlink="">
      <xdr:nvSpPr>
        <xdr:cNvPr id="379" name="テキスト ボックス 378"/>
        <xdr:cNvSpPr txBox="1"/>
      </xdr:nvSpPr>
      <xdr:spPr>
        <a:xfrm>
          <a:off x="6737427" y="1002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114920</xdr:rowOff>
    </xdr:from>
    <xdr:to>
      <xdr:col>15</xdr:col>
      <xdr:colOff>180975</xdr:colOff>
      <xdr:row>77</xdr:row>
      <xdr:rowOff>128384</xdr:rowOff>
    </xdr:to>
    <xdr:cxnSp macro="">
      <xdr:nvCxnSpPr>
        <xdr:cNvPr id="406" name="直線コネクタ 405"/>
        <xdr:cNvCxnSpPr/>
      </xdr:nvCxnSpPr>
      <xdr:spPr>
        <a:xfrm flipV="1">
          <a:off x="9639300" y="13316570"/>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128384</xdr:rowOff>
    </xdr:from>
    <xdr:to>
      <xdr:col>14</xdr:col>
      <xdr:colOff>28575</xdr:colOff>
      <xdr:row>77</xdr:row>
      <xdr:rowOff>132293</xdr:rowOff>
    </xdr:to>
    <xdr:cxnSp macro="">
      <xdr:nvCxnSpPr>
        <xdr:cNvPr id="409" name="直線コネクタ 408"/>
        <xdr:cNvCxnSpPr/>
      </xdr:nvCxnSpPr>
      <xdr:spPr>
        <a:xfrm flipV="1">
          <a:off x="8750300" y="13330034"/>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132293</xdr:rowOff>
    </xdr:from>
    <xdr:to>
      <xdr:col>12</xdr:col>
      <xdr:colOff>511175</xdr:colOff>
      <xdr:row>78</xdr:row>
      <xdr:rowOff>9536</xdr:rowOff>
    </xdr:to>
    <xdr:cxnSp macro="">
      <xdr:nvCxnSpPr>
        <xdr:cNvPr id="412" name="直線コネクタ 411"/>
        <xdr:cNvCxnSpPr/>
      </xdr:nvCxnSpPr>
      <xdr:spPr>
        <a:xfrm flipV="1">
          <a:off x="7861300" y="13333943"/>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9536</xdr:rowOff>
    </xdr:from>
    <xdr:to>
      <xdr:col>11</xdr:col>
      <xdr:colOff>307975</xdr:colOff>
      <xdr:row>78</xdr:row>
      <xdr:rowOff>50226</xdr:rowOff>
    </xdr:to>
    <xdr:cxnSp macro="">
      <xdr:nvCxnSpPr>
        <xdr:cNvPr id="415" name="直線コネクタ 414"/>
        <xdr:cNvCxnSpPr/>
      </xdr:nvCxnSpPr>
      <xdr:spPr>
        <a:xfrm flipV="1">
          <a:off x="6972300" y="1338263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64120</xdr:rowOff>
    </xdr:from>
    <xdr:to>
      <xdr:col>15</xdr:col>
      <xdr:colOff>231775</xdr:colOff>
      <xdr:row>77</xdr:row>
      <xdr:rowOff>165720</xdr:rowOff>
    </xdr:to>
    <xdr:sp macro="" textlink="">
      <xdr:nvSpPr>
        <xdr:cNvPr id="425" name="円/楕円 424"/>
        <xdr:cNvSpPr/>
      </xdr:nvSpPr>
      <xdr:spPr>
        <a:xfrm>
          <a:off x="10426700" y="132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42547</xdr:rowOff>
    </xdr:from>
    <xdr:ext cx="469744" cy="259045"/>
    <xdr:sp macro="" textlink="">
      <xdr:nvSpPr>
        <xdr:cNvPr id="426" name="商工費該当値テキスト"/>
        <xdr:cNvSpPr txBox="1"/>
      </xdr:nvSpPr>
      <xdr:spPr>
        <a:xfrm>
          <a:off x="10528300" y="1324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77584</xdr:rowOff>
    </xdr:from>
    <xdr:to>
      <xdr:col>14</xdr:col>
      <xdr:colOff>79375</xdr:colOff>
      <xdr:row>78</xdr:row>
      <xdr:rowOff>7734</xdr:rowOff>
    </xdr:to>
    <xdr:sp macro="" textlink="">
      <xdr:nvSpPr>
        <xdr:cNvPr id="427" name="円/楕円 426"/>
        <xdr:cNvSpPr/>
      </xdr:nvSpPr>
      <xdr:spPr>
        <a:xfrm>
          <a:off x="9588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170311</xdr:rowOff>
    </xdr:from>
    <xdr:ext cx="469744" cy="259045"/>
    <xdr:sp macro="" textlink="">
      <xdr:nvSpPr>
        <xdr:cNvPr id="428" name="テキスト ボックス 427"/>
        <xdr:cNvSpPr txBox="1"/>
      </xdr:nvSpPr>
      <xdr:spPr>
        <a:xfrm>
          <a:off x="9404427" y="133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81493</xdr:rowOff>
    </xdr:from>
    <xdr:to>
      <xdr:col>12</xdr:col>
      <xdr:colOff>561975</xdr:colOff>
      <xdr:row>78</xdr:row>
      <xdr:rowOff>11643</xdr:rowOff>
    </xdr:to>
    <xdr:sp macro="" textlink="">
      <xdr:nvSpPr>
        <xdr:cNvPr id="429" name="円/楕円 428"/>
        <xdr:cNvSpPr/>
      </xdr:nvSpPr>
      <xdr:spPr>
        <a:xfrm>
          <a:off x="86995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2770</xdr:rowOff>
    </xdr:from>
    <xdr:ext cx="469744" cy="259045"/>
    <xdr:sp macro="" textlink="">
      <xdr:nvSpPr>
        <xdr:cNvPr id="430" name="テキスト ボックス 429"/>
        <xdr:cNvSpPr txBox="1"/>
      </xdr:nvSpPr>
      <xdr:spPr>
        <a:xfrm>
          <a:off x="8515427" y="1337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130186</xdr:rowOff>
    </xdr:from>
    <xdr:to>
      <xdr:col>11</xdr:col>
      <xdr:colOff>358775</xdr:colOff>
      <xdr:row>78</xdr:row>
      <xdr:rowOff>60336</xdr:rowOff>
    </xdr:to>
    <xdr:sp macro="" textlink="">
      <xdr:nvSpPr>
        <xdr:cNvPr id="431" name="円/楕円 430"/>
        <xdr:cNvSpPr/>
      </xdr:nvSpPr>
      <xdr:spPr>
        <a:xfrm>
          <a:off x="7810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51463</xdr:rowOff>
    </xdr:from>
    <xdr:ext cx="469744" cy="259045"/>
    <xdr:sp macro="" textlink="">
      <xdr:nvSpPr>
        <xdr:cNvPr id="432" name="テキスト ボックス 431"/>
        <xdr:cNvSpPr txBox="1"/>
      </xdr:nvSpPr>
      <xdr:spPr>
        <a:xfrm>
          <a:off x="7626427" y="134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170876</xdr:rowOff>
    </xdr:from>
    <xdr:to>
      <xdr:col>10</xdr:col>
      <xdr:colOff>155575</xdr:colOff>
      <xdr:row>78</xdr:row>
      <xdr:rowOff>101026</xdr:rowOff>
    </xdr:to>
    <xdr:sp macro="" textlink="">
      <xdr:nvSpPr>
        <xdr:cNvPr id="433" name="円/楕円 432"/>
        <xdr:cNvSpPr/>
      </xdr:nvSpPr>
      <xdr:spPr>
        <a:xfrm>
          <a:off x="6921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92153</xdr:rowOff>
    </xdr:from>
    <xdr:ext cx="469744" cy="259045"/>
    <xdr:sp macro="" textlink="">
      <xdr:nvSpPr>
        <xdr:cNvPr id="434" name="テキスト ボックス 433"/>
        <xdr:cNvSpPr txBox="1"/>
      </xdr:nvSpPr>
      <xdr:spPr>
        <a:xfrm>
          <a:off x="6737427" y="1346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19228</xdr:rowOff>
    </xdr:from>
    <xdr:to>
      <xdr:col>15</xdr:col>
      <xdr:colOff>180975</xdr:colOff>
      <xdr:row>97</xdr:row>
      <xdr:rowOff>42278</xdr:rowOff>
    </xdr:to>
    <xdr:cxnSp macro="">
      <xdr:nvCxnSpPr>
        <xdr:cNvPr id="464" name="直線コネクタ 463"/>
        <xdr:cNvCxnSpPr/>
      </xdr:nvCxnSpPr>
      <xdr:spPr>
        <a:xfrm>
          <a:off x="9639300" y="16649878"/>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164179</xdr:rowOff>
    </xdr:from>
    <xdr:to>
      <xdr:col>14</xdr:col>
      <xdr:colOff>28575</xdr:colOff>
      <xdr:row>97</xdr:row>
      <xdr:rowOff>19228</xdr:rowOff>
    </xdr:to>
    <xdr:cxnSp macro="">
      <xdr:nvCxnSpPr>
        <xdr:cNvPr id="467" name="直線コネクタ 466"/>
        <xdr:cNvCxnSpPr/>
      </xdr:nvCxnSpPr>
      <xdr:spPr>
        <a:xfrm>
          <a:off x="8750300" y="16623379"/>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164179</xdr:rowOff>
    </xdr:from>
    <xdr:to>
      <xdr:col>12</xdr:col>
      <xdr:colOff>511175</xdr:colOff>
      <xdr:row>97</xdr:row>
      <xdr:rowOff>27609</xdr:rowOff>
    </xdr:to>
    <xdr:cxnSp macro="">
      <xdr:nvCxnSpPr>
        <xdr:cNvPr id="470" name="直線コネクタ 469"/>
        <xdr:cNvCxnSpPr/>
      </xdr:nvCxnSpPr>
      <xdr:spPr>
        <a:xfrm flipV="1">
          <a:off x="7861300" y="16623379"/>
          <a:ext cx="8890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149358</xdr:rowOff>
    </xdr:from>
    <xdr:to>
      <xdr:col>11</xdr:col>
      <xdr:colOff>307975</xdr:colOff>
      <xdr:row>97</xdr:row>
      <xdr:rowOff>27609</xdr:rowOff>
    </xdr:to>
    <xdr:cxnSp macro="">
      <xdr:nvCxnSpPr>
        <xdr:cNvPr id="473" name="直線コネクタ 472"/>
        <xdr:cNvCxnSpPr/>
      </xdr:nvCxnSpPr>
      <xdr:spPr>
        <a:xfrm>
          <a:off x="6972300" y="16608558"/>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162928</xdr:rowOff>
    </xdr:from>
    <xdr:to>
      <xdr:col>15</xdr:col>
      <xdr:colOff>231775</xdr:colOff>
      <xdr:row>97</xdr:row>
      <xdr:rowOff>93078</xdr:rowOff>
    </xdr:to>
    <xdr:sp macro="" textlink="">
      <xdr:nvSpPr>
        <xdr:cNvPr id="483" name="円/楕円 482"/>
        <xdr:cNvSpPr/>
      </xdr:nvSpPr>
      <xdr:spPr>
        <a:xfrm>
          <a:off x="104267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141355</xdr:rowOff>
    </xdr:from>
    <xdr:ext cx="534377" cy="259045"/>
    <xdr:sp macro="" textlink="">
      <xdr:nvSpPr>
        <xdr:cNvPr id="484" name="土木費該当値テキスト"/>
        <xdr:cNvSpPr txBox="1"/>
      </xdr:nvSpPr>
      <xdr:spPr>
        <a:xfrm>
          <a:off x="10528300" y="166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139878</xdr:rowOff>
    </xdr:from>
    <xdr:to>
      <xdr:col>14</xdr:col>
      <xdr:colOff>79375</xdr:colOff>
      <xdr:row>97</xdr:row>
      <xdr:rowOff>70028</xdr:rowOff>
    </xdr:to>
    <xdr:sp macro="" textlink="">
      <xdr:nvSpPr>
        <xdr:cNvPr id="485" name="円/楕円 484"/>
        <xdr:cNvSpPr/>
      </xdr:nvSpPr>
      <xdr:spPr>
        <a:xfrm>
          <a:off x="9588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61155</xdr:rowOff>
    </xdr:from>
    <xdr:ext cx="534377" cy="259045"/>
    <xdr:sp macro="" textlink="">
      <xdr:nvSpPr>
        <xdr:cNvPr id="486" name="テキスト ボックス 485"/>
        <xdr:cNvSpPr txBox="1"/>
      </xdr:nvSpPr>
      <xdr:spPr>
        <a:xfrm>
          <a:off x="9372111"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113379</xdr:rowOff>
    </xdr:from>
    <xdr:to>
      <xdr:col>12</xdr:col>
      <xdr:colOff>561975</xdr:colOff>
      <xdr:row>97</xdr:row>
      <xdr:rowOff>43529</xdr:rowOff>
    </xdr:to>
    <xdr:sp macro="" textlink="">
      <xdr:nvSpPr>
        <xdr:cNvPr id="487" name="円/楕円 486"/>
        <xdr:cNvSpPr/>
      </xdr:nvSpPr>
      <xdr:spPr>
        <a:xfrm>
          <a:off x="8699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34656</xdr:rowOff>
    </xdr:from>
    <xdr:ext cx="534377" cy="259045"/>
    <xdr:sp macro="" textlink="">
      <xdr:nvSpPr>
        <xdr:cNvPr id="488" name="テキスト ボックス 487"/>
        <xdr:cNvSpPr txBox="1"/>
      </xdr:nvSpPr>
      <xdr:spPr>
        <a:xfrm>
          <a:off x="8483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148259</xdr:rowOff>
    </xdr:from>
    <xdr:to>
      <xdr:col>11</xdr:col>
      <xdr:colOff>358775</xdr:colOff>
      <xdr:row>97</xdr:row>
      <xdr:rowOff>78409</xdr:rowOff>
    </xdr:to>
    <xdr:sp macro="" textlink="">
      <xdr:nvSpPr>
        <xdr:cNvPr id="489" name="円/楕円 488"/>
        <xdr:cNvSpPr/>
      </xdr:nvSpPr>
      <xdr:spPr>
        <a:xfrm>
          <a:off x="7810500" y="166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69536</xdr:rowOff>
    </xdr:from>
    <xdr:ext cx="534377" cy="259045"/>
    <xdr:sp macro="" textlink="">
      <xdr:nvSpPr>
        <xdr:cNvPr id="490" name="テキスト ボックス 489"/>
        <xdr:cNvSpPr txBox="1"/>
      </xdr:nvSpPr>
      <xdr:spPr>
        <a:xfrm>
          <a:off x="7594111" y="167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98558</xdr:rowOff>
    </xdr:from>
    <xdr:to>
      <xdr:col>10</xdr:col>
      <xdr:colOff>155575</xdr:colOff>
      <xdr:row>97</xdr:row>
      <xdr:rowOff>28708</xdr:rowOff>
    </xdr:to>
    <xdr:sp macro="" textlink="">
      <xdr:nvSpPr>
        <xdr:cNvPr id="491" name="円/楕円 490"/>
        <xdr:cNvSpPr/>
      </xdr:nvSpPr>
      <xdr:spPr>
        <a:xfrm>
          <a:off x="6921500" y="1655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19835</xdr:rowOff>
    </xdr:from>
    <xdr:ext cx="534377" cy="259045"/>
    <xdr:sp macro="" textlink="">
      <xdr:nvSpPr>
        <xdr:cNvPr id="492" name="テキスト ボックス 491"/>
        <xdr:cNvSpPr txBox="1"/>
      </xdr:nvSpPr>
      <xdr:spPr>
        <a:xfrm>
          <a:off x="6705111" y="166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114423</xdr:rowOff>
    </xdr:from>
    <xdr:to>
      <xdr:col>23</xdr:col>
      <xdr:colOff>517525</xdr:colOff>
      <xdr:row>36</xdr:row>
      <xdr:rowOff>125984</xdr:rowOff>
    </xdr:to>
    <xdr:cxnSp macro="">
      <xdr:nvCxnSpPr>
        <xdr:cNvPr id="524" name="直線コネクタ 523"/>
        <xdr:cNvCxnSpPr/>
      </xdr:nvCxnSpPr>
      <xdr:spPr>
        <a:xfrm flipV="1">
          <a:off x="15481300" y="6286623"/>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125984</xdr:rowOff>
    </xdr:from>
    <xdr:to>
      <xdr:col>22</xdr:col>
      <xdr:colOff>365125</xdr:colOff>
      <xdr:row>36</xdr:row>
      <xdr:rowOff>142704</xdr:rowOff>
    </xdr:to>
    <xdr:cxnSp macro="">
      <xdr:nvCxnSpPr>
        <xdr:cNvPr id="527" name="直線コネクタ 526"/>
        <xdr:cNvCxnSpPr/>
      </xdr:nvCxnSpPr>
      <xdr:spPr>
        <a:xfrm flipV="1">
          <a:off x="14592300" y="6298184"/>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102798</xdr:rowOff>
    </xdr:from>
    <xdr:to>
      <xdr:col>21</xdr:col>
      <xdr:colOff>161925</xdr:colOff>
      <xdr:row>36</xdr:row>
      <xdr:rowOff>142704</xdr:rowOff>
    </xdr:to>
    <xdr:cxnSp macro="">
      <xdr:nvCxnSpPr>
        <xdr:cNvPr id="530" name="直線コネクタ 529"/>
        <xdr:cNvCxnSpPr/>
      </xdr:nvCxnSpPr>
      <xdr:spPr>
        <a:xfrm>
          <a:off x="13703300" y="6274998"/>
          <a:ext cx="8890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102798</xdr:rowOff>
    </xdr:from>
    <xdr:to>
      <xdr:col>19</xdr:col>
      <xdr:colOff>644525</xdr:colOff>
      <xdr:row>36</xdr:row>
      <xdr:rowOff>168177</xdr:rowOff>
    </xdr:to>
    <xdr:cxnSp macro="">
      <xdr:nvCxnSpPr>
        <xdr:cNvPr id="533" name="直線コネクタ 532"/>
        <xdr:cNvCxnSpPr/>
      </xdr:nvCxnSpPr>
      <xdr:spPr>
        <a:xfrm flipV="1">
          <a:off x="12814300" y="6274998"/>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63623</xdr:rowOff>
    </xdr:from>
    <xdr:to>
      <xdr:col>23</xdr:col>
      <xdr:colOff>568325</xdr:colOff>
      <xdr:row>36</xdr:row>
      <xdr:rowOff>165223</xdr:rowOff>
    </xdr:to>
    <xdr:sp macro="" textlink="">
      <xdr:nvSpPr>
        <xdr:cNvPr id="543" name="円/楕円 542"/>
        <xdr:cNvSpPr/>
      </xdr:nvSpPr>
      <xdr:spPr>
        <a:xfrm>
          <a:off x="16268700" y="6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42050</xdr:rowOff>
    </xdr:from>
    <xdr:ext cx="534377" cy="259045"/>
    <xdr:sp macro="" textlink="">
      <xdr:nvSpPr>
        <xdr:cNvPr id="544" name="消防費該当値テキスト"/>
        <xdr:cNvSpPr txBox="1"/>
      </xdr:nvSpPr>
      <xdr:spPr>
        <a:xfrm>
          <a:off x="16370300" y="62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75184</xdr:rowOff>
    </xdr:from>
    <xdr:to>
      <xdr:col>22</xdr:col>
      <xdr:colOff>415925</xdr:colOff>
      <xdr:row>37</xdr:row>
      <xdr:rowOff>5334</xdr:rowOff>
    </xdr:to>
    <xdr:sp macro="" textlink="">
      <xdr:nvSpPr>
        <xdr:cNvPr id="545" name="円/楕円 544"/>
        <xdr:cNvSpPr/>
      </xdr:nvSpPr>
      <xdr:spPr>
        <a:xfrm>
          <a:off x="15430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167911</xdr:rowOff>
    </xdr:from>
    <xdr:ext cx="534377" cy="259045"/>
    <xdr:sp macro="" textlink="">
      <xdr:nvSpPr>
        <xdr:cNvPr id="546" name="テキスト ボックス 545"/>
        <xdr:cNvSpPr txBox="1"/>
      </xdr:nvSpPr>
      <xdr:spPr>
        <a:xfrm>
          <a:off x="15214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91904</xdr:rowOff>
    </xdr:from>
    <xdr:to>
      <xdr:col>21</xdr:col>
      <xdr:colOff>212725</xdr:colOff>
      <xdr:row>37</xdr:row>
      <xdr:rowOff>22054</xdr:rowOff>
    </xdr:to>
    <xdr:sp macro="" textlink="">
      <xdr:nvSpPr>
        <xdr:cNvPr id="547" name="円/楕円 546"/>
        <xdr:cNvSpPr/>
      </xdr:nvSpPr>
      <xdr:spPr>
        <a:xfrm>
          <a:off x="14541500" y="62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13181</xdr:rowOff>
    </xdr:from>
    <xdr:ext cx="534377" cy="259045"/>
    <xdr:sp macro="" textlink="">
      <xdr:nvSpPr>
        <xdr:cNvPr id="548" name="テキスト ボックス 547"/>
        <xdr:cNvSpPr txBox="1"/>
      </xdr:nvSpPr>
      <xdr:spPr>
        <a:xfrm>
          <a:off x="14325111" y="63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51998</xdr:rowOff>
    </xdr:from>
    <xdr:to>
      <xdr:col>20</xdr:col>
      <xdr:colOff>9525</xdr:colOff>
      <xdr:row>36</xdr:row>
      <xdr:rowOff>153598</xdr:rowOff>
    </xdr:to>
    <xdr:sp macro="" textlink="">
      <xdr:nvSpPr>
        <xdr:cNvPr id="549" name="円/楕円 548"/>
        <xdr:cNvSpPr/>
      </xdr:nvSpPr>
      <xdr:spPr>
        <a:xfrm>
          <a:off x="13652500" y="6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170125</xdr:rowOff>
    </xdr:from>
    <xdr:ext cx="534377" cy="259045"/>
    <xdr:sp macro="" textlink="">
      <xdr:nvSpPr>
        <xdr:cNvPr id="550" name="テキスト ボックス 549"/>
        <xdr:cNvSpPr txBox="1"/>
      </xdr:nvSpPr>
      <xdr:spPr>
        <a:xfrm>
          <a:off x="13436111" y="59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117377</xdr:rowOff>
    </xdr:from>
    <xdr:to>
      <xdr:col>18</xdr:col>
      <xdr:colOff>492125</xdr:colOff>
      <xdr:row>37</xdr:row>
      <xdr:rowOff>47527</xdr:rowOff>
    </xdr:to>
    <xdr:sp macro="" textlink="">
      <xdr:nvSpPr>
        <xdr:cNvPr id="551" name="円/楕円 550"/>
        <xdr:cNvSpPr/>
      </xdr:nvSpPr>
      <xdr:spPr>
        <a:xfrm>
          <a:off x="12763500" y="62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64054</xdr:rowOff>
    </xdr:from>
    <xdr:ext cx="534377" cy="259045"/>
    <xdr:sp macro="" textlink="">
      <xdr:nvSpPr>
        <xdr:cNvPr id="552" name="テキスト ボックス 551"/>
        <xdr:cNvSpPr txBox="1"/>
      </xdr:nvSpPr>
      <xdr:spPr>
        <a:xfrm>
          <a:off x="12547111" y="60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63446</xdr:rowOff>
    </xdr:from>
    <xdr:to>
      <xdr:col>23</xdr:col>
      <xdr:colOff>517525</xdr:colOff>
      <xdr:row>57</xdr:row>
      <xdr:rowOff>91661</xdr:rowOff>
    </xdr:to>
    <xdr:cxnSp macro="">
      <xdr:nvCxnSpPr>
        <xdr:cNvPr id="584" name="直線コネクタ 583"/>
        <xdr:cNvCxnSpPr/>
      </xdr:nvCxnSpPr>
      <xdr:spPr>
        <a:xfrm>
          <a:off x="15481300" y="9836096"/>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63446</xdr:rowOff>
    </xdr:from>
    <xdr:to>
      <xdr:col>22</xdr:col>
      <xdr:colOff>365125</xdr:colOff>
      <xdr:row>58</xdr:row>
      <xdr:rowOff>20665</xdr:rowOff>
    </xdr:to>
    <xdr:cxnSp macro="">
      <xdr:nvCxnSpPr>
        <xdr:cNvPr id="587" name="直線コネクタ 586"/>
        <xdr:cNvCxnSpPr/>
      </xdr:nvCxnSpPr>
      <xdr:spPr>
        <a:xfrm flipV="1">
          <a:off x="14592300" y="983609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58939</xdr:rowOff>
    </xdr:from>
    <xdr:to>
      <xdr:col>21</xdr:col>
      <xdr:colOff>161925</xdr:colOff>
      <xdr:row>58</xdr:row>
      <xdr:rowOff>20665</xdr:rowOff>
    </xdr:to>
    <xdr:cxnSp macro="">
      <xdr:nvCxnSpPr>
        <xdr:cNvPr id="590" name="直線コネクタ 589"/>
        <xdr:cNvCxnSpPr/>
      </xdr:nvCxnSpPr>
      <xdr:spPr>
        <a:xfrm>
          <a:off x="13703300" y="9831589"/>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58939</xdr:rowOff>
    </xdr:from>
    <xdr:to>
      <xdr:col>19</xdr:col>
      <xdr:colOff>644525</xdr:colOff>
      <xdr:row>57</xdr:row>
      <xdr:rowOff>79317</xdr:rowOff>
    </xdr:to>
    <xdr:cxnSp macro="">
      <xdr:nvCxnSpPr>
        <xdr:cNvPr id="593" name="直線コネクタ 592"/>
        <xdr:cNvCxnSpPr/>
      </xdr:nvCxnSpPr>
      <xdr:spPr>
        <a:xfrm flipV="1">
          <a:off x="12814300" y="9831589"/>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40861</xdr:rowOff>
    </xdr:from>
    <xdr:to>
      <xdr:col>23</xdr:col>
      <xdr:colOff>568325</xdr:colOff>
      <xdr:row>57</xdr:row>
      <xdr:rowOff>142461</xdr:rowOff>
    </xdr:to>
    <xdr:sp macro="" textlink="">
      <xdr:nvSpPr>
        <xdr:cNvPr id="603" name="円/楕円 602"/>
        <xdr:cNvSpPr/>
      </xdr:nvSpPr>
      <xdr:spPr>
        <a:xfrm>
          <a:off x="16268700" y="98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19288</xdr:rowOff>
    </xdr:from>
    <xdr:ext cx="534377" cy="259045"/>
    <xdr:sp macro="" textlink="">
      <xdr:nvSpPr>
        <xdr:cNvPr id="604" name="教育費該当値テキスト"/>
        <xdr:cNvSpPr txBox="1"/>
      </xdr:nvSpPr>
      <xdr:spPr>
        <a:xfrm>
          <a:off x="16370300" y="97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12646</xdr:rowOff>
    </xdr:from>
    <xdr:to>
      <xdr:col>22</xdr:col>
      <xdr:colOff>415925</xdr:colOff>
      <xdr:row>57</xdr:row>
      <xdr:rowOff>114246</xdr:rowOff>
    </xdr:to>
    <xdr:sp macro="" textlink="">
      <xdr:nvSpPr>
        <xdr:cNvPr id="605" name="円/楕円 604"/>
        <xdr:cNvSpPr/>
      </xdr:nvSpPr>
      <xdr:spPr>
        <a:xfrm>
          <a:off x="15430500" y="978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105373</xdr:rowOff>
    </xdr:from>
    <xdr:ext cx="534377" cy="259045"/>
    <xdr:sp macro="" textlink="">
      <xdr:nvSpPr>
        <xdr:cNvPr id="606" name="テキスト ボックス 605"/>
        <xdr:cNvSpPr txBox="1"/>
      </xdr:nvSpPr>
      <xdr:spPr>
        <a:xfrm>
          <a:off x="15214111" y="98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141315</xdr:rowOff>
    </xdr:from>
    <xdr:to>
      <xdr:col>21</xdr:col>
      <xdr:colOff>212725</xdr:colOff>
      <xdr:row>58</xdr:row>
      <xdr:rowOff>71465</xdr:rowOff>
    </xdr:to>
    <xdr:sp macro="" textlink="">
      <xdr:nvSpPr>
        <xdr:cNvPr id="607" name="円/楕円 606"/>
        <xdr:cNvSpPr/>
      </xdr:nvSpPr>
      <xdr:spPr>
        <a:xfrm>
          <a:off x="14541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62592</xdr:rowOff>
    </xdr:from>
    <xdr:ext cx="534377" cy="259045"/>
    <xdr:sp macro="" textlink="">
      <xdr:nvSpPr>
        <xdr:cNvPr id="608" name="テキスト ボックス 607"/>
        <xdr:cNvSpPr txBox="1"/>
      </xdr:nvSpPr>
      <xdr:spPr>
        <a:xfrm>
          <a:off x="14325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8139</xdr:rowOff>
    </xdr:from>
    <xdr:to>
      <xdr:col>20</xdr:col>
      <xdr:colOff>9525</xdr:colOff>
      <xdr:row>57</xdr:row>
      <xdr:rowOff>109739</xdr:rowOff>
    </xdr:to>
    <xdr:sp macro="" textlink="">
      <xdr:nvSpPr>
        <xdr:cNvPr id="609" name="円/楕円 608"/>
        <xdr:cNvSpPr/>
      </xdr:nvSpPr>
      <xdr:spPr>
        <a:xfrm>
          <a:off x="13652500" y="97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100866</xdr:rowOff>
    </xdr:from>
    <xdr:ext cx="534377" cy="259045"/>
    <xdr:sp macro="" textlink="">
      <xdr:nvSpPr>
        <xdr:cNvPr id="610" name="テキスト ボックス 609"/>
        <xdr:cNvSpPr txBox="1"/>
      </xdr:nvSpPr>
      <xdr:spPr>
        <a:xfrm>
          <a:off x="13436111" y="98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28517</xdr:rowOff>
    </xdr:from>
    <xdr:to>
      <xdr:col>18</xdr:col>
      <xdr:colOff>492125</xdr:colOff>
      <xdr:row>57</xdr:row>
      <xdr:rowOff>130117</xdr:rowOff>
    </xdr:to>
    <xdr:sp macro="" textlink="">
      <xdr:nvSpPr>
        <xdr:cNvPr id="611" name="円/楕円 610"/>
        <xdr:cNvSpPr/>
      </xdr:nvSpPr>
      <xdr:spPr>
        <a:xfrm>
          <a:off x="12763500" y="98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121244</xdr:rowOff>
    </xdr:from>
    <xdr:ext cx="534377" cy="259045"/>
    <xdr:sp macro="" textlink="">
      <xdr:nvSpPr>
        <xdr:cNvPr id="612" name="テキスト ボックス 611"/>
        <xdr:cNvSpPr txBox="1"/>
      </xdr:nvSpPr>
      <xdr:spPr>
        <a:xfrm>
          <a:off x="12547111" y="989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67463</xdr:rowOff>
    </xdr:from>
    <xdr:to>
      <xdr:col>23</xdr:col>
      <xdr:colOff>517525</xdr:colOff>
      <xdr:row>78</xdr:row>
      <xdr:rowOff>60147</xdr:rowOff>
    </xdr:to>
    <xdr:cxnSp macro="">
      <xdr:nvCxnSpPr>
        <xdr:cNvPr id="639" name="直線コネクタ 638"/>
        <xdr:cNvCxnSpPr/>
      </xdr:nvCxnSpPr>
      <xdr:spPr>
        <a:xfrm flipV="1">
          <a:off x="15481300" y="13269113"/>
          <a:ext cx="8382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60147</xdr:rowOff>
    </xdr:from>
    <xdr:to>
      <xdr:col>22</xdr:col>
      <xdr:colOff>365125</xdr:colOff>
      <xdr:row>78</xdr:row>
      <xdr:rowOff>139700</xdr:rowOff>
    </xdr:to>
    <xdr:cxnSp macro="">
      <xdr:nvCxnSpPr>
        <xdr:cNvPr id="642" name="直線コネクタ 641"/>
        <xdr:cNvCxnSpPr/>
      </xdr:nvCxnSpPr>
      <xdr:spPr>
        <a:xfrm flipV="1">
          <a:off x="14592300" y="13433247"/>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137413</xdr:rowOff>
    </xdr:from>
    <xdr:to>
      <xdr:col>21</xdr:col>
      <xdr:colOff>161925</xdr:colOff>
      <xdr:row>78</xdr:row>
      <xdr:rowOff>139700</xdr:rowOff>
    </xdr:to>
    <xdr:cxnSp macro="">
      <xdr:nvCxnSpPr>
        <xdr:cNvPr id="645" name="直線コネクタ 644"/>
        <xdr:cNvCxnSpPr/>
      </xdr:nvCxnSpPr>
      <xdr:spPr>
        <a:xfrm>
          <a:off x="13703300" y="135105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127355</xdr:rowOff>
    </xdr:from>
    <xdr:to>
      <xdr:col>19</xdr:col>
      <xdr:colOff>644525</xdr:colOff>
      <xdr:row>78</xdr:row>
      <xdr:rowOff>137413</xdr:rowOff>
    </xdr:to>
    <xdr:cxnSp macro="">
      <xdr:nvCxnSpPr>
        <xdr:cNvPr id="648" name="直線コネクタ 647"/>
        <xdr:cNvCxnSpPr/>
      </xdr:nvCxnSpPr>
      <xdr:spPr>
        <a:xfrm>
          <a:off x="12814300" y="1350045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16663</xdr:rowOff>
    </xdr:from>
    <xdr:to>
      <xdr:col>23</xdr:col>
      <xdr:colOff>568325</xdr:colOff>
      <xdr:row>77</xdr:row>
      <xdr:rowOff>118263</xdr:rowOff>
    </xdr:to>
    <xdr:sp macro="" textlink="">
      <xdr:nvSpPr>
        <xdr:cNvPr id="658" name="円/楕円 657"/>
        <xdr:cNvSpPr/>
      </xdr:nvSpPr>
      <xdr:spPr>
        <a:xfrm>
          <a:off x="162687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39540</xdr:rowOff>
    </xdr:from>
    <xdr:ext cx="378565" cy="259045"/>
    <xdr:sp macro="" textlink="">
      <xdr:nvSpPr>
        <xdr:cNvPr id="659" name="災害復旧費該当値テキスト"/>
        <xdr:cNvSpPr txBox="1"/>
      </xdr:nvSpPr>
      <xdr:spPr>
        <a:xfrm>
          <a:off x="16370300" y="1306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9347</xdr:rowOff>
    </xdr:from>
    <xdr:to>
      <xdr:col>22</xdr:col>
      <xdr:colOff>415925</xdr:colOff>
      <xdr:row>78</xdr:row>
      <xdr:rowOff>110947</xdr:rowOff>
    </xdr:to>
    <xdr:sp macro="" textlink="">
      <xdr:nvSpPr>
        <xdr:cNvPr id="660" name="円/楕円 659"/>
        <xdr:cNvSpPr/>
      </xdr:nvSpPr>
      <xdr:spPr>
        <a:xfrm>
          <a:off x="15430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102074</xdr:rowOff>
    </xdr:from>
    <xdr:ext cx="378565" cy="259045"/>
    <xdr:sp macro="" textlink="">
      <xdr:nvSpPr>
        <xdr:cNvPr id="661" name="テキスト ボックス 660"/>
        <xdr:cNvSpPr txBox="1"/>
      </xdr:nvSpPr>
      <xdr:spPr>
        <a:xfrm>
          <a:off x="15292017" y="1347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86613</xdr:rowOff>
    </xdr:from>
    <xdr:to>
      <xdr:col>20</xdr:col>
      <xdr:colOff>9525</xdr:colOff>
      <xdr:row>79</xdr:row>
      <xdr:rowOff>16763</xdr:rowOff>
    </xdr:to>
    <xdr:sp macro="" textlink="">
      <xdr:nvSpPr>
        <xdr:cNvPr id="664" name="円/楕円 663"/>
        <xdr:cNvSpPr/>
      </xdr:nvSpPr>
      <xdr:spPr>
        <a:xfrm>
          <a:off x="13652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7890</xdr:rowOff>
    </xdr:from>
    <xdr:ext cx="249299" cy="259045"/>
    <xdr:sp macro="" textlink="">
      <xdr:nvSpPr>
        <xdr:cNvPr id="665" name="テキスト ボックス 664"/>
        <xdr:cNvSpPr txBox="1"/>
      </xdr:nvSpPr>
      <xdr:spPr>
        <a:xfrm>
          <a:off x="13578649" y="13552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76555</xdr:rowOff>
    </xdr:from>
    <xdr:to>
      <xdr:col>18</xdr:col>
      <xdr:colOff>492125</xdr:colOff>
      <xdr:row>79</xdr:row>
      <xdr:rowOff>6705</xdr:rowOff>
    </xdr:to>
    <xdr:sp macro="" textlink="">
      <xdr:nvSpPr>
        <xdr:cNvPr id="666" name="円/楕円 665"/>
        <xdr:cNvSpPr/>
      </xdr:nvSpPr>
      <xdr:spPr>
        <a:xfrm>
          <a:off x="12763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169282</xdr:rowOff>
    </xdr:from>
    <xdr:ext cx="313932" cy="259045"/>
    <xdr:sp macro="" textlink="">
      <xdr:nvSpPr>
        <xdr:cNvPr id="667" name="テキスト ボックス 666"/>
        <xdr:cNvSpPr txBox="1"/>
      </xdr:nvSpPr>
      <xdr:spPr>
        <a:xfrm>
          <a:off x="12657333" y="13542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13512</xdr:rowOff>
    </xdr:from>
    <xdr:to>
      <xdr:col>23</xdr:col>
      <xdr:colOff>517525</xdr:colOff>
      <xdr:row>97</xdr:row>
      <xdr:rowOff>36068</xdr:rowOff>
    </xdr:to>
    <xdr:cxnSp macro="">
      <xdr:nvCxnSpPr>
        <xdr:cNvPr id="696" name="直線コネクタ 695"/>
        <xdr:cNvCxnSpPr/>
      </xdr:nvCxnSpPr>
      <xdr:spPr>
        <a:xfrm>
          <a:off x="15481300" y="16644162"/>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13512</xdr:rowOff>
    </xdr:from>
    <xdr:to>
      <xdr:col>22</xdr:col>
      <xdr:colOff>365125</xdr:colOff>
      <xdr:row>97</xdr:row>
      <xdr:rowOff>19590</xdr:rowOff>
    </xdr:to>
    <xdr:cxnSp macro="">
      <xdr:nvCxnSpPr>
        <xdr:cNvPr id="699" name="直線コネクタ 698"/>
        <xdr:cNvCxnSpPr/>
      </xdr:nvCxnSpPr>
      <xdr:spPr>
        <a:xfrm flipV="1">
          <a:off x="14592300" y="16644162"/>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19590</xdr:rowOff>
    </xdr:from>
    <xdr:to>
      <xdr:col>21</xdr:col>
      <xdr:colOff>161925</xdr:colOff>
      <xdr:row>97</xdr:row>
      <xdr:rowOff>27953</xdr:rowOff>
    </xdr:to>
    <xdr:cxnSp macro="">
      <xdr:nvCxnSpPr>
        <xdr:cNvPr id="702" name="直線コネクタ 701"/>
        <xdr:cNvCxnSpPr/>
      </xdr:nvCxnSpPr>
      <xdr:spPr>
        <a:xfrm flipV="1">
          <a:off x="13703300" y="16650240"/>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18828</xdr:rowOff>
    </xdr:from>
    <xdr:to>
      <xdr:col>19</xdr:col>
      <xdr:colOff>644525</xdr:colOff>
      <xdr:row>97</xdr:row>
      <xdr:rowOff>27953</xdr:rowOff>
    </xdr:to>
    <xdr:cxnSp macro="">
      <xdr:nvCxnSpPr>
        <xdr:cNvPr id="705" name="直線コネクタ 704"/>
        <xdr:cNvCxnSpPr/>
      </xdr:nvCxnSpPr>
      <xdr:spPr>
        <a:xfrm>
          <a:off x="12814300" y="16649478"/>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156718</xdr:rowOff>
    </xdr:from>
    <xdr:to>
      <xdr:col>23</xdr:col>
      <xdr:colOff>568325</xdr:colOff>
      <xdr:row>97</xdr:row>
      <xdr:rowOff>86868</xdr:rowOff>
    </xdr:to>
    <xdr:sp macro="" textlink="">
      <xdr:nvSpPr>
        <xdr:cNvPr id="715" name="円/楕円 714"/>
        <xdr:cNvSpPr/>
      </xdr:nvSpPr>
      <xdr:spPr>
        <a:xfrm>
          <a:off x="162687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71645</xdr:rowOff>
    </xdr:from>
    <xdr:ext cx="534377" cy="259045"/>
    <xdr:sp macro="" textlink="">
      <xdr:nvSpPr>
        <xdr:cNvPr id="716" name="公債費該当値テキスト"/>
        <xdr:cNvSpPr txBox="1"/>
      </xdr:nvSpPr>
      <xdr:spPr>
        <a:xfrm>
          <a:off x="16370300" y="1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134162</xdr:rowOff>
    </xdr:from>
    <xdr:to>
      <xdr:col>22</xdr:col>
      <xdr:colOff>415925</xdr:colOff>
      <xdr:row>97</xdr:row>
      <xdr:rowOff>64312</xdr:rowOff>
    </xdr:to>
    <xdr:sp macro="" textlink="">
      <xdr:nvSpPr>
        <xdr:cNvPr id="717" name="円/楕円 716"/>
        <xdr:cNvSpPr/>
      </xdr:nvSpPr>
      <xdr:spPr>
        <a:xfrm>
          <a:off x="15430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55439</xdr:rowOff>
    </xdr:from>
    <xdr:ext cx="534377" cy="259045"/>
    <xdr:sp macro="" textlink="">
      <xdr:nvSpPr>
        <xdr:cNvPr id="718" name="テキスト ボックス 717"/>
        <xdr:cNvSpPr txBox="1"/>
      </xdr:nvSpPr>
      <xdr:spPr>
        <a:xfrm>
          <a:off x="15214111" y="166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140240</xdr:rowOff>
    </xdr:from>
    <xdr:to>
      <xdr:col>21</xdr:col>
      <xdr:colOff>212725</xdr:colOff>
      <xdr:row>97</xdr:row>
      <xdr:rowOff>70390</xdr:rowOff>
    </xdr:to>
    <xdr:sp macro="" textlink="">
      <xdr:nvSpPr>
        <xdr:cNvPr id="719" name="円/楕円 718"/>
        <xdr:cNvSpPr/>
      </xdr:nvSpPr>
      <xdr:spPr>
        <a:xfrm>
          <a:off x="14541500" y="165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61517</xdr:rowOff>
    </xdr:from>
    <xdr:ext cx="534377" cy="259045"/>
    <xdr:sp macro="" textlink="">
      <xdr:nvSpPr>
        <xdr:cNvPr id="720" name="テキスト ボックス 719"/>
        <xdr:cNvSpPr txBox="1"/>
      </xdr:nvSpPr>
      <xdr:spPr>
        <a:xfrm>
          <a:off x="14325111" y="166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148603</xdr:rowOff>
    </xdr:from>
    <xdr:to>
      <xdr:col>20</xdr:col>
      <xdr:colOff>9525</xdr:colOff>
      <xdr:row>97</xdr:row>
      <xdr:rowOff>78753</xdr:rowOff>
    </xdr:to>
    <xdr:sp macro="" textlink="">
      <xdr:nvSpPr>
        <xdr:cNvPr id="721" name="円/楕円 720"/>
        <xdr:cNvSpPr/>
      </xdr:nvSpPr>
      <xdr:spPr>
        <a:xfrm>
          <a:off x="13652500" y="166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69880</xdr:rowOff>
    </xdr:from>
    <xdr:ext cx="534377" cy="259045"/>
    <xdr:sp macro="" textlink="">
      <xdr:nvSpPr>
        <xdr:cNvPr id="722" name="テキスト ボックス 721"/>
        <xdr:cNvSpPr txBox="1"/>
      </xdr:nvSpPr>
      <xdr:spPr>
        <a:xfrm>
          <a:off x="13436111" y="167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139478</xdr:rowOff>
    </xdr:from>
    <xdr:to>
      <xdr:col>18</xdr:col>
      <xdr:colOff>492125</xdr:colOff>
      <xdr:row>97</xdr:row>
      <xdr:rowOff>69628</xdr:rowOff>
    </xdr:to>
    <xdr:sp macro="" textlink="">
      <xdr:nvSpPr>
        <xdr:cNvPr id="723" name="円/楕円 722"/>
        <xdr:cNvSpPr/>
      </xdr:nvSpPr>
      <xdr:spPr>
        <a:xfrm>
          <a:off x="12763500" y="165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60755</xdr:rowOff>
    </xdr:from>
    <xdr:ext cx="534377" cy="259045"/>
    <xdr:sp macro="" textlink="">
      <xdr:nvSpPr>
        <xdr:cNvPr id="724" name="テキスト ボックス 723"/>
        <xdr:cNvSpPr txBox="1"/>
      </xdr:nvSpPr>
      <xdr:spPr>
        <a:xfrm>
          <a:off x="12547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42926</xdr:rowOff>
    </xdr:from>
    <xdr:to>
      <xdr:col>32</xdr:col>
      <xdr:colOff>187325</xdr:colOff>
      <xdr:row>39</xdr:row>
      <xdr:rowOff>43688</xdr:rowOff>
    </xdr:to>
    <xdr:cxnSp macro="">
      <xdr:nvCxnSpPr>
        <xdr:cNvPr id="753" name="直線コネクタ 752"/>
        <xdr:cNvCxnSpPr/>
      </xdr:nvCxnSpPr>
      <xdr:spPr>
        <a:xfrm flipV="1">
          <a:off x="21323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43688</xdr:rowOff>
    </xdr:from>
    <xdr:to>
      <xdr:col>31</xdr:col>
      <xdr:colOff>34925</xdr:colOff>
      <xdr:row>39</xdr:row>
      <xdr:rowOff>43688</xdr:rowOff>
    </xdr:to>
    <xdr:cxnSp macro="">
      <xdr:nvCxnSpPr>
        <xdr:cNvPr id="756" name="直線コネクタ 755"/>
        <xdr:cNvCxnSpPr/>
      </xdr:nvCxnSpPr>
      <xdr:spPr>
        <a:xfrm>
          <a:off x="2043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42926</xdr:rowOff>
    </xdr:from>
    <xdr:to>
      <xdr:col>29</xdr:col>
      <xdr:colOff>517525</xdr:colOff>
      <xdr:row>39</xdr:row>
      <xdr:rowOff>43688</xdr:rowOff>
    </xdr:to>
    <xdr:cxnSp macro="">
      <xdr:nvCxnSpPr>
        <xdr:cNvPr id="759" name="直線コネクタ 758"/>
        <xdr:cNvCxnSpPr/>
      </xdr:nvCxnSpPr>
      <xdr:spPr>
        <a:xfrm>
          <a:off x="19545300" y="67294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42545</xdr:rowOff>
    </xdr:from>
    <xdr:to>
      <xdr:col>28</xdr:col>
      <xdr:colOff>314325</xdr:colOff>
      <xdr:row>39</xdr:row>
      <xdr:rowOff>42926</xdr:rowOff>
    </xdr:to>
    <xdr:cxnSp macro="">
      <xdr:nvCxnSpPr>
        <xdr:cNvPr id="762" name="直線コネクタ 761"/>
        <xdr:cNvCxnSpPr/>
      </xdr:nvCxnSpPr>
      <xdr:spPr>
        <a:xfrm>
          <a:off x="18656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163576</xdr:rowOff>
    </xdr:from>
    <xdr:to>
      <xdr:col>32</xdr:col>
      <xdr:colOff>238125</xdr:colOff>
      <xdr:row>39</xdr:row>
      <xdr:rowOff>93726</xdr:rowOff>
    </xdr:to>
    <xdr:sp macro="" textlink="">
      <xdr:nvSpPr>
        <xdr:cNvPr id="772" name="円/楕円 771"/>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78503</xdr:rowOff>
    </xdr:from>
    <xdr:ext cx="249299" cy="259045"/>
    <xdr:sp macro="" textlink="">
      <xdr:nvSpPr>
        <xdr:cNvPr id="773" name="諸支出金該当値テキスト"/>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164338</xdr:rowOff>
    </xdr:from>
    <xdr:to>
      <xdr:col>31</xdr:col>
      <xdr:colOff>85725</xdr:colOff>
      <xdr:row>39</xdr:row>
      <xdr:rowOff>94488</xdr:rowOff>
    </xdr:to>
    <xdr:sp macro="" textlink="">
      <xdr:nvSpPr>
        <xdr:cNvPr id="774" name="円/楕円 773"/>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85615</xdr:rowOff>
    </xdr:from>
    <xdr:ext cx="249299" cy="259045"/>
    <xdr:sp macro="" textlink="">
      <xdr:nvSpPr>
        <xdr:cNvPr id="775" name="テキスト ボックス 774"/>
        <xdr:cNvSpPr txBox="1"/>
      </xdr:nvSpPr>
      <xdr:spPr>
        <a:xfrm>
          <a:off x="21198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164338</xdr:rowOff>
    </xdr:from>
    <xdr:to>
      <xdr:col>29</xdr:col>
      <xdr:colOff>568325</xdr:colOff>
      <xdr:row>39</xdr:row>
      <xdr:rowOff>94488</xdr:rowOff>
    </xdr:to>
    <xdr:sp macro="" textlink="">
      <xdr:nvSpPr>
        <xdr:cNvPr id="776" name="円/楕円 775"/>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85615</xdr:rowOff>
    </xdr:from>
    <xdr:ext cx="249299" cy="259045"/>
    <xdr:sp macro="" textlink="">
      <xdr:nvSpPr>
        <xdr:cNvPr id="777" name="テキスト ボックス 776"/>
        <xdr:cNvSpPr txBox="1"/>
      </xdr:nvSpPr>
      <xdr:spPr>
        <a:xfrm>
          <a:off x="20309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163576</xdr:rowOff>
    </xdr:from>
    <xdr:to>
      <xdr:col>28</xdr:col>
      <xdr:colOff>365125</xdr:colOff>
      <xdr:row>39</xdr:row>
      <xdr:rowOff>93726</xdr:rowOff>
    </xdr:to>
    <xdr:sp macro="" textlink="">
      <xdr:nvSpPr>
        <xdr:cNvPr id="778" name="円/楕円 777"/>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84853</xdr:rowOff>
    </xdr:from>
    <xdr:ext cx="249299" cy="259045"/>
    <xdr:sp macro="" textlink="">
      <xdr:nvSpPr>
        <xdr:cNvPr id="779" name="テキスト ボックス 778"/>
        <xdr:cNvSpPr txBox="1"/>
      </xdr:nvSpPr>
      <xdr:spPr>
        <a:xfrm>
          <a:off x="19420649"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163195</xdr:rowOff>
    </xdr:from>
    <xdr:to>
      <xdr:col>27</xdr:col>
      <xdr:colOff>161925</xdr:colOff>
      <xdr:row>39</xdr:row>
      <xdr:rowOff>93345</xdr:rowOff>
    </xdr:to>
    <xdr:sp macro="" textlink="">
      <xdr:nvSpPr>
        <xdr:cNvPr id="780" name="円/楕円 779"/>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84472</xdr:rowOff>
    </xdr:from>
    <xdr:ext cx="249299" cy="259045"/>
    <xdr:sp macro="" textlink="">
      <xdr:nvSpPr>
        <xdr:cNvPr id="781" name="テキスト ボックス 780"/>
        <xdr:cNvSpPr txBox="1"/>
      </xdr:nvSpPr>
      <xdr:spPr>
        <a:xfrm>
          <a:off x="18531649"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議会費、労働費、農林水産業費、災害復旧費を除いた項目については、全国、神奈川県、類似団体のいずれの平均も下回っている。</a:t>
          </a:r>
          <a:endParaRPr lang="ja-JP" altLang="ja-JP" sz="1400">
            <a:effectLst/>
          </a:endParaRPr>
        </a:p>
        <a:p>
          <a:r>
            <a:rPr kumimoji="1" lang="ja-JP" altLang="ja-JP" sz="1100">
              <a:solidFill>
                <a:schemeClr val="dk1"/>
              </a:solidFill>
              <a:effectLst/>
              <a:latin typeface="+mn-lt"/>
              <a:ea typeface="+mn-ea"/>
              <a:cs typeface="+mn-cs"/>
            </a:rPr>
            <a:t>神奈川県平均と比較して農林水産業費が高くなっているが、本市は県内で有数の農業地域であることから神奈川県内平均の約２倍となっているものである。</a:t>
          </a:r>
          <a:endParaRPr lang="ja-JP" altLang="ja-JP" sz="1400">
            <a:effectLst/>
          </a:endParaRPr>
        </a:p>
        <a:p>
          <a:r>
            <a:rPr kumimoji="1" lang="ja-JP" altLang="ja-JP" sz="1100">
              <a:solidFill>
                <a:schemeClr val="dk1"/>
              </a:solidFill>
              <a:effectLst/>
              <a:latin typeface="+mn-lt"/>
              <a:ea typeface="+mn-ea"/>
              <a:cs typeface="+mn-cs"/>
            </a:rPr>
            <a:t>全体的には住民一人当たりのコストは低く実施できているところであるが、今後、増加が見込まれる分野も多数あるため、費用対効果などを慎重に検証しつつ、健全な財政運営を行っていく必要がある。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分子となる実質収支額が減少し、分母となる標準財政規模が増加したため、実質収支比率は前年度よりも</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財政調整基金残高は引き続き標準財政規模に占める割合が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％を超えているものの、消費税率引上げが見送られたことなどから、増加する社会保障関係費に対応するための財源として同基金の活用が想定される。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一般会計については実質収支黒字額が減少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、標準財政規模が前年度に比べ増加したため、標準財政規模比は</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lang="ja-JP" altLang="ja-JP" sz="1100">
              <a:solidFill>
                <a:schemeClr val="dk1"/>
              </a:solidFill>
              <a:effectLst/>
              <a:latin typeface="+mn-lt"/>
              <a:ea typeface="+mn-ea"/>
              <a:cs typeface="+mn-cs"/>
            </a:rPr>
            <a:t>他の会計においても、実質黒字の増減はあるものの、引き続き赤字額が算出されることのないよう、健全な経営に努める。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7" t="s">
        <v>64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8" t="s">
        <v>66</v>
      </c>
      <c r="C3" s="559"/>
      <c r="D3" s="559"/>
      <c r="E3" s="560"/>
      <c r="F3" s="560"/>
      <c r="G3" s="560"/>
      <c r="H3" s="560"/>
      <c r="I3" s="560"/>
      <c r="J3" s="560"/>
      <c r="K3" s="560"/>
      <c r="L3" s="560" t="s">
        <v>67</v>
      </c>
      <c r="M3" s="560"/>
      <c r="N3" s="560"/>
      <c r="O3" s="560"/>
      <c r="P3" s="560"/>
      <c r="Q3" s="560"/>
      <c r="R3" s="563"/>
      <c r="S3" s="563"/>
      <c r="T3" s="563"/>
      <c r="U3" s="563"/>
      <c r="V3" s="564"/>
      <c r="W3" s="461" t="s">
        <v>68</v>
      </c>
      <c r="X3" s="462"/>
      <c r="Y3" s="462"/>
      <c r="Z3" s="462"/>
      <c r="AA3" s="462"/>
      <c r="AB3" s="559"/>
      <c r="AC3" s="563" t="s">
        <v>69</v>
      </c>
      <c r="AD3" s="462"/>
      <c r="AE3" s="462"/>
      <c r="AF3" s="462"/>
      <c r="AG3" s="462"/>
      <c r="AH3" s="462"/>
      <c r="AI3" s="462"/>
      <c r="AJ3" s="462"/>
      <c r="AK3" s="462"/>
      <c r="AL3" s="525"/>
      <c r="AM3" s="461" t="s">
        <v>70</v>
      </c>
      <c r="AN3" s="462"/>
      <c r="AO3" s="462"/>
      <c r="AP3" s="462"/>
      <c r="AQ3" s="462"/>
      <c r="AR3" s="462"/>
      <c r="AS3" s="462"/>
      <c r="AT3" s="462"/>
      <c r="AU3" s="462"/>
      <c r="AV3" s="462"/>
      <c r="AW3" s="462"/>
      <c r="AX3" s="525"/>
      <c r="AY3" s="517" t="s">
        <v>1</v>
      </c>
      <c r="AZ3" s="518"/>
      <c r="BA3" s="518"/>
      <c r="BB3" s="518"/>
      <c r="BC3" s="518"/>
      <c r="BD3" s="518"/>
      <c r="BE3" s="518"/>
      <c r="BF3" s="518"/>
      <c r="BG3" s="518"/>
      <c r="BH3" s="518"/>
      <c r="BI3" s="518"/>
      <c r="BJ3" s="518"/>
      <c r="BK3" s="518"/>
      <c r="BL3" s="518"/>
      <c r="BM3" s="567"/>
      <c r="BN3" s="461" t="s">
        <v>71</v>
      </c>
      <c r="BO3" s="462"/>
      <c r="BP3" s="462"/>
      <c r="BQ3" s="462"/>
      <c r="BR3" s="462"/>
      <c r="BS3" s="462"/>
      <c r="BT3" s="462"/>
      <c r="BU3" s="525"/>
      <c r="BV3" s="461" t="s">
        <v>72</v>
      </c>
      <c r="BW3" s="462"/>
      <c r="BX3" s="462"/>
      <c r="BY3" s="462"/>
      <c r="BZ3" s="462"/>
      <c r="CA3" s="462"/>
      <c r="CB3" s="462"/>
      <c r="CC3" s="525"/>
      <c r="CD3" s="517" t="s">
        <v>1</v>
      </c>
      <c r="CE3" s="518"/>
      <c r="CF3" s="518"/>
      <c r="CG3" s="518"/>
      <c r="CH3" s="518"/>
      <c r="CI3" s="518"/>
      <c r="CJ3" s="518"/>
      <c r="CK3" s="518"/>
      <c r="CL3" s="518"/>
      <c r="CM3" s="518"/>
      <c r="CN3" s="518"/>
      <c r="CO3" s="518"/>
      <c r="CP3" s="518"/>
      <c r="CQ3" s="518"/>
      <c r="CR3" s="518"/>
      <c r="CS3" s="567"/>
      <c r="CT3" s="461" t="s">
        <v>73</v>
      </c>
      <c r="CU3" s="462"/>
      <c r="CV3" s="462"/>
      <c r="CW3" s="462"/>
      <c r="CX3" s="462"/>
      <c r="CY3" s="462"/>
      <c r="CZ3" s="462"/>
      <c r="DA3" s="525"/>
      <c r="DB3" s="461" t="s">
        <v>74</v>
      </c>
      <c r="DC3" s="462"/>
      <c r="DD3" s="462"/>
      <c r="DE3" s="462"/>
      <c r="DF3" s="462"/>
      <c r="DG3" s="462"/>
      <c r="DH3" s="462"/>
      <c r="DI3" s="525"/>
      <c r="DJ3" s="137"/>
      <c r="DK3" s="137"/>
      <c r="DL3" s="137"/>
      <c r="DM3" s="137"/>
      <c r="DN3" s="137"/>
      <c r="DO3" s="137"/>
    </row>
    <row r="4" spans="1:119" ht="18.75" customHeight="1">
      <c r="A4" s="138"/>
      <c r="B4" s="533"/>
      <c r="C4" s="534"/>
      <c r="D4" s="534"/>
      <c r="E4" s="535"/>
      <c r="F4" s="535"/>
      <c r="G4" s="535"/>
      <c r="H4" s="535"/>
      <c r="I4" s="535"/>
      <c r="J4" s="535"/>
      <c r="K4" s="535"/>
      <c r="L4" s="535"/>
      <c r="M4" s="535"/>
      <c r="N4" s="535"/>
      <c r="O4" s="535"/>
      <c r="P4" s="535"/>
      <c r="Q4" s="535"/>
      <c r="R4" s="539"/>
      <c r="S4" s="539"/>
      <c r="T4" s="539"/>
      <c r="U4" s="539"/>
      <c r="V4" s="540"/>
      <c r="W4" s="526"/>
      <c r="X4" s="344"/>
      <c r="Y4" s="344"/>
      <c r="Z4" s="344"/>
      <c r="AA4" s="344"/>
      <c r="AB4" s="534"/>
      <c r="AC4" s="539"/>
      <c r="AD4" s="344"/>
      <c r="AE4" s="344"/>
      <c r="AF4" s="344"/>
      <c r="AG4" s="344"/>
      <c r="AH4" s="344"/>
      <c r="AI4" s="344"/>
      <c r="AJ4" s="344"/>
      <c r="AK4" s="344"/>
      <c r="AL4" s="527"/>
      <c r="AM4" s="486"/>
      <c r="AN4" s="398"/>
      <c r="AO4" s="398"/>
      <c r="AP4" s="398"/>
      <c r="AQ4" s="398"/>
      <c r="AR4" s="398"/>
      <c r="AS4" s="398"/>
      <c r="AT4" s="398"/>
      <c r="AU4" s="398"/>
      <c r="AV4" s="398"/>
      <c r="AW4" s="398"/>
      <c r="AX4" s="566"/>
      <c r="AY4" s="374" t="s">
        <v>75</v>
      </c>
      <c r="AZ4" s="375"/>
      <c r="BA4" s="375"/>
      <c r="BB4" s="375"/>
      <c r="BC4" s="375"/>
      <c r="BD4" s="375"/>
      <c r="BE4" s="375"/>
      <c r="BF4" s="375"/>
      <c r="BG4" s="375"/>
      <c r="BH4" s="375"/>
      <c r="BI4" s="375"/>
      <c r="BJ4" s="375"/>
      <c r="BK4" s="375"/>
      <c r="BL4" s="375"/>
      <c r="BM4" s="376"/>
      <c r="BN4" s="377">
        <v>85652135</v>
      </c>
      <c r="BO4" s="378"/>
      <c r="BP4" s="378"/>
      <c r="BQ4" s="378"/>
      <c r="BR4" s="378"/>
      <c r="BS4" s="378"/>
      <c r="BT4" s="378"/>
      <c r="BU4" s="379"/>
      <c r="BV4" s="377">
        <v>86193327</v>
      </c>
      <c r="BW4" s="378"/>
      <c r="BX4" s="378"/>
      <c r="BY4" s="378"/>
      <c r="BZ4" s="378"/>
      <c r="CA4" s="378"/>
      <c r="CB4" s="378"/>
      <c r="CC4" s="379"/>
      <c r="CD4" s="551" t="s">
        <v>76</v>
      </c>
      <c r="CE4" s="552"/>
      <c r="CF4" s="552"/>
      <c r="CG4" s="552"/>
      <c r="CH4" s="552"/>
      <c r="CI4" s="552"/>
      <c r="CJ4" s="552"/>
      <c r="CK4" s="552"/>
      <c r="CL4" s="552"/>
      <c r="CM4" s="552"/>
      <c r="CN4" s="552"/>
      <c r="CO4" s="552"/>
      <c r="CP4" s="552"/>
      <c r="CQ4" s="552"/>
      <c r="CR4" s="552"/>
      <c r="CS4" s="553"/>
      <c r="CT4" s="554">
        <v>5.5</v>
      </c>
      <c r="CU4" s="555"/>
      <c r="CV4" s="555"/>
      <c r="CW4" s="555"/>
      <c r="CX4" s="555"/>
      <c r="CY4" s="555"/>
      <c r="CZ4" s="555"/>
      <c r="DA4" s="556"/>
      <c r="DB4" s="554">
        <v>7.7</v>
      </c>
      <c r="DC4" s="555"/>
      <c r="DD4" s="555"/>
      <c r="DE4" s="555"/>
      <c r="DF4" s="555"/>
      <c r="DG4" s="555"/>
      <c r="DH4" s="555"/>
      <c r="DI4" s="556"/>
      <c r="DJ4" s="137"/>
      <c r="DK4" s="137"/>
      <c r="DL4" s="137"/>
      <c r="DM4" s="137"/>
      <c r="DN4" s="137"/>
      <c r="DO4" s="137"/>
    </row>
    <row r="5" spans="1:119" ht="18.75" customHeight="1">
      <c r="A5" s="138"/>
      <c r="B5" s="561"/>
      <c r="C5" s="399"/>
      <c r="D5" s="399"/>
      <c r="E5" s="562"/>
      <c r="F5" s="562"/>
      <c r="G5" s="562"/>
      <c r="H5" s="562"/>
      <c r="I5" s="562"/>
      <c r="J5" s="562"/>
      <c r="K5" s="562"/>
      <c r="L5" s="562"/>
      <c r="M5" s="562"/>
      <c r="N5" s="562"/>
      <c r="O5" s="562"/>
      <c r="P5" s="562"/>
      <c r="Q5" s="562"/>
      <c r="R5" s="397"/>
      <c r="S5" s="397"/>
      <c r="T5" s="397"/>
      <c r="U5" s="397"/>
      <c r="V5" s="565"/>
      <c r="W5" s="486"/>
      <c r="X5" s="398"/>
      <c r="Y5" s="398"/>
      <c r="Z5" s="398"/>
      <c r="AA5" s="398"/>
      <c r="AB5" s="399"/>
      <c r="AC5" s="397"/>
      <c r="AD5" s="398"/>
      <c r="AE5" s="398"/>
      <c r="AF5" s="398"/>
      <c r="AG5" s="398"/>
      <c r="AH5" s="398"/>
      <c r="AI5" s="398"/>
      <c r="AJ5" s="398"/>
      <c r="AK5" s="398"/>
      <c r="AL5" s="566"/>
      <c r="AM5" s="451" t="s">
        <v>77</v>
      </c>
      <c r="AN5" s="356"/>
      <c r="AO5" s="356"/>
      <c r="AP5" s="356"/>
      <c r="AQ5" s="356"/>
      <c r="AR5" s="356"/>
      <c r="AS5" s="356"/>
      <c r="AT5" s="357"/>
      <c r="AU5" s="439" t="s">
        <v>78</v>
      </c>
      <c r="AV5" s="440"/>
      <c r="AW5" s="440"/>
      <c r="AX5" s="440"/>
      <c r="AY5" s="362" t="s">
        <v>79</v>
      </c>
      <c r="AZ5" s="363"/>
      <c r="BA5" s="363"/>
      <c r="BB5" s="363"/>
      <c r="BC5" s="363"/>
      <c r="BD5" s="363"/>
      <c r="BE5" s="363"/>
      <c r="BF5" s="363"/>
      <c r="BG5" s="363"/>
      <c r="BH5" s="363"/>
      <c r="BI5" s="363"/>
      <c r="BJ5" s="363"/>
      <c r="BK5" s="363"/>
      <c r="BL5" s="363"/>
      <c r="BM5" s="364"/>
      <c r="BN5" s="382">
        <v>81857683</v>
      </c>
      <c r="BO5" s="383"/>
      <c r="BP5" s="383"/>
      <c r="BQ5" s="383"/>
      <c r="BR5" s="383"/>
      <c r="BS5" s="383"/>
      <c r="BT5" s="383"/>
      <c r="BU5" s="384"/>
      <c r="BV5" s="382">
        <v>81839878</v>
      </c>
      <c r="BW5" s="383"/>
      <c r="BX5" s="383"/>
      <c r="BY5" s="383"/>
      <c r="BZ5" s="383"/>
      <c r="CA5" s="383"/>
      <c r="CB5" s="383"/>
      <c r="CC5" s="384"/>
      <c r="CD5" s="391" t="s">
        <v>80</v>
      </c>
      <c r="CE5" s="392"/>
      <c r="CF5" s="392"/>
      <c r="CG5" s="392"/>
      <c r="CH5" s="392"/>
      <c r="CI5" s="392"/>
      <c r="CJ5" s="392"/>
      <c r="CK5" s="392"/>
      <c r="CL5" s="392"/>
      <c r="CM5" s="392"/>
      <c r="CN5" s="392"/>
      <c r="CO5" s="392"/>
      <c r="CP5" s="392"/>
      <c r="CQ5" s="392"/>
      <c r="CR5" s="392"/>
      <c r="CS5" s="393"/>
      <c r="CT5" s="352">
        <v>93.1</v>
      </c>
      <c r="CU5" s="353"/>
      <c r="CV5" s="353"/>
      <c r="CW5" s="353"/>
      <c r="CX5" s="353"/>
      <c r="CY5" s="353"/>
      <c r="CZ5" s="353"/>
      <c r="DA5" s="354"/>
      <c r="DB5" s="352">
        <v>93.6</v>
      </c>
      <c r="DC5" s="353"/>
      <c r="DD5" s="353"/>
      <c r="DE5" s="353"/>
      <c r="DF5" s="353"/>
      <c r="DG5" s="353"/>
      <c r="DH5" s="353"/>
      <c r="DI5" s="354"/>
      <c r="DJ5" s="137"/>
      <c r="DK5" s="137"/>
      <c r="DL5" s="137"/>
      <c r="DM5" s="137"/>
      <c r="DN5" s="137"/>
      <c r="DO5" s="137"/>
    </row>
    <row r="6" spans="1:119" ht="18.75" customHeight="1">
      <c r="A6" s="138"/>
      <c r="B6" s="531" t="s">
        <v>81</v>
      </c>
      <c r="C6" s="396"/>
      <c r="D6" s="396"/>
      <c r="E6" s="532"/>
      <c r="F6" s="532"/>
      <c r="G6" s="532"/>
      <c r="H6" s="532"/>
      <c r="I6" s="532"/>
      <c r="J6" s="532"/>
      <c r="K6" s="532"/>
      <c r="L6" s="532" t="s">
        <v>82</v>
      </c>
      <c r="M6" s="532"/>
      <c r="N6" s="532"/>
      <c r="O6" s="532"/>
      <c r="P6" s="532"/>
      <c r="Q6" s="532"/>
      <c r="R6" s="420"/>
      <c r="S6" s="420"/>
      <c r="T6" s="420"/>
      <c r="U6" s="420"/>
      <c r="V6" s="538"/>
      <c r="W6" s="471" t="s">
        <v>83</v>
      </c>
      <c r="X6" s="395"/>
      <c r="Y6" s="395"/>
      <c r="Z6" s="395"/>
      <c r="AA6" s="395"/>
      <c r="AB6" s="396"/>
      <c r="AC6" s="543" t="s">
        <v>84</v>
      </c>
      <c r="AD6" s="544"/>
      <c r="AE6" s="544"/>
      <c r="AF6" s="544"/>
      <c r="AG6" s="544"/>
      <c r="AH6" s="544"/>
      <c r="AI6" s="544"/>
      <c r="AJ6" s="544"/>
      <c r="AK6" s="544"/>
      <c r="AL6" s="545"/>
      <c r="AM6" s="451" t="s">
        <v>85</v>
      </c>
      <c r="AN6" s="356"/>
      <c r="AO6" s="356"/>
      <c r="AP6" s="356"/>
      <c r="AQ6" s="356"/>
      <c r="AR6" s="356"/>
      <c r="AS6" s="356"/>
      <c r="AT6" s="357"/>
      <c r="AU6" s="439" t="s">
        <v>78</v>
      </c>
      <c r="AV6" s="440"/>
      <c r="AW6" s="440"/>
      <c r="AX6" s="440"/>
      <c r="AY6" s="362" t="s">
        <v>86</v>
      </c>
      <c r="AZ6" s="363"/>
      <c r="BA6" s="363"/>
      <c r="BB6" s="363"/>
      <c r="BC6" s="363"/>
      <c r="BD6" s="363"/>
      <c r="BE6" s="363"/>
      <c r="BF6" s="363"/>
      <c r="BG6" s="363"/>
      <c r="BH6" s="363"/>
      <c r="BI6" s="363"/>
      <c r="BJ6" s="363"/>
      <c r="BK6" s="363"/>
      <c r="BL6" s="363"/>
      <c r="BM6" s="364"/>
      <c r="BN6" s="382">
        <v>3794452</v>
      </c>
      <c r="BO6" s="383"/>
      <c r="BP6" s="383"/>
      <c r="BQ6" s="383"/>
      <c r="BR6" s="383"/>
      <c r="BS6" s="383"/>
      <c r="BT6" s="383"/>
      <c r="BU6" s="384"/>
      <c r="BV6" s="382">
        <v>4353449</v>
      </c>
      <c r="BW6" s="383"/>
      <c r="BX6" s="383"/>
      <c r="BY6" s="383"/>
      <c r="BZ6" s="383"/>
      <c r="CA6" s="383"/>
      <c r="CB6" s="383"/>
      <c r="CC6" s="384"/>
      <c r="CD6" s="391" t="s">
        <v>87</v>
      </c>
      <c r="CE6" s="392"/>
      <c r="CF6" s="392"/>
      <c r="CG6" s="392"/>
      <c r="CH6" s="392"/>
      <c r="CI6" s="392"/>
      <c r="CJ6" s="392"/>
      <c r="CK6" s="392"/>
      <c r="CL6" s="392"/>
      <c r="CM6" s="392"/>
      <c r="CN6" s="392"/>
      <c r="CO6" s="392"/>
      <c r="CP6" s="392"/>
      <c r="CQ6" s="392"/>
      <c r="CR6" s="392"/>
      <c r="CS6" s="393"/>
      <c r="CT6" s="528">
        <v>96.4</v>
      </c>
      <c r="CU6" s="529"/>
      <c r="CV6" s="529"/>
      <c r="CW6" s="529"/>
      <c r="CX6" s="529"/>
      <c r="CY6" s="529"/>
      <c r="CZ6" s="529"/>
      <c r="DA6" s="530"/>
      <c r="DB6" s="528">
        <v>98</v>
      </c>
      <c r="DC6" s="529"/>
      <c r="DD6" s="529"/>
      <c r="DE6" s="529"/>
      <c r="DF6" s="529"/>
      <c r="DG6" s="529"/>
      <c r="DH6" s="529"/>
      <c r="DI6" s="530"/>
      <c r="DJ6" s="137"/>
      <c r="DK6" s="137"/>
      <c r="DL6" s="137"/>
      <c r="DM6" s="137"/>
      <c r="DN6" s="137"/>
      <c r="DO6" s="137"/>
    </row>
    <row r="7" spans="1:119" ht="18.75" customHeight="1">
      <c r="A7" s="138"/>
      <c r="B7" s="533"/>
      <c r="C7" s="534"/>
      <c r="D7" s="534"/>
      <c r="E7" s="535"/>
      <c r="F7" s="535"/>
      <c r="G7" s="535"/>
      <c r="H7" s="535"/>
      <c r="I7" s="535"/>
      <c r="J7" s="535"/>
      <c r="K7" s="535"/>
      <c r="L7" s="535"/>
      <c r="M7" s="535"/>
      <c r="N7" s="535"/>
      <c r="O7" s="535"/>
      <c r="P7" s="535"/>
      <c r="Q7" s="535"/>
      <c r="R7" s="539"/>
      <c r="S7" s="539"/>
      <c r="T7" s="539"/>
      <c r="U7" s="539"/>
      <c r="V7" s="540"/>
      <c r="W7" s="526"/>
      <c r="X7" s="344"/>
      <c r="Y7" s="344"/>
      <c r="Z7" s="344"/>
      <c r="AA7" s="344"/>
      <c r="AB7" s="534"/>
      <c r="AC7" s="546"/>
      <c r="AD7" s="345"/>
      <c r="AE7" s="345"/>
      <c r="AF7" s="345"/>
      <c r="AG7" s="345"/>
      <c r="AH7" s="345"/>
      <c r="AI7" s="345"/>
      <c r="AJ7" s="345"/>
      <c r="AK7" s="345"/>
      <c r="AL7" s="547"/>
      <c r="AM7" s="451" t="s">
        <v>88</v>
      </c>
      <c r="AN7" s="356"/>
      <c r="AO7" s="356"/>
      <c r="AP7" s="356"/>
      <c r="AQ7" s="356"/>
      <c r="AR7" s="356"/>
      <c r="AS7" s="356"/>
      <c r="AT7" s="357"/>
      <c r="AU7" s="439" t="s">
        <v>89</v>
      </c>
      <c r="AV7" s="440"/>
      <c r="AW7" s="440"/>
      <c r="AX7" s="440"/>
      <c r="AY7" s="362" t="s">
        <v>90</v>
      </c>
      <c r="AZ7" s="363"/>
      <c r="BA7" s="363"/>
      <c r="BB7" s="363"/>
      <c r="BC7" s="363"/>
      <c r="BD7" s="363"/>
      <c r="BE7" s="363"/>
      <c r="BF7" s="363"/>
      <c r="BG7" s="363"/>
      <c r="BH7" s="363"/>
      <c r="BI7" s="363"/>
      <c r="BJ7" s="363"/>
      <c r="BK7" s="363"/>
      <c r="BL7" s="363"/>
      <c r="BM7" s="364"/>
      <c r="BN7" s="382">
        <v>1105846</v>
      </c>
      <c r="BO7" s="383"/>
      <c r="BP7" s="383"/>
      <c r="BQ7" s="383"/>
      <c r="BR7" s="383"/>
      <c r="BS7" s="383"/>
      <c r="BT7" s="383"/>
      <c r="BU7" s="384"/>
      <c r="BV7" s="382">
        <v>660363</v>
      </c>
      <c r="BW7" s="383"/>
      <c r="BX7" s="383"/>
      <c r="BY7" s="383"/>
      <c r="BZ7" s="383"/>
      <c r="CA7" s="383"/>
      <c r="CB7" s="383"/>
      <c r="CC7" s="384"/>
      <c r="CD7" s="391" t="s">
        <v>91</v>
      </c>
      <c r="CE7" s="392"/>
      <c r="CF7" s="392"/>
      <c r="CG7" s="392"/>
      <c r="CH7" s="392"/>
      <c r="CI7" s="392"/>
      <c r="CJ7" s="392"/>
      <c r="CK7" s="392"/>
      <c r="CL7" s="392"/>
      <c r="CM7" s="392"/>
      <c r="CN7" s="392"/>
      <c r="CO7" s="392"/>
      <c r="CP7" s="392"/>
      <c r="CQ7" s="392"/>
      <c r="CR7" s="392"/>
      <c r="CS7" s="393"/>
      <c r="CT7" s="382">
        <v>48453987</v>
      </c>
      <c r="CU7" s="383"/>
      <c r="CV7" s="383"/>
      <c r="CW7" s="383"/>
      <c r="CX7" s="383"/>
      <c r="CY7" s="383"/>
      <c r="CZ7" s="383"/>
      <c r="DA7" s="384"/>
      <c r="DB7" s="382">
        <v>47791511</v>
      </c>
      <c r="DC7" s="383"/>
      <c r="DD7" s="383"/>
      <c r="DE7" s="383"/>
      <c r="DF7" s="383"/>
      <c r="DG7" s="383"/>
      <c r="DH7" s="383"/>
      <c r="DI7" s="384"/>
      <c r="DJ7" s="137"/>
      <c r="DK7" s="137"/>
      <c r="DL7" s="137"/>
      <c r="DM7" s="137"/>
      <c r="DN7" s="137"/>
      <c r="DO7" s="137"/>
    </row>
    <row r="8" spans="1:119" ht="18.75" customHeight="1" thickBot="1">
      <c r="A8" s="138"/>
      <c r="B8" s="536"/>
      <c r="C8" s="472"/>
      <c r="D8" s="472"/>
      <c r="E8" s="537"/>
      <c r="F8" s="537"/>
      <c r="G8" s="537"/>
      <c r="H8" s="537"/>
      <c r="I8" s="537"/>
      <c r="J8" s="537"/>
      <c r="K8" s="537"/>
      <c r="L8" s="537"/>
      <c r="M8" s="537"/>
      <c r="N8" s="537"/>
      <c r="O8" s="537"/>
      <c r="P8" s="537"/>
      <c r="Q8" s="537"/>
      <c r="R8" s="541"/>
      <c r="S8" s="541"/>
      <c r="T8" s="541"/>
      <c r="U8" s="541"/>
      <c r="V8" s="542"/>
      <c r="W8" s="463"/>
      <c r="X8" s="464"/>
      <c r="Y8" s="464"/>
      <c r="Z8" s="464"/>
      <c r="AA8" s="464"/>
      <c r="AB8" s="472"/>
      <c r="AC8" s="548"/>
      <c r="AD8" s="549"/>
      <c r="AE8" s="549"/>
      <c r="AF8" s="549"/>
      <c r="AG8" s="549"/>
      <c r="AH8" s="549"/>
      <c r="AI8" s="549"/>
      <c r="AJ8" s="549"/>
      <c r="AK8" s="549"/>
      <c r="AL8" s="550"/>
      <c r="AM8" s="451" t="s">
        <v>92</v>
      </c>
      <c r="AN8" s="356"/>
      <c r="AO8" s="356"/>
      <c r="AP8" s="356"/>
      <c r="AQ8" s="356"/>
      <c r="AR8" s="356"/>
      <c r="AS8" s="356"/>
      <c r="AT8" s="357"/>
      <c r="AU8" s="439" t="s">
        <v>78</v>
      </c>
      <c r="AV8" s="440"/>
      <c r="AW8" s="440"/>
      <c r="AX8" s="440"/>
      <c r="AY8" s="362" t="s">
        <v>93</v>
      </c>
      <c r="AZ8" s="363"/>
      <c r="BA8" s="363"/>
      <c r="BB8" s="363"/>
      <c r="BC8" s="363"/>
      <c r="BD8" s="363"/>
      <c r="BE8" s="363"/>
      <c r="BF8" s="363"/>
      <c r="BG8" s="363"/>
      <c r="BH8" s="363"/>
      <c r="BI8" s="363"/>
      <c r="BJ8" s="363"/>
      <c r="BK8" s="363"/>
      <c r="BL8" s="363"/>
      <c r="BM8" s="364"/>
      <c r="BN8" s="382">
        <v>2688606</v>
      </c>
      <c r="BO8" s="383"/>
      <c r="BP8" s="383"/>
      <c r="BQ8" s="383"/>
      <c r="BR8" s="383"/>
      <c r="BS8" s="383"/>
      <c r="BT8" s="383"/>
      <c r="BU8" s="384"/>
      <c r="BV8" s="382">
        <v>3693086</v>
      </c>
      <c r="BW8" s="383"/>
      <c r="BX8" s="383"/>
      <c r="BY8" s="383"/>
      <c r="BZ8" s="383"/>
      <c r="CA8" s="383"/>
      <c r="CB8" s="383"/>
      <c r="CC8" s="384"/>
      <c r="CD8" s="391" t="s">
        <v>94</v>
      </c>
      <c r="CE8" s="392"/>
      <c r="CF8" s="392"/>
      <c r="CG8" s="392"/>
      <c r="CH8" s="392"/>
      <c r="CI8" s="392"/>
      <c r="CJ8" s="392"/>
      <c r="CK8" s="392"/>
      <c r="CL8" s="392"/>
      <c r="CM8" s="392"/>
      <c r="CN8" s="392"/>
      <c r="CO8" s="392"/>
      <c r="CP8" s="392"/>
      <c r="CQ8" s="392"/>
      <c r="CR8" s="392"/>
      <c r="CS8" s="393"/>
      <c r="CT8" s="491">
        <v>0.97</v>
      </c>
      <c r="CU8" s="492"/>
      <c r="CV8" s="492"/>
      <c r="CW8" s="492"/>
      <c r="CX8" s="492"/>
      <c r="CY8" s="492"/>
      <c r="CZ8" s="492"/>
      <c r="DA8" s="493"/>
      <c r="DB8" s="491">
        <v>0.96</v>
      </c>
      <c r="DC8" s="492"/>
      <c r="DD8" s="492"/>
      <c r="DE8" s="492"/>
      <c r="DF8" s="492"/>
      <c r="DG8" s="492"/>
      <c r="DH8" s="492"/>
      <c r="DI8" s="493"/>
      <c r="DJ8" s="137"/>
      <c r="DK8" s="137"/>
      <c r="DL8" s="137"/>
      <c r="DM8" s="137"/>
      <c r="DN8" s="137"/>
      <c r="DO8" s="137"/>
    </row>
    <row r="9" spans="1:119" ht="18.75" customHeight="1" thickBot="1">
      <c r="A9" s="138"/>
      <c r="B9" s="517" t="s">
        <v>95</v>
      </c>
      <c r="C9" s="518"/>
      <c r="D9" s="518"/>
      <c r="E9" s="518"/>
      <c r="F9" s="518"/>
      <c r="G9" s="518"/>
      <c r="H9" s="518"/>
      <c r="I9" s="518"/>
      <c r="J9" s="518"/>
      <c r="K9" s="445"/>
      <c r="L9" s="519" t="s">
        <v>96</v>
      </c>
      <c r="M9" s="520"/>
      <c r="N9" s="520"/>
      <c r="O9" s="520"/>
      <c r="P9" s="520"/>
      <c r="Q9" s="521"/>
      <c r="R9" s="522">
        <v>258227</v>
      </c>
      <c r="S9" s="523"/>
      <c r="T9" s="523"/>
      <c r="U9" s="523"/>
      <c r="V9" s="524"/>
      <c r="W9" s="461" t="s">
        <v>97</v>
      </c>
      <c r="X9" s="462"/>
      <c r="Y9" s="462"/>
      <c r="Z9" s="462"/>
      <c r="AA9" s="462"/>
      <c r="AB9" s="462"/>
      <c r="AC9" s="462"/>
      <c r="AD9" s="462"/>
      <c r="AE9" s="462"/>
      <c r="AF9" s="462"/>
      <c r="AG9" s="462"/>
      <c r="AH9" s="462"/>
      <c r="AI9" s="462"/>
      <c r="AJ9" s="462"/>
      <c r="AK9" s="462"/>
      <c r="AL9" s="525"/>
      <c r="AM9" s="451" t="s">
        <v>98</v>
      </c>
      <c r="AN9" s="356"/>
      <c r="AO9" s="356"/>
      <c r="AP9" s="356"/>
      <c r="AQ9" s="356"/>
      <c r="AR9" s="356"/>
      <c r="AS9" s="356"/>
      <c r="AT9" s="357"/>
      <c r="AU9" s="439" t="s">
        <v>78</v>
      </c>
      <c r="AV9" s="440"/>
      <c r="AW9" s="440"/>
      <c r="AX9" s="440"/>
      <c r="AY9" s="362" t="s">
        <v>99</v>
      </c>
      <c r="AZ9" s="363"/>
      <c r="BA9" s="363"/>
      <c r="BB9" s="363"/>
      <c r="BC9" s="363"/>
      <c r="BD9" s="363"/>
      <c r="BE9" s="363"/>
      <c r="BF9" s="363"/>
      <c r="BG9" s="363"/>
      <c r="BH9" s="363"/>
      <c r="BI9" s="363"/>
      <c r="BJ9" s="363"/>
      <c r="BK9" s="363"/>
      <c r="BL9" s="363"/>
      <c r="BM9" s="364"/>
      <c r="BN9" s="382">
        <v>-1004480</v>
      </c>
      <c r="BO9" s="383"/>
      <c r="BP9" s="383"/>
      <c r="BQ9" s="383"/>
      <c r="BR9" s="383"/>
      <c r="BS9" s="383"/>
      <c r="BT9" s="383"/>
      <c r="BU9" s="384"/>
      <c r="BV9" s="382">
        <v>-12564</v>
      </c>
      <c r="BW9" s="383"/>
      <c r="BX9" s="383"/>
      <c r="BY9" s="383"/>
      <c r="BZ9" s="383"/>
      <c r="CA9" s="383"/>
      <c r="CB9" s="383"/>
      <c r="CC9" s="384"/>
      <c r="CD9" s="391" t="s">
        <v>100</v>
      </c>
      <c r="CE9" s="392"/>
      <c r="CF9" s="392"/>
      <c r="CG9" s="392"/>
      <c r="CH9" s="392"/>
      <c r="CI9" s="392"/>
      <c r="CJ9" s="392"/>
      <c r="CK9" s="392"/>
      <c r="CL9" s="392"/>
      <c r="CM9" s="392"/>
      <c r="CN9" s="392"/>
      <c r="CO9" s="392"/>
      <c r="CP9" s="392"/>
      <c r="CQ9" s="392"/>
      <c r="CR9" s="392"/>
      <c r="CS9" s="393"/>
      <c r="CT9" s="352">
        <v>8.1</v>
      </c>
      <c r="CU9" s="353"/>
      <c r="CV9" s="353"/>
      <c r="CW9" s="353"/>
      <c r="CX9" s="353"/>
      <c r="CY9" s="353"/>
      <c r="CZ9" s="353"/>
      <c r="DA9" s="354"/>
      <c r="DB9" s="352">
        <v>8.6</v>
      </c>
      <c r="DC9" s="353"/>
      <c r="DD9" s="353"/>
      <c r="DE9" s="353"/>
      <c r="DF9" s="353"/>
      <c r="DG9" s="353"/>
      <c r="DH9" s="353"/>
      <c r="DI9" s="354"/>
      <c r="DJ9" s="137"/>
      <c r="DK9" s="137"/>
      <c r="DL9" s="137"/>
      <c r="DM9" s="137"/>
      <c r="DN9" s="137"/>
      <c r="DO9" s="137"/>
    </row>
    <row r="10" spans="1:119" ht="18.75" customHeight="1" thickBot="1">
      <c r="A10" s="138"/>
      <c r="B10" s="517"/>
      <c r="C10" s="518"/>
      <c r="D10" s="518"/>
      <c r="E10" s="518"/>
      <c r="F10" s="518"/>
      <c r="G10" s="518"/>
      <c r="H10" s="518"/>
      <c r="I10" s="518"/>
      <c r="J10" s="518"/>
      <c r="K10" s="445"/>
      <c r="L10" s="355" t="s">
        <v>101</v>
      </c>
      <c r="M10" s="356"/>
      <c r="N10" s="356"/>
      <c r="O10" s="356"/>
      <c r="P10" s="356"/>
      <c r="Q10" s="357"/>
      <c r="R10" s="358">
        <v>260780</v>
      </c>
      <c r="S10" s="359"/>
      <c r="T10" s="359"/>
      <c r="U10" s="359"/>
      <c r="V10" s="361"/>
      <c r="W10" s="526"/>
      <c r="X10" s="344"/>
      <c r="Y10" s="344"/>
      <c r="Z10" s="344"/>
      <c r="AA10" s="344"/>
      <c r="AB10" s="344"/>
      <c r="AC10" s="344"/>
      <c r="AD10" s="344"/>
      <c r="AE10" s="344"/>
      <c r="AF10" s="344"/>
      <c r="AG10" s="344"/>
      <c r="AH10" s="344"/>
      <c r="AI10" s="344"/>
      <c r="AJ10" s="344"/>
      <c r="AK10" s="344"/>
      <c r="AL10" s="527"/>
      <c r="AM10" s="451" t="s">
        <v>102</v>
      </c>
      <c r="AN10" s="356"/>
      <c r="AO10" s="356"/>
      <c r="AP10" s="356"/>
      <c r="AQ10" s="356"/>
      <c r="AR10" s="356"/>
      <c r="AS10" s="356"/>
      <c r="AT10" s="357"/>
      <c r="AU10" s="439" t="s">
        <v>78</v>
      </c>
      <c r="AV10" s="440"/>
      <c r="AW10" s="440"/>
      <c r="AX10" s="440"/>
      <c r="AY10" s="362" t="s">
        <v>103</v>
      </c>
      <c r="AZ10" s="363"/>
      <c r="BA10" s="363"/>
      <c r="BB10" s="363"/>
      <c r="BC10" s="363"/>
      <c r="BD10" s="363"/>
      <c r="BE10" s="363"/>
      <c r="BF10" s="363"/>
      <c r="BG10" s="363"/>
      <c r="BH10" s="363"/>
      <c r="BI10" s="363"/>
      <c r="BJ10" s="363"/>
      <c r="BK10" s="363"/>
      <c r="BL10" s="363"/>
      <c r="BM10" s="364"/>
      <c r="BN10" s="382">
        <v>701930</v>
      </c>
      <c r="BO10" s="383"/>
      <c r="BP10" s="383"/>
      <c r="BQ10" s="383"/>
      <c r="BR10" s="383"/>
      <c r="BS10" s="383"/>
      <c r="BT10" s="383"/>
      <c r="BU10" s="384"/>
      <c r="BV10" s="382">
        <v>501771</v>
      </c>
      <c r="BW10" s="383"/>
      <c r="BX10" s="383"/>
      <c r="BY10" s="383"/>
      <c r="BZ10" s="383"/>
      <c r="CA10" s="383"/>
      <c r="CB10" s="383"/>
      <c r="CC10" s="384"/>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7"/>
      <c r="C11" s="518"/>
      <c r="D11" s="518"/>
      <c r="E11" s="518"/>
      <c r="F11" s="518"/>
      <c r="G11" s="518"/>
      <c r="H11" s="518"/>
      <c r="I11" s="518"/>
      <c r="J11" s="518"/>
      <c r="K11" s="445"/>
      <c r="L11" s="428" t="s">
        <v>105</v>
      </c>
      <c r="M11" s="429"/>
      <c r="N11" s="429"/>
      <c r="O11" s="429"/>
      <c r="P11" s="429"/>
      <c r="Q11" s="430"/>
      <c r="R11" s="514" t="s">
        <v>106</v>
      </c>
      <c r="S11" s="515"/>
      <c r="T11" s="515"/>
      <c r="U11" s="515"/>
      <c r="V11" s="516"/>
      <c r="W11" s="526"/>
      <c r="X11" s="344"/>
      <c r="Y11" s="344"/>
      <c r="Z11" s="344"/>
      <c r="AA11" s="344"/>
      <c r="AB11" s="344"/>
      <c r="AC11" s="344"/>
      <c r="AD11" s="344"/>
      <c r="AE11" s="344"/>
      <c r="AF11" s="344"/>
      <c r="AG11" s="344"/>
      <c r="AH11" s="344"/>
      <c r="AI11" s="344"/>
      <c r="AJ11" s="344"/>
      <c r="AK11" s="344"/>
      <c r="AL11" s="527"/>
      <c r="AM11" s="451" t="s">
        <v>107</v>
      </c>
      <c r="AN11" s="356"/>
      <c r="AO11" s="356"/>
      <c r="AP11" s="356"/>
      <c r="AQ11" s="356"/>
      <c r="AR11" s="356"/>
      <c r="AS11" s="356"/>
      <c r="AT11" s="357"/>
      <c r="AU11" s="439" t="s">
        <v>78</v>
      </c>
      <c r="AV11" s="440"/>
      <c r="AW11" s="440"/>
      <c r="AX11" s="440"/>
      <c r="AY11" s="362" t="s">
        <v>108</v>
      </c>
      <c r="AZ11" s="363"/>
      <c r="BA11" s="363"/>
      <c r="BB11" s="363"/>
      <c r="BC11" s="363"/>
      <c r="BD11" s="363"/>
      <c r="BE11" s="363"/>
      <c r="BF11" s="363"/>
      <c r="BG11" s="363"/>
      <c r="BH11" s="363"/>
      <c r="BI11" s="363"/>
      <c r="BJ11" s="363"/>
      <c r="BK11" s="363"/>
      <c r="BL11" s="363"/>
      <c r="BM11" s="364"/>
      <c r="BN11" s="382" t="s">
        <v>109</v>
      </c>
      <c r="BO11" s="383"/>
      <c r="BP11" s="383"/>
      <c r="BQ11" s="383"/>
      <c r="BR11" s="383"/>
      <c r="BS11" s="383"/>
      <c r="BT11" s="383"/>
      <c r="BU11" s="384"/>
      <c r="BV11" s="382" t="s">
        <v>109</v>
      </c>
      <c r="BW11" s="383"/>
      <c r="BX11" s="383"/>
      <c r="BY11" s="383"/>
      <c r="BZ11" s="383"/>
      <c r="CA11" s="383"/>
      <c r="CB11" s="383"/>
      <c r="CC11" s="384"/>
      <c r="CD11" s="391" t="s">
        <v>110</v>
      </c>
      <c r="CE11" s="392"/>
      <c r="CF11" s="392"/>
      <c r="CG11" s="392"/>
      <c r="CH11" s="392"/>
      <c r="CI11" s="392"/>
      <c r="CJ11" s="392"/>
      <c r="CK11" s="392"/>
      <c r="CL11" s="392"/>
      <c r="CM11" s="392"/>
      <c r="CN11" s="392"/>
      <c r="CO11" s="392"/>
      <c r="CP11" s="392"/>
      <c r="CQ11" s="392"/>
      <c r="CR11" s="392"/>
      <c r="CS11" s="393"/>
      <c r="CT11" s="491" t="s">
        <v>109</v>
      </c>
      <c r="CU11" s="492"/>
      <c r="CV11" s="492"/>
      <c r="CW11" s="492"/>
      <c r="CX11" s="492"/>
      <c r="CY11" s="492"/>
      <c r="CZ11" s="492"/>
      <c r="DA11" s="493"/>
      <c r="DB11" s="491" t="s">
        <v>109</v>
      </c>
      <c r="DC11" s="492"/>
      <c r="DD11" s="492"/>
      <c r="DE11" s="492"/>
      <c r="DF11" s="492"/>
      <c r="DG11" s="492"/>
      <c r="DH11" s="492"/>
      <c r="DI11" s="493"/>
      <c r="DJ11" s="137"/>
      <c r="DK11" s="137"/>
      <c r="DL11" s="137"/>
      <c r="DM11" s="137"/>
      <c r="DN11" s="137"/>
      <c r="DO11" s="137"/>
    </row>
    <row r="12" spans="1:119" ht="18.75" customHeight="1">
      <c r="A12" s="138"/>
      <c r="B12" s="494" t="s">
        <v>111</v>
      </c>
      <c r="C12" s="495"/>
      <c r="D12" s="495"/>
      <c r="E12" s="495"/>
      <c r="F12" s="495"/>
      <c r="G12" s="495"/>
      <c r="H12" s="495"/>
      <c r="I12" s="495"/>
      <c r="J12" s="495"/>
      <c r="K12" s="496"/>
      <c r="L12" s="503" t="s">
        <v>112</v>
      </c>
      <c r="M12" s="504"/>
      <c r="N12" s="504"/>
      <c r="O12" s="504"/>
      <c r="P12" s="504"/>
      <c r="Q12" s="505"/>
      <c r="R12" s="506">
        <v>257506</v>
      </c>
      <c r="S12" s="507"/>
      <c r="T12" s="507"/>
      <c r="U12" s="507"/>
      <c r="V12" s="508"/>
      <c r="W12" s="509" t="s">
        <v>1</v>
      </c>
      <c r="X12" s="440"/>
      <c r="Y12" s="440"/>
      <c r="Z12" s="440"/>
      <c r="AA12" s="440"/>
      <c r="AB12" s="510"/>
      <c r="AC12" s="439" t="s">
        <v>113</v>
      </c>
      <c r="AD12" s="440"/>
      <c r="AE12" s="440"/>
      <c r="AF12" s="440"/>
      <c r="AG12" s="510"/>
      <c r="AH12" s="439" t="s">
        <v>114</v>
      </c>
      <c r="AI12" s="440"/>
      <c r="AJ12" s="440"/>
      <c r="AK12" s="440"/>
      <c r="AL12" s="511"/>
      <c r="AM12" s="451" t="s">
        <v>115</v>
      </c>
      <c r="AN12" s="356"/>
      <c r="AO12" s="356"/>
      <c r="AP12" s="356"/>
      <c r="AQ12" s="356"/>
      <c r="AR12" s="356"/>
      <c r="AS12" s="356"/>
      <c r="AT12" s="357"/>
      <c r="AU12" s="439" t="s">
        <v>116</v>
      </c>
      <c r="AV12" s="440"/>
      <c r="AW12" s="440"/>
      <c r="AX12" s="440"/>
      <c r="AY12" s="362" t="s">
        <v>117</v>
      </c>
      <c r="AZ12" s="363"/>
      <c r="BA12" s="363"/>
      <c r="BB12" s="363"/>
      <c r="BC12" s="363"/>
      <c r="BD12" s="363"/>
      <c r="BE12" s="363"/>
      <c r="BF12" s="363"/>
      <c r="BG12" s="363"/>
      <c r="BH12" s="363"/>
      <c r="BI12" s="363"/>
      <c r="BJ12" s="363"/>
      <c r="BK12" s="363"/>
      <c r="BL12" s="363"/>
      <c r="BM12" s="364"/>
      <c r="BN12" s="382" t="s">
        <v>118</v>
      </c>
      <c r="BO12" s="383"/>
      <c r="BP12" s="383"/>
      <c r="BQ12" s="383"/>
      <c r="BR12" s="383"/>
      <c r="BS12" s="383"/>
      <c r="BT12" s="383"/>
      <c r="BU12" s="384"/>
      <c r="BV12" s="382">
        <v>1300000</v>
      </c>
      <c r="BW12" s="383"/>
      <c r="BX12" s="383"/>
      <c r="BY12" s="383"/>
      <c r="BZ12" s="383"/>
      <c r="CA12" s="383"/>
      <c r="CB12" s="383"/>
      <c r="CC12" s="384"/>
      <c r="CD12" s="391" t="s">
        <v>119</v>
      </c>
      <c r="CE12" s="392"/>
      <c r="CF12" s="392"/>
      <c r="CG12" s="392"/>
      <c r="CH12" s="392"/>
      <c r="CI12" s="392"/>
      <c r="CJ12" s="392"/>
      <c r="CK12" s="392"/>
      <c r="CL12" s="392"/>
      <c r="CM12" s="392"/>
      <c r="CN12" s="392"/>
      <c r="CO12" s="392"/>
      <c r="CP12" s="392"/>
      <c r="CQ12" s="392"/>
      <c r="CR12" s="392"/>
      <c r="CS12" s="393"/>
      <c r="CT12" s="491" t="s">
        <v>118</v>
      </c>
      <c r="CU12" s="492"/>
      <c r="CV12" s="492"/>
      <c r="CW12" s="492"/>
      <c r="CX12" s="492"/>
      <c r="CY12" s="492"/>
      <c r="CZ12" s="492"/>
      <c r="DA12" s="493"/>
      <c r="DB12" s="491" t="s">
        <v>118</v>
      </c>
      <c r="DC12" s="492"/>
      <c r="DD12" s="492"/>
      <c r="DE12" s="492"/>
      <c r="DF12" s="492"/>
      <c r="DG12" s="492"/>
      <c r="DH12" s="492"/>
      <c r="DI12" s="493"/>
      <c r="DJ12" s="137"/>
      <c r="DK12" s="137"/>
      <c r="DL12" s="137"/>
      <c r="DM12" s="137"/>
      <c r="DN12" s="137"/>
      <c r="DO12" s="137"/>
    </row>
    <row r="13" spans="1:119" ht="18.75" customHeight="1">
      <c r="A13" s="138"/>
      <c r="B13" s="497"/>
      <c r="C13" s="498"/>
      <c r="D13" s="498"/>
      <c r="E13" s="498"/>
      <c r="F13" s="498"/>
      <c r="G13" s="498"/>
      <c r="H13" s="498"/>
      <c r="I13" s="498"/>
      <c r="J13" s="498"/>
      <c r="K13" s="499"/>
      <c r="L13" s="148"/>
      <c r="M13" s="480" t="s">
        <v>120</v>
      </c>
      <c r="N13" s="481"/>
      <c r="O13" s="481"/>
      <c r="P13" s="481"/>
      <c r="Q13" s="482"/>
      <c r="R13" s="483">
        <v>253186</v>
      </c>
      <c r="S13" s="484"/>
      <c r="T13" s="484"/>
      <c r="U13" s="484"/>
      <c r="V13" s="485"/>
      <c r="W13" s="471" t="s">
        <v>121</v>
      </c>
      <c r="X13" s="395"/>
      <c r="Y13" s="395"/>
      <c r="Z13" s="395"/>
      <c r="AA13" s="395"/>
      <c r="AB13" s="396"/>
      <c r="AC13" s="358">
        <v>2066</v>
      </c>
      <c r="AD13" s="359"/>
      <c r="AE13" s="359"/>
      <c r="AF13" s="359"/>
      <c r="AG13" s="360"/>
      <c r="AH13" s="358">
        <v>2510</v>
      </c>
      <c r="AI13" s="359"/>
      <c r="AJ13" s="359"/>
      <c r="AK13" s="359"/>
      <c r="AL13" s="361"/>
      <c r="AM13" s="451" t="s">
        <v>122</v>
      </c>
      <c r="AN13" s="356"/>
      <c r="AO13" s="356"/>
      <c r="AP13" s="356"/>
      <c r="AQ13" s="356"/>
      <c r="AR13" s="356"/>
      <c r="AS13" s="356"/>
      <c r="AT13" s="357"/>
      <c r="AU13" s="439" t="s">
        <v>123</v>
      </c>
      <c r="AV13" s="440"/>
      <c r="AW13" s="440"/>
      <c r="AX13" s="440"/>
      <c r="AY13" s="362" t="s">
        <v>124</v>
      </c>
      <c r="AZ13" s="363"/>
      <c r="BA13" s="363"/>
      <c r="BB13" s="363"/>
      <c r="BC13" s="363"/>
      <c r="BD13" s="363"/>
      <c r="BE13" s="363"/>
      <c r="BF13" s="363"/>
      <c r="BG13" s="363"/>
      <c r="BH13" s="363"/>
      <c r="BI13" s="363"/>
      <c r="BJ13" s="363"/>
      <c r="BK13" s="363"/>
      <c r="BL13" s="363"/>
      <c r="BM13" s="364"/>
      <c r="BN13" s="382">
        <v>-302550</v>
      </c>
      <c r="BO13" s="383"/>
      <c r="BP13" s="383"/>
      <c r="BQ13" s="383"/>
      <c r="BR13" s="383"/>
      <c r="BS13" s="383"/>
      <c r="BT13" s="383"/>
      <c r="BU13" s="384"/>
      <c r="BV13" s="382">
        <v>-810793</v>
      </c>
      <c r="BW13" s="383"/>
      <c r="BX13" s="383"/>
      <c r="BY13" s="383"/>
      <c r="BZ13" s="383"/>
      <c r="CA13" s="383"/>
      <c r="CB13" s="383"/>
      <c r="CC13" s="384"/>
      <c r="CD13" s="391" t="s">
        <v>125</v>
      </c>
      <c r="CE13" s="392"/>
      <c r="CF13" s="392"/>
      <c r="CG13" s="392"/>
      <c r="CH13" s="392"/>
      <c r="CI13" s="392"/>
      <c r="CJ13" s="392"/>
      <c r="CK13" s="392"/>
      <c r="CL13" s="392"/>
      <c r="CM13" s="392"/>
      <c r="CN13" s="392"/>
      <c r="CO13" s="392"/>
      <c r="CP13" s="392"/>
      <c r="CQ13" s="392"/>
      <c r="CR13" s="392"/>
      <c r="CS13" s="393"/>
      <c r="CT13" s="352">
        <v>2.6</v>
      </c>
      <c r="CU13" s="353"/>
      <c r="CV13" s="353"/>
      <c r="CW13" s="353"/>
      <c r="CX13" s="353"/>
      <c r="CY13" s="353"/>
      <c r="CZ13" s="353"/>
      <c r="DA13" s="354"/>
      <c r="DB13" s="352">
        <v>2.2999999999999998</v>
      </c>
      <c r="DC13" s="353"/>
      <c r="DD13" s="353"/>
      <c r="DE13" s="353"/>
      <c r="DF13" s="353"/>
      <c r="DG13" s="353"/>
      <c r="DH13" s="353"/>
      <c r="DI13" s="354"/>
      <c r="DJ13" s="137"/>
      <c r="DK13" s="137"/>
      <c r="DL13" s="137"/>
      <c r="DM13" s="137"/>
      <c r="DN13" s="137"/>
      <c r="DO13" s="137"/>
    </row>
    <row r="14" spans="1:119" ht="18.75" customHeight="1" thickBot="1">
      <c r="A14" s="138"/>
      <c r="B14" s="497"/>
      <c r="C14" s="498"/>
      <c r="D14" s="498"/>
      <c r="E14" s="498"/>
      <c r="F14" s="498"/>
      <c r="G14" s="498"/>
      <c r="H14" s="498"/>
      <c r="I14" s="498"/>
      <c r="J14" s="498"/>
      <c r="K14" s="499"/>
      <c r="L14" s="473" t="s">
        <v>126</v>
      </c>
      <c r="M14" s="512"/>
      <c r="N14" s="512"/>
      <c r="O14" s="512"/>
      <c r="P14" s="512"/>
      <c r="Q14" s="513"/>
      <c r="R14" s="483">
        <v>258065</v>
      </c>
      <c r="S14" s="484"/>
      <c r="T14" s="484"/>
      <c r="U14" s="484"/>
      <c r="V14" s="485"/>
      <c r="W14" s="486"/>
      <c r="X14" s="398"/>
      <c r="Y14" s="398"/>
      <c r="Z14" s="398"/>
      <c r="AA14" s="398"/>
      <c r="AB14" s="399"/>
      <c r="AC14" s="476">
        <v>1.7</v>
      </c>
      <c r="AD14" s="477"/>
      <c r="AE14" s="477"/>
      <c r="AF14" s="477"/>
      <c r="AG14" s="478"/>
      <c r="AH14" s="476">
        <v>2</v>
      </c>
      <c r="AI14" s="477"/>
      <c r="AJ14" s="477"/>
      <c r="AK14" s="477"/>
      <c r="AL14" s="479"/>
      <c r="AM14" s="451"/>
      <c r="AN14" s="356"/>
      <c r="AO14" s="356"/>
      <c r="AP14" s="356"/>
      <c r="AQ14" s="356"/>
      <c r="AR14" s="356"/>
      <c r="AS14" s="356"/>
      <c r="AT14" s="357"/>
      <c r="AU14" s="439"/>
      <c r="AV14" s="440"/>
      <c r="AW14" s="440"/>
      <c r="AX14" s="440"/>
      <c r="AY14" s="362"/>
      <c r="AZ14" s="363"/>
      <c r="BA14" s="363"/>
      <c r="BB14" s="363"/>
      <c r="BC14" s="363"/>
      <c r="BD14" s="363"/>
      <c r="BE14" s="363"/>
      <c r="BF14" s="363"/>
      <c r="BG14" s="363"/>
      <c r="BH14" s="363"/>
      <c r="BI14" s="363"/>
      <c r="BJ14" s="363"/>
      <c r="BK14" s="363"/>
      <c r="BL14" s="363"/>
      <c r="BM14" s="364"/>
      <c r="BN14" s="382"/>
      <c r="BO14" s="383"/>
      <c r="BP14" s="383"/>
      <c r="BQ14" s="383"/>
      <c r="BR14" s="383"/>
      <c r="BS14" s="383"/>
      <c r="BT14" s="383"/>
      <c r="BU14" s="384"/>
      <c r="BV14" s="382"/>
      <c r="BW14" s="383"/>
      <c r="BX14" s="383"/>
      <c r="BY14" s="383"/>
      <c r="BZ14" s="383"/>
      <c r="CA14" s="383"/>
      <c r="CB14" s="383"/>
      <c r="CC14" s="384"/>
      <c r="CD14" s="388" t="s">
        <v>127</v>
      </c>
      <c r="CE14" s="389"/>
      <c r="CF14" s="389"/>
      <c r="CG14" s="389"/>
      <c r="CH14" s="389"/>
      <c r="CI14" s="389"/>
      <c r="CJ14" s="389"/>
      <c r="CK14" s="389"/>
      <c r="CL14" s="389"/>
      <c r="CM14" s="389"/>
      <c r="CN14" s="389"/>
      <c r="CO14" s="389"/>
      <c r="CP14" s="389"/>
      <c r="CQ14" s="389"/>
      <c r="CR14" s="389"/>
      <c r="CS14" s="390"/>
      <c r="CT14" s="487">
        <v>0</v>
      </c>
      <c r="CU14" s="455"/>
      <c r="CV14" s="455"/>
      <c r="CW14" s="455"/>
      <c r="CX14" s="455"/>
      <c r="CY14" s="455"/>
      <c r="CZ14" s="455"/>
      <c r="DA14" s="456"/>
      <c r="DB14" s="487">
        <v>0.5</v>
      </c>
      <c r="DC14" s="455"/>
      <c r="DD14" s="455"/>
      <c r="DE14" s="455"/>
      <c r="DF14" s="455"/>
      <c r="DG14" s="455"/>
      <c r="DH14" s="455"/>
      <c r="DI14" s="456"/>
      <c r="DJ14" s="137"/>
      <c r="DK14" s="137"/>
      <c r="DL14" s="137"/>
      <c r="DM14" s="137"/>
      <c r="DN14" s="137"/>
      <c r="DO14" s="137"/>
    </row>
    <row r="15" spans="1:119" ht="18.75" customHeight="1">
      <c r="A15" s="138"/>
      <c r="B15" s="497"/>
      <c r="C15" s="498"/>
      <c r="D15" s="498"/>
      <c r="E15" s="498"/>
      <c r="F15" s="498"/>
      <c r="G15" s="498"/>
      <c r="H15" s="498"/>
      <c r="I15" s="498"/>
      <c r="J15" s="498"/>
      <c r="K15" s="499"/>
      <c r="L15" s="148"/>
      <c r="M15" s="480" t="s">
        <v>120</v>
      </c>
      <c r="N15" s="481"/>
      <c r="O15" s="481"/>
      <c r="P15" s="481"/>
      <c r="Q15" s="482"/>
      <c r="R15" s="483">
        <v>253957</v>
      </c>
      <c r="S15" s="484"/>
      <c r="T15" s="484"/>
      <c r="U15" s="484"/>
      <c r="V15" s="485"/>
      <c r="W15" s="471" t="s">
        <v>128</v>
      </c>
      <c r="X15" s="395"/>
      <c r="Y15" s="395"/>
      <c r="Z15" s="395"/>
      <c r="AA15" s="395"/>
      <c r="AB15" s="396"/>
      <c r="AC15" s="358">
        <v>36317</v>
      </c>
      <c r="AD15" s="359"/>
      <c r="AE15" s="359"/>
      <c r="AF15" s="359"/>
      <c r="AG15" s="360"/>
      <c r="AH15" s="358">
        <v>40008</v>
      </c>
      <c r="AI15" s="359"/>
      <c r="AJ15" s="359"/>
      <c r="AK15" s="359"/>
      <c r="AL15" s="361"/>
      <c r="AM15" s="451"/>
      <c r="AN15" s="356"/>
      <c r="AO15" s="356"/>
      <c r="AP15" s="356"/>
      <c r="AQ15" s="356"/>
      <c r="AR15" s="356"/>
      <c r="AS15" s="356"/>
      <c r="AT15" s="357"/>
      <c r="AU15" s="439"/>
      <c r="AV15" s="440"/>
      <c r="AW15" s="440"/>
      <c r="AX15" s="440"/>
      <c r="AY15" s="374" t="s">
        <v>129</v>
      </c>
      <c r="AZ15" s="375"/>
      <c r="BA15" s="375"/>
      <c r="BB15" s="375"/>
      <c r="BC15" s="375"/>
      <c r="BD15" s="375"/>
      <c r="BE15" s="375"/>
      <c r="BF15" s="375"/>
      <c r="BG15" s="375"/>
      <c r="BH15" s="375"/>
      <c r="BI15" s="375"/>
      <c r="BJ15" s="375"/>
      <c r="BK15" s="375"/>
      <c r="BL15" s="375"/>
      <c r="BM15" s="376"/>
      <c r="BN15" s="377">
        <v>35108673</v>
      </c>
      <c r="BO15" s="378"/>
      <c r="BP15" s="378"/>
      <c r="BQ15" s="378"/>
      <c r="BR15" s="378"/>
      <c r="BS15" s="378"/>
      <c r="BT15" s="378"/>
      <c r="BU15" s="379"/>
      <c r="BV15" s="377">
        <v>33934792</v>
      </c>
      <c r="BW15" s="378"/>
      <c r="BX15" s="378"/>
      <c r="BY15" s="378"/>
      <c r="BZ15" s="378"/>
      <c r="CA15" s="378"/>
      <c r="CB15" s="378"/>
      <c r="CC15" s="379"/>
      <c r="CD15" s="488" t="s">
        <v>130</v>
      </c>
      <c r="CE15" s="489"/>
      <c r="CF15" s="489"/>
      <c r="CG15" s="489"/>
      <c r="CH15" s="489"/>
      <c r="CI15" s="489"/>
      <c r="CJ15" s="489"/>
      <c r="CK15" s="489"/>
      <c r="CL15" s="489"/>
      <c r="CM15" s="489"/>
      <c r="CN15" s="489"/>
      <c r="CO15" s="489"/>
      <c r="CP15" s="489"/>
      <c r="CQ15" s="489"/>
      <c r="CR15" s="489"/>
      <c r="CS15" s="490"/>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7"/>
      <c r="C16" s="498"/>
      <c r="D16" s="498"/>
      <c r="E16" s="498"/>
      <c r="F16" s="498"/>
      <c r="G16" s="498"/>
      <c r="H16" s="498"/>
      <c r="I16" s="498"/>
      <c r="J16" s="498"/>
      <c r="K16" s="499"/>
      <c r="L16" s="473" t="s">
        <v>131</v>
      </c>
      <c r="M16" s="474"/>
      <c r="N16" s="474"/>
      <c r="O16" s="474"/>
      <c r="P16" s="474"/>
      <c r="Q16" s="475"/>
      <c r="R16" s="468" t="s">
        <v>132</v>
      </c>
      <c r="S16" s="469"/>
      <c r="T16" s="469"/>
      <c r="U16" s="469"/>
      <c r="V16" s="470"/>
      <c r="W16" s="486"/>
      <c r="X16" s="398"/>
      <c r="Y16" s="398"/>
      <c r="Z16" s="398"/>
      <c r="AA16" s="398"/>
      <c r="AB16" s="399"/>
      <c r="AC16" s="476">
        <v>30.7</v>
      </c>
      <c r="AD16" s="477"/>
      <c r="AE16" s="477"/>
      <c r="AF16" s="477"/>
      <c r="AG16" s="478"/>
      <c r="AH16" s="476">
        <v>31.3</v>
      </c>
      <c r="AI16" s="477"/>
      <c r="AJ16" s="477"/>
      <c r="AK16" s="477"/>
      <c r="AL16" s="479"/>
      <c r="AM16" s="451"/>
      <c r="AN16" s="356"/>
      <c r="AO16" s="356"/>
      <c r="AP16" s="356"/>
      <c r="AQ16" s="356"/>
      <c r="AR16" s="356"/>
      <c r="AS16" s="356"/>
      <c r="AT16" s="357"/>
      <c r="AU16" s="439"/>
      <c r="AV16" s="440"/>
      <c r="AW16" s="440"/>
      <c r="AX16" s="440"/>
      <c r="AY16" s="362" t="s">
        <v>133</v>
      </c>
      <c r="AZ16" s="363"/>
      <c r="BA16" s="363"/>
      <c r="BB16" s="363"/>
      <c r="BC16" s="363"/>
      <c r="BD16" s="363"/>
      <c r="BE16" s="363"/>
      <c r="BF16" s="363"/>
      <c r="BG16" s="363"/>
      <c r="BH16" s="363"/>
      <c r="BI16" s="363"/>
      <c r="BJ16" s="363"/>
      <c r="BK16" s="363"/>
      <c r="BL16" s="363"/>
      <c r="BM16" s="364"/>
      <c r="BN16" s="382">
        <v>36199249</v>
      </c>
      <c r="BO16" s="383"/>
      <c r="BP16" s="383"/>
      <c r="BQ16" s="383"/>
      <c r="BR16" s="383"/>
      <c r="BS16" s="383"/>
      <c r="BT16" s="383"/>
      <c r="BU16" s="384"/>
      <c r="BV16" s="382">
        <v>35068350</v>
      </c>
      <c r="BW16" s="383"/>
      <c r="BX16" s="383"/>
      <c r="BY16" s="383"/>
      <c r="BZ16" s="383"/>
      <c r="CA16" s="383"/>
      <c r="CB16" s="383"/>
      <c r="CC16" s="384"/>
      <c r="CD16" s="152"/>
      <c r="CE16" s="380"/>
      <c r="CF16" s="380"/>
      <c r="CG16" s="380"/>
      <c r="CH16" s="380"/>
      <c r="CI16" s="380"/>
      <c r="CJ16" s="380"/>
      <c r="CK16" s="380"/>
      <c r="CL16" s="380"/>
      <c r="CM16" s="380"/>
      <c r="CN16" s="380"/>
      <c r="CO16" s="380"/>
      <c r="CP16" s="380"/>
      <c r="CQ16" s="380"/>
      <c r="CR16" s="380"/>
      <c r="CS16" s="381"/>
      <c r="CT16" s="352"/>
      <c r="CU16" s="353"/>
      <c r="CV16" s="353"/>
      <c r="CW16" s="353"/>
      <c r="CX16" s="353"/>
      <c r="CY16" s="353"/>
      <c r="CZ16" s="353"/>
      <c r="DA16" s="354"/>
      <c r="DB16" s="352"/>
      <c r="DC16" s="353"/>
      <c r="DD16" s="353"/>
      <c r="DE16" s="353"/>
      <c r="DF16" s="353"/>
      <c r="DG16" s="353"/>
      <c r="DH16" s="353"/>
      <c r="DI16" s="354"/>
      <c r="DJ16" s="137"/>
      <c r="DK16" s="137"/>
      <c r="DL16" s="137"/>
      <c r="DM16" s="137"/>
      <c r="DN16" s="137"/>
      <c r="DO16" s="137"/>
    </row>
    <row r="17" spans="1:119" ht="18.75" customHeight="1" thickBot="1">
      <c r="A17" s="138"/>
      <c r="B17" s="500"/>
      <c r="C17" s="501"/>
      <c r="D17" s="501"/>
      <c r="E17" s="501"/>
      <c r="F17" s="501"/>
      <c r="G17" s="501"/>
      <c r="H17" s="501"/>
      <c r="I17" s="501"/>
      <c r="J17" s="501"/>
      <c r="K17" s="502"/>
      <c r="L17" s="153"/>
      <c r="M17" s="465" t="s">
        <v>134</v>
      </c>
      <c r="N17" s="466"/>
      <c r="O17" s="466"/>
      <c r="P17" s="466"/>
      <c r="Q17" s="467"/>
      <c r="R17" s="468" t="s">
        <v>135</v>
      </c>
      <c r="S17" s="469"/>
      <c r="T17" s="469"/>
      <c r="U17" s="469"/>
      <c r="V17" s="470"/>
      <c r="W17" s="471" t="s">
        <v>136</v>
      </c>
      <c r="X17" s="395"/>
      <c r="Y17" s="395"/>
      <c r="Z17" s="395"/>
      <c r="AA17" s="395"/>
      <c r="AB17" s="396"/>
      <c r="AC17" s="358">
        <v>79736</v>
      </c>
      <c r="AD17" s="359"/>
      <c r="AE17" s="359"/>
      <c r="AF17" s="359"/>
      <c r="AG17" s="360"/>
      <c r="AH17" s="358">
        <v>84547</v>
      </c>
      <c r="AI17" s="359"/>
      <c r="AJ17" s="359"/>
      <c r="AK17" s="359"/>
      <c r="AL17" s="361"/>
      <c r="AM17" s="451"/>
      <c r="AN17" s="356"/>
      <c r="AO17" s="356"/>
      <c r="AP17" s="356"/>
      <c r="AQ17" s="356"/>
      <c r="AR17" s="356"/>
      <c r="AS17" s="356"/>
      <c r="AT17" s="357"/>
      <c r="AU17" s="439"/>
      <c r="AV17" s="440"/>
      <c r="AW17" s="440"/>
      <c r="AX17" s="440"/>
      <c r="AY17" s="362" t="s">
        <v>137</v>
      </c>
      <c r="AZ17" s="363"/>
      <c r="BA17" s="363"/>
      <c r="BB17" s="363"/>
      <c r="BC17" s="363"/>
      <c r="BD17" s="363"/>
      <c r="BE17" s="363"/>
      <c r="BF17" s="363"/>
      <c r="BG17" s="363"/>
      <c r="BH17" s="363"/>
      <c r="BI17" s="363"/>
      <c r="BJ17" s="363"/>
      <c r="BK17" s="363"/>
      <c r="BL17" s="363"/>
      <c r="BM17" s="364"/>
      <c r="BN17" s="382">
        <v>45146062</v>
      </c>
      <c r="BO17" s="383"/>
      <c r="BP17" s="383"/>
      <c r="BQ17" s="383"/>
      <c r="BR17" s="383"/>
      <c r="BS17" s="383"/>
      <c r="BT17" s="383"/>
      <c r="BU17" s="384"/>
      <c r="BV17" s="382">
        <v>44046755</v>
      </c>
      <c r="BW17" s="383"/>
      <c r="BX17" s="383"/>
      <c r="BY17" s="383"/>
      <c r="BZ17" s="383"/>
      <c r="CA17" s="383"/>
      <c r="CB17" s="383"/>
      <c r="CC17" s="384"/>
      <c r="CD17" s="152"/>
      <c r="CE17" s="380"/>
      <c r="CF17" s="380"/>
      <c r="CG17" s="380"/>
      <c r="CH17" s="380"/>
      <c r="CI17" s="380"/>
      <c r="CJ17" s="380"/>
      <c r="CK17" s="380"/>
      <c r="CL17" s="380"/>
      <c r="CM17" s="380"/>
      <c r="CN17" s="380"/>
      <c r="CO17" s="380"/>
      <c r="CP17" s="380"/>
      <c r="CQ17" s="380"/>
      <c r="CR17" s="380"/>
      <c r="CS17" s="381"/>
      <c r="CT17" s="352"/>
      <c r="CU17" s="353"/>
      <c r="CV17" s="353"/>
      <c r="CW17" s="353"/>
      <c r="CX17" s="353"/>
      <c r="CY17" s="353"/>
      <c r="CZ17" s="353"/>
      <c r="DA17" s="354"/>
      <c r="DB17" s="352"/>
      <c r="DC17" s="353"/>
      <c r="DD17" s="353"/>
      <c r="DE17" s="353"/>
      <c r="DF17" s="353"/>
      <c r="DG17" s="353"/>
      <c r="DH17" s="353"/>
      <c r="DI17" s="354"/>
      <c r="DJ17" s="137"/>
      <c r="DK17" s="137"/>
      <c r="DL17" s="137"/>
      <c r="DM17" s="137"/>
      <c r="DN17" s="137"/>
      <c r="DO17" s="137"/>
    </row>
    <row r="18" spans="1:119" ht="18.75" customHeight="1" thickBot="1">
      <c r="A18" s="138"/>
      <c r="B18" s="444" t="s">
        <v>138</v>
      </c>
      <c r="C18" s="445"/>
      <c r="D18" s="445"/>
      <c r="E18" s="446"/>
      <c r="F18" s="446"/>
      <c r="G18" s="446"/>
      <c r="H18" s="446"/>
      <c r="I18" s="446"/>
      <c r="J18" s="446"/>
      <c r="K18" s="446"/>
      <c r="L18" s="447">
        <v>67.819999999999993</v>
      </c>
      <c r="M18" s="447"/>
      <c r="N18" s="447"/>
      <c r="O18" s="447"/>
      <c r="P18" s="447"/>
      <c r="Q18" s="447"/>
      <c r="R18" s="448"/>
      <c r="S18" s="448"/>
      <c r="T18" s="448"/>
      <c r="U18" s="448"/>
      <c r="V18" s="449"/>
      <c r="W18" s="463"/>
      <c r="X18" s="464"/>
      <c r="Y18" s="464"/>
      <c r="Z18" s="464"/>
      <c r="AA18" s="464"/>
      <c r="AB18" s="472"/>
      <c r="AC18" s="346">
        <v>67.5</v>
      </c>
      <c r="AD18" s="347"/>
      <c r="AE18" s="347"/>
      <c r="AF18" s="347"/>
      <c r="AG18" s="450"/>
      <c r="AH18" s="346">
        <v>66.099999999999994</v>
      </c>
      <c r="AI18" s="347"/>
      <c r="AJ18" s="347"/>
      <c r="AK18" s="347"/>
      <c r="AL18" s="348"/>
      <c r="AM18" s="451"/>
      <c r="AN18" s="356"/>
      <c r="AO18" s="356"/>
      <c r="AP18" s="356"/>
      <c r="AQ18" s="356"/>
      <c r="AR18" s="356"/>
      <c r="AS18" s="356"/>
      <c r="AT18" s="357"/>
      <c r="AU18" s="439"/>
      <c r="AV18" s="440"/>
      <c r="AW18" s="440"/>
      <c r="AX18" s="440"/>
      <c r="AY18" s="362" t="s">
        <v>139</v>
      </c>
      <c r="AZ18" s="363"/>
      <c r="BA18" s="363"/>
      <c r="BB18" s="363"/>
      <c r="BC18" s="363"/>
      <c r="BD18" s="363"/>
      <c r="BE18" s="363"/>
      <c r="BF18" s="363"/>
      <c r="BG18" s="363"/>
      <c r="BH18" s="363"/>
      <c r="BI18" s="363"/>
      <c r="BJ18" s="363"/>
      <c r="BK18" s="363"/>
      <c r="BL18" s="363"/>
      <c r="BM18" s="364"/>
      <c r="BN18" s="382">
        <v>46310010</v>
      </c>
      <c r="BO18" s="383"/>
      <c r="BP18" s="383"/>
      <c r="BQ18" s="383"/>
      <c r="BR18" s="383"/>
      <c r="BS18" s="383"/>
      <c r="BT18" s="383"/>
      <c r="BU18" s="384"/>
      <c r="BV18" s="382">
        <v>45442296</v>
      </c>
      <c r="BW18" s="383"/>
      <c r="BX18" s="383"/>
      <c r="BY18" s="383"/>
      <c r="BZ18" s="383"/>
      <c r="CA18" s="383"/>
      <c r="CB18" s="383"/>
      <c r="CC18" s="384"/>
      <c r="CD18" s="152"/>
      <c r="CE18" s="380"/>
      <c r="CF18" s="380"/>
      <c r="CG18" s="380"/>
      <c r="CH18" s="380"/>
      <c r="CI18" s="380"/>
      <c r="CJ18" s="380"/>
      <c r="CK18" s="380"/>
      <c r="CL18" s="380"/>
      <c r="CM18" s="380"/>
      <c r="CN18" s="380"/>
      <c r="CO18" s="380"/>
      <c r="CP18" s="380"/>
      <c r="CQ18" s="380"/>
      <c r="CR18" s="380"/>
      <c r="CS18" s="381"/>
      <c r="CT18" s="352"/>
      <c r="CU18" s="353"/>
      <c r="CV18" s="353"/>
      <c r="CW18" s="353"/>
      <c r="CX18" s="353"/>
      <c r="CY18" s="353"/>
      <c r="CZ18" s="353"/>
      <c r="DA18" s="354"/>
      <c r="DB18" s="352"/>
      <c r="DC18" s="353"/>
      <c r="DD18" s="353"/>
      <c r="DE18" s="353"/>
      <c r="DF18" s="353"/>
      <c r="DG18" s="353"/>
      <c r="DH18" s="353"/>
      <c r="DI18" s="354"/>
      <c r="DJ18" s="137"/>
      <c r="DK18" s="137"/>
      <c r="DL18" s="137"/>
      <c r="DM18" s="137"/>
      <c r="DN18" s="137"/>
      <c r="DO18" s="137"/>
    </row>
    <row r="19" spans="1:119" ht="18.75" customHeight="1" thickBot="1">
      <c r="A19" s="138"/>
      <c r="B19" s="444" t="s">
        <v>140</v>
      </c>
      <c r="C19" s="445"/>
      <c r="D19" s="445"/>
      <c r="E19" s="446"/>
      <c r="F19" s="446"/>
      <c r="G19" s="446"/>
      <c r="H19" s="446"/>
      <c r="I19" s="446"/>
      <c r="J19" s="446"/>
      <c r="K19" s="446"/>
      <c r="L19" s="452">
        <v>3808</v>
      </c>
      <c r="M19" s="452"/>
      <c r="N19" s="452"/>
      <c r="O19" s="452"/>
      <c r="P19" s="452"/>
      <c r="Q19" s="452"/>
      <c r="R19" s="453"/>
      <c r="S19" s="453"/>
      <c r="T19" s="453"/>
      <c r="U19" s="453"/>
      <c r="V19" s="454"/>
      <c r="W19" s="461"/>
      <c r="X19" s="462"/>
      <c r="Y19" s="462"/>
      <c r="Z19" s="462"/>
      <c r="AA19" s="462"/>
      <c r="AB19" s="462"/>
      <c r="AC19" s="378"/>
      <c r="AD19" s="378"/>
      <c r="AE19" s="378"/>
      <c r="AF19" s="378"/>
      <c r="AG19" s="378"/>
      <c r="AH19" s="378"/>
      <c r="AI19" s="378"/>
      <c r="AJ19" s="378"/>
      <c r="AK19" s="378"/>
      <c r="AL19" s="379"/>
      <c r="AM19" s="451"/>
      <c r="AN19" s="356"/>
      <c r="AO19" s="356"/>
      <c r="AP19" s="356"/>
      <c r="AQ19" s="356"/>
      <c r="AR19" s="356"/>
      <c r="AS19" s="356"/>
      <c r="AT19" s="357"/>
      <c r="AU19" s="439"/>
      <c r="AV19" s="440"/>
      <c r="AW19" s="440"/>
      <c r="AX19" s="440"/>
      <c r="AY19" s="362" t="s">
        <v>141</v>
      </c>
      <c r="AZ19" s="363"/>
      <c r="BA19" s="363"/>
      <c r="BB19" s="363"/>
      <c r="BC19" s="363"/>
      <c r="BD19" s="363"/>
      <c r="BE19" s="363"/>
      <c r="BF19" s="363"/>
      <c r="BG19" s="363"/>
      <c r="BH19" s="363"/>
      <c r="BI19" s="363"/>
      <c r="BJ19" s="363"/>
      <c r="BK19" s="363"/>
      <c r="BL19" s="363"/>
      <c r="BM19" s="364"/>
      <c r="BN19" s="382">
        <v>57083486</v>
      </c>
      <c r="BO19" s="383"/>
      <c r="BP19" s="383"/>
      <c r="BQ19" s="383"/>
      <c r="BR19" s="383"/>
      <c r="BS19" s="383"/>
      <c r="BT19" s="383"/>
      <c r="BU19" s="384"/>
      <c r="BV19" s="382">
        <v>57400496</v>
      </c>
      <c r="BW19" s="383"/>
      <c r="BX19" s="383"/>
      <c r="BY19" s="383"/>
      <c r="BZ19" s="383"/>
      <c r="CA19" s="383"/>
      <c r="CB19" s="383"/>
      <c r="CC19" s="384"/>
      <c r="CD19" s="152"/>
      <c r="CE19" s="380"/>
      <c r="CF19" s="380"/>
      <c r="CG19" s="380"/>
      <c r="CH19" s="380"/>
      <c r="CI19" s="380"/>
      <c r="CJ19" s="380"/>
      <c r="CK19" s="380"/>
      <c r="CL19" s="380"/>
      <c r="CM19" s="380"/>
      <c r="CN19" s="380"/>
      <c r="CO19" s="380"/>
      <c r="CP19" s="380"/>
      <c r="CQ19" s="380"/>
      <c r="CR19" s="380"/>
      <c r="CS19" s="381"/>
      <c r="CT19" s="352"/>
      <c r="CU19" s="353"/>
      <c r="CV19" s="353"/>
      <c r="CW19" s="353"/>
      <c r="CX19" s="353"/>
      <c r="CY19" s="353"/>
      <c r="CZ19" s="353"/>
      <c r="DA19" s="354"/>
      <c r="DB19" s="352"/>
      <c r="DC19" s="353"/>
      <c r="DD19" s="353"/>
      <c r="DE19" s="353"/>
      <c r="DF19" s="353"/>
      <c r="DG19" s="353"/>
      <c r="DH19" s="353"/>
      <c r="DI19" s="354"/>
      <c r="DJ19" s="137"/>
      <c r="DK19" s="137"/>
      <c r="DL19" s="137"/>
      <c r="DM19" s="137"/>
      <c r="DN19" s="137"/>
      <c r="DO19" s="137"/>
    </row>
    <row r="20" spans="1:119" ht="18.75" customHeight="1" thickBot="1">
      <c r="A20" s="138"/>
      <c r="B20" s="444" t="s">
        <v>142</v>
      </c>
      <c r="C20" s="445"/>
      <c r="D20" s="445"/>
      <c r="E20" s="446"/>
      <c r="F20" s="446"/>
      <c r="G20" s="446"/>
      <c r="H20" s="446"/>
      <c r="I20" s="446"/>
      <c r="J20" s="446"/>
      <c r="K20" s="446"/>
      <c r="L20" s="452">
        <v>107397</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429"/>
      <c r="AO20" s="429"/>
      <c r="AP20" s="429"/>
      <c r="AQ20" s="429"/>
      <c r="AR20" s="429"/>
      <c r="AS20" s="429"/>
      <c r="AT20" s="430"/>
      <c r="AU20" s="458"/>
      <c r="AV20" s="459"/>
      <c r="AW20" s="459"/>
      <c r="AX20" s="460"/>
      <c r="AY20" s="362"/>
      <c r="AZ20" s="363"/>
      <c r="BA20" s="363"/>
      <c r="BB20" s="363"/>
      <c r="BC20" s="363"/>
      <c r="BD20" s="363"/>
      <c r="BE20" s="363"/>
      <c r="BF20" s="363"/>
      <c r="BG20" s="363"/>
      <c r="BH20" s="363"/>
      <c r="BI20" s="363"/>
      <c r="BJ20" s="363"/>
      <c r="BK20" s="363"/>
      <c r="BL20" s="363"/>
      <c r="BM20" s="364"/>
      <c r="BN20" s="382"/>
      <c r="BO20" s="383"/>
      <c r="BP20" s="383"/>
      <c r="BQ20" s="383"/>
      <c r="BR20" s="383"/>
      <c r="BS20" s="383"/>
      <c r="BT20" s="383"/>
      <c r="BU20" s="384"/>
      <c r="BV20" s="382"/>
      <c r="BW20" s="383"/>
      <c r="BX20" s="383"/>
      <c r="BY20" s="383"/>
      <c r="BZ20" s="383"/>
      <c r="CA20" s="383"/>
      <c r="CB20" s="383"/>
      <c r="CC20" s="384"/>
      <c r="CD20" s="152"/>
      <c r="CE20" s="380"/>
      <c r="CF20" s="380"/>
      <c r="CG20" s="380"/>
      <c r="CH20" s="380"/>
      <c r="CI20" s="380"/>
      <c r="CJ20" s="380"/>
      <c r="CK20" s="380"/>
      <c r="CL20" s="380"/>
      <c r="CM20" s="380"/>
      <c r="CN20" s="380"/>
      <c r="CO20" s="380"/>
      <c r="CP20" s="380"/>
      <c r="CQ20" s="380"/>
      <c r="CR20" s="380"/>
      <c r="CS20" s="381"/>
      <c r="CT20" s="352"/>
      <c r="CU20" s="353"/>
      <c r="CV20" s="353"/>
      <c r="CW20" s="353"/>
      <c r="CX20" s="353"/>
      <c r="CY20" s="353"/>
      <c r="CZ20" s="353"/>
      <c r="DA20" s="354"/>
      <c r="DB20" s="352"/>
      <c r="DC20" s="353"/>
      <c r="DD20" s="353"/>
      <c r="DE20" s="353"/>
      <c r="DF20" s="353"/>
      <c r="DG20" s="353"/>
      <c r="DH20" s="353"/>
      <c r="DI20" s="354"/>
      <c r="DJ20" s="137"/>
      <c r="DK20" s="137"/>
      <c r="DL20" s="137"/>
      <c r="DM20" s="137"/>
      <c r="DN20" s="137"/>
      <c r="DO20" s="137"/>
    </row>
    <row r="21" spans="1:119" ht="18.75" customHeight="1">
      <c r="A21" s="138"/>
      <c r="B21" s="441" t="s">
        <v>143</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62"/>
      <c r="AZ21" s="363"/>
      <c r="BA21" s="363"/>
      <c r="BB21" s="363"/>
      <c r="BC21" s="363"/>
      <c r="BD21" s="363"/>
      <c r="BE21" s="363"/>
      <c r="BF21" s="363"/>
      <c r="BG21" s="363"/>
      <c r="BH21" s="363"/>
      <c r="BI21" s="363"/>
      <c r="BJ21" s="363"/>
      <c r="BK21" s="363"/>
      <c r="BL21" s="363"/>
      <c r="BM21" s="364"/>
      <c r="BN21" s="382"/>
      <c r="BO21" s="383"/>
      <c r="BP21" s="383"/>
      <c r="BQ21" s="383"/>
      <c r="BR21" s="383"/>
      <c r="BS21" s="383"/>
      <c r="BT21" s="383"/>
      <c r="BU21" s="384"/>
      <c r="BV21" s="382"/>
      <c r="BW21" s="383"/>
      <c r="BX21" s="383"/>
      <c r="BY21" s="383"/>
      <c r="BZ21" s="383"/>
      <c r="CA21" s="383"/>
      <c r="CB21" s="383"/>
      <c r="CC21" s="384"/>
      <c r="CD21" s="152"/>
      <c r="CE21" s="380"/>
      <c r="CF21" s="380"/>
      <c r="CG21" s="380"/>
      <c r="CH21" s="380"/>
      <c r="CI21" s="380"/>
      <c r="CJ21" s="380"/>
      <c r="CK21" s="380"/>
      <c r="CL21" s="380"/>
      <c r="CM21" s="380"/>
      <c r="CN21" s="380"/>
      <c r="CO21" s="380"/>
      <c r="CP21" s="380"/>
      <c r="CQ21" s="380"/>
      <c r="CR21" s="380"/>
      <c r="CS21" s="381"/>
      <c r="CT21" s="352"/>
      <c r="CU21" s="353"/>
      <c r="CV21" s="353"/>
      <c r="CW21" s="353"/>
      <c r="CX21" s="353"/>
      <c r="CY21" s="353"/>
      <c r="CZ21" s="353"/>
      <c r="DA21" s="354"/>
      <c r="DB21" s="352"/>
      <c r="DC21" s="353"/>
      <c r="DD21" s="353"/>
      <c r="DE21" s="353"/>
      <c r="DF21" s="353"/>
      <c r="DG21" s="353"/>
      <c r="DH21" s="353"/>
      <c r="DI21" s="354"/>
      <c r="DJ21" s="137"/>
      <c r="DK21" s="137"/>
      <c r="DL21" s="137"/>
      <c r="DM21" s="137"/>
      <c r="DN21" s="137"/>
      <c r="DO21" s="137"/>
    </row>
    <row r="22" spans="1:119" ht="18.75" customHeight="1" thickBot="1">
      <c r="A22" s="138"/>
      <c r="B22" s="411" t="s">
        <v>144</v>
      </c>
      <c r="C22" s="412"/>
      <c r="D22" s="413"/>
      <c r="E22" s="420" t="s">
        <v>1</v>
      </c>
      <c r="F22" s="395"/>
      <c r="G22" s="395"/>
      <c r="H22" s="395"/>
      <c r="I22" s="395"/>
      <c r="J22" s="395"/>
      <c r="K22" s="396"/>
      <c r="L22" s="420" t="s">
        <v>145</v>
      </c>
      <c r="M22" s="395"/>
      <c r="N22" s="395"/>
      <c r="O22" s="395"/>
      <c r="P22" s="396"/>
      <c r="Q22" s="405" t="s">
        <v>146</v>
      </c>
      <c r="R22" s="406"/>
      <c r="S22" s="406"/>
      <c r="T22" s="406"/>
      <c r="U22" s="406"/>
      <c r="V22" s="421"/>
      <c r="W22" s="423" t="s">
        <v>147</v>
      </c>
      <c r="X22" s="412"/>
      <c r="Y22" s="413"/>
      <c r="Z22" s="420" t="s">
        <v>1</v>
      </c>
      <c r="AA22" s="395"/>
      <c r="AB22" s="395"/>
      <c r="AC22" s="395"/>
      <c r="AD22" s="395"/>
      <c r="AE22" s="395"/>
      <c r="AF22" s="395"/>
      <c r="AG22" s="396"/>
      <c r="AH22" s="394" t="s">
        <v>148</v>
      </c>
      <c r="AI22" s="395"/>
      <c r="AJ22" s="395"/>
      <c r="AK22" s="395"/>
      <c r="AL22" s="396"/>
      <c r="AM22" s="394" t="s">
        <v>149</v>
      </c>
      <c r="AN22" s="400"/>
      <c r="AO22" s="400"/>
      <c r="AP22" s="400"/>
      <c r="AQ22" s="400"/>
      <c r="AR22" s="401"/>
      <c r="AS22" s="405" t="s">
        <v>146</v>
      </c>
      <c r="AT22" s="406"/>
      <c r="AU22" s="406"/>
      <c r="AV22" s="406"/>
      <c r="AW22" s="406"/>
      <c r="AX22" s="407"/>
      <c r="AY22" s="349"/>
      <c r="AZ22" s="350"/>
      <c r="BA22" s="350"/>
      <c r="BB22" s="350"/>
      <c r="BC22" s="350"/>
      <c r="BD22" s="350"/>
      <c r="BE22" s="350"/>
      <c r="BF22" s="350"/>
      <c r="BG22" s="350"/>
      <c r="BH22" s="350"/>
      <c r="BI22" s="350"/>
      <c r="BJ22" s="350"/>
      <c r="BK22" s="350"/>
      <c r="BL22" s="350"/>
      <c r="BM22" s="351"/>
      <c r="BN22" s="385"/>
      <c r="BO22" s="386"/>
      <c r="BP22" s="386"/>
      <c r="BQ22" s="386"/>
      <c r="BR22" s="386"/>
      <c r="BS22" s="386"/>
      <c r="BT22" s="386"/>
      <c r="BU22" s="387"/>
      <c r="BV22" s="385"/>
      <c r="BW22" s="386"/>
      <c r="BX22" s="386"/>
      <c r="BY22" s="386"/>
      <c r="BZ22" s="386"/>
      <c r="CA22" s="386"/>
      <c r="CB22" s="386"/>
      <c r="CC22" s="387"/>
      <c r="CD22" s="152"/>
      <c r="CE22" s="380"/>
      <c r="CF22" s="380"/>
      <c r="CG22" s="380"/>
      <c r="CH22" s="380"/>
      <c r="CI22" s="380"/>
      <c r="CJ22" s="380"/>
      <c r="CK22" s="380"/>
      <c r="CL22" s="380"/>
      <c r="CM22" s="380"/>
      <c r="CN22" s="380"/>
      <c r="CO22" s="380"/>
      <c r="CP22" s="380"/>
      <c r="CQ22" s="380"/>
      <c r="CR22" s="380"/>
      <c r="CS22" s="381"/>
      <c r="CT22" s="352"/>
      <c r="CU22" s="353"/>
      <c r="CV22" s="353"/>
      <c r="CW22" s="353"/>
      <c r="CX22" s="353"/>
      <c r="CY22" s="353"/>
      <c r="CZ22" s="353"/>
      <c r="DA22" s="354"/>
      <c r="DB22" s="352"/>
      <c r="DC22" s="353"/>
      <c r="DD22" s="353"/>
      <c r="DE22" s="353"/>
      <c r="DF22" s="353"/>
      <c r="DG22" s="353"/>
      <c r="DH22" s="353"/>
      <c r="DI22" s="354"/>
      <c r="DJ22" s="137"/>
      <c r="DK22" s="137"/>
      <c r="DL22" s="137"/>
      <c r="DM22" s="137"/>
      <c r="DN22" s="137"/>
      <c r="DO22" s="137"/>
    </row>
    <row r="23" spans="1:119" ht="18.75" customHeight="1">
      <c r="A23" s="138"/>
      <c r="B23" s="414"/>
      <c r="C23" s="415"/>
      <c r="D23" s="416"/>
      <c r="E23" s="397"/>
      <c r="F23" s="398"/>
      <c r="G23" s="398"/>
      <c r="H23" s="398"/>
      <c r="I23" s="398"/>
      <c r="J23" s="398"/>
      <c r="K23" s="399"/>
      <c r="L23" s="397"/>
      <c r="M23" s="398"/>
      <c r="N23" s="398"/>
      <c r="O23" s="398"/>
      <c r="P23" s="399"/>
      <c r="Q23" s="408"/>
      <c r="R23" s="409"/>
      <c r="S23" s="409"/>
      <c r="T23" s="409"/>
      <c r="U23" s="409"/>
      <c r="V23" s="422"/>
      <c r="W23" s="424"/>
      <c r="X23" s="415"/>
      <c r="Y23" s="416"/>
      <c r="Z23" s="397"/>
      <c r="AA23" s="398"/>
      <c r="AB23" s="398"/>
      <c r="AC23" s="398"/>
      <c r="AD23" s="398"/>
      <c r="AE23" s="398"/>
      <c r="AF23" s="398"/>
      <c r="AG23" s="399"/>
      <c r="AH23" s="397"/>
      <c r="AI23" s="398"/>
      <c r="AJ23" s="398"/>
      <c r="AK23" s="398"/>
      <c r="AL23" s="399"/>
      <c r="AM23" s="402"/>
      <c r="AN23" s="403"/>
      <c r="AO23" s="403"/>
      <c r="AP23" s="403"/>
      <c r="AQ23" s="403"/>
      <c r="AR23" s="404"/>
      <c r="AS23" s="408"/>
      <c r="AT23" s="409"/>
      <c r="AU23" s="409"/>
      <c r="AV23" s="409"/>
      <c r="AW23" s="409"/>
      <c r="AX23" s="410"/>
      <c r="AY23" s="374" t="s">
        <v>150</v>
      </c>
      <c r="AZ23" s="375"/>
      <c r="BA23" s="375"/>
      <c r="BB23" s="375"/>
      <c r="BC23" s="375"/>
      <c r="BD23" s="375"/>
      <c r="BE23" s="375"/>
      <c r="BF23" s="375"/>
      <c r="BG23" s="375"/>
      <c r="BH23" s="375"/>
      <c r="BI23" s="375"/>
      <c r="BJ23" s="375"/>
      <c r="BK23" s="375"/>
      <c r="BL23" s="375"/>
      <c r="BM23" s="376"/>
      <c r="BN23" s="382">
        <v>53519713</v>
      </c>
      <c r="BO23" s="383"/>
      <c r="BP23" s="383"/>
      <c r="BQ23" s="383"/>
      <c r="BR23" s="383"/>
      <c r="BS23" s="383"/>
      <c r="BT23" s="383"/>
      <c r="BU23" s="384"/>
      <c r="BV23" s="382">
        <v>53264418</v>
      </c>
      <c r="BW23" s="383"/>
      <c r="BX23" s="383"/>
      <c r="BY23" s="383"/>
      <c r="BZ23" s="383"/>
      <c r="CA23" s="383"/>
      <c r="CB23" s="383"/>
      <c r="CC23" s="384"/>
      <c r="CD23" s="152"/>
      <c r="CE23" s="380"/>
      <c r="CF23" s="380"/>
      <c r="CG23" s="380"/>
      <c r="CH23" s="380"/>
      <c r="CI23" s="380"/>
      <c r="CJ23" s="380"/>
      <c r="CK23" s="380"/>
      <c r="CL23" s="380"/>
      <c r="CM23" s="380"/>
      <c r="CN23" s="380"/>
      <c r="CO23" s="380"/>
      <c r="CP23" s="380"/>
      <c r="CQ23" s="380"/>
      <c r="CR23" s="380"/>
      <c r="CS23" s="381"/>
      <c r="CT23" s="352"/>
      <c r="CU23" s="353"/>
      <c r="CV23" s="353"/>
      <c r="CW23" s="353"/>
      <c r="CX23" s="353"/>
      <c r="CY23" s="353"/>
      <c r="CZ23" s="353"/>
      <c r="DA23" s="354"/>
      <c r="DB23" s="352"/>
      <c r="DC23" s="353"/>
      <c r="DD23" s="353"/>
      <c r="DE23" s="353"/>
      <c r="DF23" s="353"/>
      <c r="DG23" s="353"/>
      <c r="DH23" s="353"/>
      <c r="DI23" s="354"/>
      <c r="DJ23" s="137"/>
      <c r="DK23" s="137"/>
      <c r="DL23" s="137"/>
      <c r="DM23" s="137"/>
      <c r="DN23" s="137"/>
      <c r="DO23" s="137"/>
    </row>
    <row r="24" spans="1:119" ht="18.75" customHeight="1" thickBot="1">
      <c r="A24" s="138"/>
      <c r="B24" s="414"/>
      <c r="C24" s="415"/>
      <c r="D24" s="416"/>
      <c r="E24" s="355" t="s">
        <v>151</v>
      </c>
      <c r="F24" s="356"/>
      <c r="G24" s="356"/>
      <c r="H24" s="356"/>
      <c r="I24" s="356"/>
      <c r="J24" s="356"/>
      <c r="K24" s="357"/>
      <c r="L24" s="358">
        <v>1</v>
      </c>
      <c r="M24" s="359"/>
      <c r="N24" s="359"/>
      <c r="O24" s="359"/>
      <c r="P24" s="360"/>
      <c r="Q24" s="358">
        <v>8475</v>
      </c>
      <c r="R24" s="359"/>
      <c r="S24" s="359"/>
      <c r="T24" s="359"/>
      <c r="U24" s="359"/>
      <c r="V24" s="360"/>
      <c r="W24" s="424"/>
      <c r="X24" s="415"/>
      <c r="Y24" s="416"/>
      <c r="Z24" s="355" t="s">
        <v>152</v>
      </c>
      <c r="AA24" s="356"/>
      <c r="AB24" s="356"/>
      <c r="AC24" s="356"/>
      <c r="AD24" s="356"/>
      <c r="AE24" s="356"/>
      <c r="AF24" s="356"/>
      <c r="AG24" s="357"/>
      <c r="AH24" s="358">
        <v>1626</v>
      </c>
      <c r="AI24" s="359"/>
      <c r="AJ24" s="359"/>
      <c r="AK24" s="359"/>
      <c r="AL24" s="360"/>
      <c r="AM24" s="358">
        <v>5177184</v>
      </c>
      <c r="AN24" s="359"/>
      <c r="AO24" s="359"/>
      <c r="AP24" s="359"/>
      <c r="AQ24" s="359"/>
      <c r="AR24" s="360"/>
      <c r="AS24" s="358">
        <v>3184</v>
      </c>
      <c r="AT24" s="359"/>
      <c r="AU24" s="359"/>
      <c r="AV24" s="359"/>
      <c r="AW24" s="359"/>
      <c r="AX24" s="361"/>
      <c r="AY24" s="349" t="s">
        <v>153</v>
      </c>
      <c r="AZ24" s="350"/>
      <c r="BA24" s="350"/>
      <c r="BB24" s="350"/>
      <c r="BC24" s="350"/>
      <c r="BD24" s="350"/>
      <c r="BE24" s="350"/>
      <c r="BF24" s="350"/>
      <c r="BG24" s="350"/>
      <c r="BH24" s="350"/>
      <c r="BI24" s="350"/>
      <c r="BJ24" s="350"/>
      <c r="BK24" s="350"/>
      <c r="BL24" s="350"/>
      <c r="BM24" s="351"/>
      <c r="BN24" s="382">
        <v>41825654</v>
      </c>
      <c r="BO24" s="383"/>
      <c r="BP24" s="383"/>
      <c r="BQ24" s="383"/>
      <c r="BR24" s="383"/>
      <c r="BS24" s="383"/>
      <c r="BT24" s="383"/>
      <c r="BU24" s="384"/>
      <c r="BV24" s="382">
        <v>42598341</v>
      </c>
      <c r="BW24" s="383"/>
      <c r="BX24" s="383"/>
      <c r="BY24" s="383"/>
      <c r="BZ24" s="383"/>
      <c r="CA24" s="383"/>
      <c r="CB24" s="383"/>
      <c r="CC24" s="384"/>
      <c r="CD24" s="152"/>
      <c r="CE24" s="380"/>
      <c r="CF24" s="380"/>
      <c r="CG24" s="380"/>
      <c r="CH24" s="380"/>
      <c r="CI24" s="380"/>
      <c r="CJ24" s="380"/>
      <c r="CK24" s="380"/>
      <c r="CL24" s="380"/>
      <c r="CM24" s="380"/>
      <c r="CN24" s="380"/>
      <c r="CO24" s="380"/>
      <c r="CP24" s="380"/>
      <c r="CQ24" s="380"/>
      <c r="CR24" s="380"/>
      <c r="CS24" s="381"/>
      <c r="CT24" s="352"/>
      <c r="CU24" s="353"/>
      <c r="CV24" s="353"/>
      <c r="CW24" s="353"/>
      <c r="CX24" s="353"/>
      <c r="CY24" s="353"/>
      <c r="CZ24" s="353"/>
      <c r="DA24" s="354"/>
      <c r="DB24" s="352"/>
      <c r="DC24" s="353"/>
      <c r="DD24" s="353"/>
      <c r="DE24" s="353"/>
      <c r="DF24" s="353"/>
      <c r="DG24" s="353"/>
      <c r="DH24" s="353"/>
      <c r="DI24" s="354"/>
      <c r="DJ24" s="137"/>
      <c r="DK24" s="137"/>
      <c r="DL24" s="137"/>
      <c r="DM24" s="137"/>
      <c r="DN24" s="137"/>
      <c r="DO24" s="137"/>
    </row>
    <row r="25" spans="1:119" s="137" customFormat="1" ht="18.75" customHeight="1">
      <c r="A25" s="138"/>
      <c r="B25" s="414"/>
      <c r="C25" s="415"/>
      <c r="D25" s="416"/>
      <c r="E25" s="355" t="s">
        <v>154</v>
      </c>
      <c r="F25" s="356"/>
      <c r="G25" s="356"/>
      <c r="H25" s="356"/>
      <c r="I25" s="356"/>
      <c r="J25" s="356"/>
      <c r="K25" s="357"/>
      <c r="L25" s="358">
        <v>2</v>
      </c>
      <c r="M25" s="359"/>
      <c r="N25" s="359"/>
      <c r="O25" s="359"/>
      <c r="P25" s="360"/>
      <c r="Q25" s="358">
        <v>7461</v>
      </c>
      <c r="R25" s="359"/>
      <c r="S25" s="359"/>
      <c r="T25" s="359"/>
      <c r="U25" s="359"/>
      <c r="V25" s="360"/>
      <c r="W25" s="424"/>
      <c r="X25" s="415"/>
      <c r="Y25" s="416"/>
      <c r="Z25" s="355" t="s">
        <v>155</v>
      </c>
      <c r="AA25" s="356"/>
      <c r="AB25" s="356"/>
      <c r="AC25" s="356"/>
      <c r="AD25" s="356"/>
      <c r="AE25" s="356"/>
      <c r="AF25" s="356"/>
      <c r="AG25" s="357"/>
      <c r="AH25" s="358">
        <v>263</v>
      </c>
      <c r="AI25" s="359"/>
      <c r="AJ25" s="359"/>
      <c r="AK25" s="359"/>
      <c r="AL25" s="360"/>
      <c r="AM25" s="358">
        <v>797153</v>
      </c>
      <c r="AN25" s="359"/>
      <c r="AO25" s="359"/>
      <c r="AP25" s="359"/>
      <c r="AQ25" s="359"/>
      <c r="AR25" s="360"/>
      <c r="AS25" s="358">
        <v>3031</v>
      </c>
      <c r="AT25" s="359"/>
      <c r="AU25" s="359"/>
      <c r="AV25" s="359"/>
      <c r="AW25" s="359"/>
      <c r="AX25" s="361"/>
      <c r="AY25" s="374" t="s">
        <v>156</v>
      </c>
      <c r="AZ25" s="375"/>
      <c r="BA25" s="375"/>
      <c r="BB25" s="375"/>
      <c r="BC25" s="375"/>
      <c r="BD25" s="375"/>
      <c r="BE25" s="375"/>
      <c r="BF25" s="375"/>
      <c r="BG25" s="375"/>
      <c r="BH25" s="375"/>
      <c r="BI25" s="375"/>
      <c r="BJ25" s="375"/>
      <c r="BK25" s="375"/>
      <c r="BL25" s="375"/>
      <c r="BM25" s="376"/>
      <c r="BN25" s="377">
        <v>20312203</v>
      </c>
      <c r="BO25" s="378"/>
      <c r="BP25" s="378"/>
      <c r="BQ25" s="378"/>
      <c r="BR25" s="378"/>
      <c r="BS25" s="378"/>
      <c r="BT25" s="378"/>
      <c r="BU25" s="379"/>
      <c r="BV25" s="377">
        <v>21918874</v>
      </c>
      <c r="BW25" s="378"/>
      <c r="BX25" s="378"/>
      <c r="BY25" s="378"/>
      <c r="BZ25" s="378"/>
      <c r="CA25" s="378"/>
      <c r="CB25" s="378"/>
      <c r="CC25" s="379"/>
      <c r="CD25" s="152"/>
      <c r="CE25" s="380"/>
      <c r="CF25" s="380"/>
      <c r="CG25" s="380"/>
      <c r="CH25" s="380"/>
      <c r="CI25" s="380"/>
      <c r="CJ25" s="380"/>
      <c r="CK25" s="380"/>
      <c r="CL25" s="380"/>
      <c r="CM25" s="380"/>
      <c r="CN25" s="380"/>
      <c r="CO25" s="380"/>
      <c r="CP25" s="380"/>
      <c r="CQ25" s="380"/>
      <c r="CR25" s="380"/>
      <c r="CS25" s="381"/>
      <c r="CT25" s="352"/>
      <c r="CU25" s="353"/>
      <c r="CV25" s="353"/>
      <c r="CW25" s="353"/>
      <c r="CX25" s="353"/>
      <c r="CY25" s="353"/>
      <c r="CZ25" s="353"/>
      <c r="DA25" s="354"/>
      <c r="DB25" s="352"/>
      <c r="DC25" s="353"/>
      <c r="DD25" s="353"/>
      <c r="DE25" s="353"/>
      <c r="DF25" s="353"/>
      <c r="DG25" s="353"/>
      <c r="DH25" s="353"/>
      <c r="DI25" s="354"/>
    </row>
    <row r="26" spans="1:119" s="137" customFormat="1" ht="18.75" customHeight="1">
      <c r="A26" s="138"/>
      <c r="B26" s="414"/>
      <c r="C26" s="415"/>
      <c r="D26" s="416"/>
      <c r="E26" s="355" t="s">
        <v>157</v>
      </c>
      <c r="F26" s="356"/>
      <c r="G26" s="356"/>
      <c r="H26" s="356"/>
      <c r="I26" s="356"/>
      <c r="J26" s="356"/>
      <c r="K26" s="357"/>
      <c r="L26" s="358">
        <v>1</v>
      </c>
      <c r="M26" s="359"/>
      <c r="N26" s="359"/>
      <c r="O26" s="359"/>
      <c r="P26" s="360"/>
      <c r="Q26" s="358">
        <v>6752</v>
      </c>
      <c r="R26" s="359"/>
      <c r="S26" s="359"/>
      <c r="T26" s="359"/>
      <c r="U26" s="359"/>
      <c r="V26" s="360"/>
      <c r="W26" s="424"/>
      <c r="X26" s="415"/>
      <c r="Y26" s="416"/>
      <c r="Z26" s="355" t="s">
        <v>158</v>
      </c>
      <c r="AA26" s="437"/>
      <c r="AB26" s="437"/>
      <c r="AC26" s="437"/>
      <c r="AD26" s="437"/>
      <c r="AE26" s="437"/>
      <c r="AF26" s="437"/>
      <c r="AG26" s="438"/>
      <c r="AH26" s="358">
        <v>272</v>
      </c>
      <c r="AI26" s="359"/>
      <c r="AJ26" s="359"/>
      <c r="AK26" s="359"/>
      <c r="AL26" s="360"/>
      <c r="AM26" s="358">
        <v>918816</v>
      </c>
      <c r="AN26" s="359"/>
      <c r="AO26" s="359"/>
      <c r="AP26" s="359"/>
      <c r="AQ26" s="359"/>
      <c r="AR26" s="360"/>
      <c r="AS26" s="358">
        <v>3378</v>
      </c>
      <c r="AT26" s="359"/>
      <c r="AU26" s="359"/>
      <c r="AV26" s="359"/>
      <c r="AW26" s="359"/>
      <c r="AX26" s="361"/>
      <c r="AY26" s="391" t="s">
        <v>159</v>
      </c>
      <c r="AZ26" s="392"/>
      <c r="BA26" s="392"/>
      <c r="BB26" s="392"/>
      <c r="BC26" s="392"/>
      <c r="BD26" s="392"/>
      <c r="BE26" s="392"/>
      <c r="BF26" s="392"/>
      <c r="BG26" s="392"/>
      <c r="BH26" s="392"/>
      <c r="BI26" s="392"/>
      <c r="BJ26" s="392"/>
      <c r="BK26" s="392"/>
      <c r="BL26" s="392"/>
      <c r="BM26" s="393"/>
      <c r="BN26" s="382">
        <v>150000</v>
      </c>
      <c r="BO26" s="383"/>
      <c r="BP26" s="383"/>
      <c r="BQ26" s="383"/>
      <c r="BR26" s="383"/>
      <c r="BS26" s="383"/>
      <c r="BT26" s="383"/>
      <c r="BU26" s="384"/>
      <c r="BV26" s="382">
        <v>250000</v>
      </c>
      <c r="BW26" s="383"/>
      <c r="BX26" s="383"/>
      <c r="BY26" s="383"/>
      <c r="BZ26" s="383"/>
      <c r="CA26" s="383"/>
      <c r="CB26" s="383"/>
      <c r="CC26" s="384"/>
      <c r="CD26" s="152"/>
      <c r="CE26" s="380"/>
      <c r="CF26" s="380"/>
      <c r="CG26" s="380"/>
      <c r="CH26" s="380"/>
      <c r="CI26" s="380"/>
      <c r="CJ26" s="380"/>
      <c r="CK26" s="380"/>
      <c r="CL26" s="380"/>
      <c r="CM26" s="380"/>
      <c r="CN26" s="380"/>
      <c r="CO26" s="380"/>
      <c r="CP26" s="380"/>
      <c r="CQ26" s="380"/>
      <c r="CR26" s="380"/>
      <c r="CS26" s="381"/>
      <c r="CT26" s="352"/>
      <c r="CU26" s="353"/>
      <c r="CV26" s="353"/>
      <c r="CW26" s="353"/>
      <c r="CX26" s="353"/>
      <c r="CY26" s="353"/>
      <c r="CZ26" s="353"/>
      <c r="DA26" s="354"/>
      <c r="DB26" s="352"/>
      <c r="DC26" s="353"/>
      <c r="DD26" s="353"/>
      <c r="DE26" s="353"/>
      <c r="DF26" s="353"/>
      <c r="DG26" s="353"/>
      <c r="DH26" s="353"/>
      <c r="DI26" s="354"/>
    </row>
    <row r="27" spans="1:119" ht="18.75" customHeight="1" thickBot="1">
      <c r="A27" s="138"/>
      <c r="B27" s="414"/>
      <c r="C27" s="415"/>
      <c r="D27" s="416"/>
      <c r="E27" s="355" t="s">
        <v>160</v>
      </c>
      <c r="F27" s="356"/>
      <c r="G27" s="356"/>
      <c r="H27" s="356"/>
      <c r="I27" s="356"/>
      <c r="J27" s="356"/>
      <c r="K27" s="357"/>
      <c r="L27" s="358">
        <v>1</v>
      </c>
      <c r="M27" s="359"/>
      <c r="N27" s="359"/>
      <c r="O27" s="359"/>
      <c r="P27" s="360"/>
      <c r="Q27" s="358">
        <v>6150</v>
      </c>
      <c r="R27" s="359"/>
      <c r="S27" s="359"/>
      <c r="T27" s="359"/>
      <c r="U27" s="359"/>
      <c r="V27" s="360"/>
      <c r="W27" s="424"/>
      <c r="X27" s="415"/>
      <c r="Y27" s="416"/>
      <c r="Z27" s="355" t="s">
        <v>161</v>
      </c>
      <c r="AA27" s="356"/>
      <c r="AB27" s="356"/>
      <c r="AC27" s="356"/>
      <c r="AD27" s="356"/>
      <c r="AE27" s="356"/>
      <c r="AF27" s="356"/>
      <c r="AG27" s="357"/>
      <c r="AH27" s="358">
        <v>31</v>
      </c>
      <c r="AI27" s="359"/>
      <c r="AJ27" s="359"/>
      <c r="AK27" s="359"/>
      <c r="AL27" s="360"/>
      <c r="AM27" s="358">
        <v>100324</v>
      </c>
      <c r="AN27" s="359"/>
      <c r="AO27" s="359"/>
      <c r="AP27" s="359"/>
      <c r="AQ27" s="359"/>
      <c r="AR27" s="360"/>
      <c r="AS27" s="358">
        <v>3236</v>
      </c>
      <c r="AT27" s="359"/>
      <c r="AU27" s="359"/>
      <c r="AV27" s="359"/>
      <c r="AW27" s="359"/>
      <c r="AX27" s="361"/>
      <c r="AY27" s="388" t="s">
        <v>162</v>
      </c>
      <c r="AZ27" s="389"/>
      <c r="BA27" s="389"/>
      <c r="BB27" s="389"/>
      <c r="BC27" s="389"/>
      <c r="BD27" s="389"/>
      <c r="BE27" s="389"/>
      <c r="BF27" s="389"/>
      <c r="BG27" s="389"/>
      <c r="BH27" s="389"/>
      <c r="BI27" s="389"/>
      <c r="BJ27" s="389"/>
      <c r="BK27" s="389"/>
      <c r="BL27" s="389"/>
      <c r="BM27" s="390"/>
      <c r="BN27" s="385" t="s">
        <v>118</v>
      </c>
      <c r="BO27" s="386"/>
      <c r="BP27" s="386"/>
      <c r="BQ27" s="386"/>
      <c r="BR27" s="386"/>
      <c r="BS27" s="386"/>
      <c r="BT27" s="386"/>
      <c r="BU27" s="387"/>
      <c r="BV27" s="385" t="s">
        <v>118</v>
      </c>
      <c r="BW27" s="386"/>
      <c r="BX27" s="386"/>
      <c r="BY27" s="386"/>
      <c r="BZ27" s="386"/>
      <c r="CA27" s="386"/>
      <c r="CB27" s="386"/>
      <c r="CC27" s="387"/>
      <c r="CD27" s="154"/>
      <c r="CE27" s="380"/>
      <c r="CF27" s="380"/>
      <c r="CG27" s="380"/>
      <c r="CH27" s="380"/>
      <c r="CI27" s="380"/>
      <c r="CJ27" s="380"/>
      <c r="CK27" s="380"/>
      <c r="CL27" s="380"/>
      <c r="CM27" s="380"/>
      <c r="CN27" s="380"/>
      <c r="CO27" s="380"/>
      <c r="CP27" s="380"/>
      <c r="CQ27" s="380"/>
      <c r="CR27" s="380"/>
      <c r="CS27" s="381"/>
      <c r="CT27" s="352"/>
      <c r="CU27" s="353"/>
      <c r="CV27" s="353"/>
      <c r="CW27" s="353"/>
      <c r="CX27" s="353"/>
      <c r="CY27" s="353"/>
      <c r="CZ27" s="353"/>
      <c r="DA27" s="354"/>
      <c r="DB27" s="352"/>
      <c r="DC27" s="353"/>
      <c r="DD27" s="353"/>
      <c r="DE27" s="353"/>
      <c r="DF27" s="353"/>
      <c r="DG27" s="353"/>
      <c r="DH27" s="353"/>
      <c r="DI27" s="354"/>
      <c r="DJ27" s="137"/>
      <c r="DK27" s="137"/>
      <c r="DL27" s="137"/>
      <c r="DM27" s="137"/>
      <c r="DN27" s="137"/>
      <c r="DO27" s="137"/>
    </row>
    <row r="28" spans="1:119" ht="18.75" customHeight="1">
      <c r="A28" s="138"/>
      <c r="B28" s="414"/>
      <c r="C28" s="415"/>
      <c r="D28" s="416"/>
      <c r="E28" s="355" t="s">
        <v>163</v>
      </c>
      <c r="F28" s="356"/>
      <c r="G28" s="356"/>
      <c r="H28" s="356"/>
      <c r="I28" s="356"/>
      <c r="J28" s="356"/>
      <c r="K28" s="357"/>
      <c r="L28" s="358">
        <v>1</v>
      </c>
      <c r="M28" s="359"/>
      <c r="N28" s="359"/>
      <c r="O28" s="359"/>
      <c r="P28" s="360"/>
      <c r="Q28" s="358">
        <v>5400</v>
      </c>
      <c r="R28" s="359"/>
      <c r="S28" s="359"/>
      <c r="T28" s="359"/>
      <c r="U28" s="359"/>
      <c r="V28" s="360"/>
      <c r="W28" s="424"/>
      <c r="X28" s="415"/>
      <c r="Y28" s="416"/>
      <c r="Z28" s="355" t="s">
        <v>164</v>
      </c>
      <c r="AA28" s="356"/>
      <c r="AB28" s="356"/>
      <c r="AC28" s="356"/>
      <c r="AD28" s="356"/>
      <c r="AE28" s="356"/>
      <c r="AF28" s="356"/>
      <c r="AG28" s="357"/>
      <c r="AH28" s="358" t="s">
        <v>118</v>
      </c>
      <c r="AI28" s="359"/>
      <c r="AJ28" s="359"/>
      <c r="AK28" s="359"/>
      <c r="AL28" s="360"/>
      <c r="AM28" s="358" t="s">
        <v>118</v>
      </c>
      <c r="AN28" s="359"/>
      <c r="AO28" s="359"/>
      <c r="AP28" s="359"/>
      <c r="AQ28" s="359"/>
      <c r="AR28" s="360"/>
      <c r="AS28" s="358" t="s">
        <v>118</v>
      </c>
      <c r="AT28" s="359"/>
      <c r="AU28" s="359"/>
      <c r="AV28" s="359"/>
      <c r="AW28" s="359"/>
      <c r="AX28" s="361"/>
      <c r="AY28" s="365" t="s">
        <v>165</v>
      </c>
      <c r="AZ28" s="366"/>
      <c r="BA28" s="366"/>
      <c r="BB28" s="367"/>
      <c r="BC28" s="374" t="s">
        <v>166</v>
      </c>
      <c r="BD28" s="375"/>
      <c r="BE28" s="375"/>
      <c r="BF28" s="375"/>
      <c r="BG28" s="375"/>
      <c r="BH28" s="375"/>
      <c r="BI28" s="375"/>
      <c r="BJ28" s="375"/>
      <c r="BK28" s="375"/>
      <c r="BL28" s="375"/>
      <c r="BM28" s="376"/>
      <c r="BN28" s="377">
        <v>6993874</v>
      </c>
      <c r="BO28" s="378"/>
      <c r="BP28" s="378"/>
      <c r="BQ28" s="378"/>
      <c r="BR28" s="378"/>
      <c r="BS28" s="378"/>
      <c r="BT28" s="378"/>
      <c r="BU28" s="379"/>
      <c r="BV28" s="377">
        <v>6291944</v>
      </c>
      <c r="BW28" s="378"/>
      <c r="BX28" s="378"/>
      <c r="BY28" s="378"/>
      <c r="BZ28" s="378"/>
      <c r="CA28" s="378"/>
      <c r="CB28" s="378"/>
      <c r="CC28" s="379"/>
      <c r="CD28" s="152"/>
      <c r="CE28" s="380"/>
      <c r="CF28" s="380"/>
      <c r="CG28" s="380"/>
      <c r="CH28" s="380"/>
      <c r="CI28" s="380"/>
      <c r="CJ28" s="380"/>
      <c r="CK28" s="380"/>
      <c r="CL28" s="380"/>
      <c r="CM28" s="380"/>
      <c r="CN28" s="380"/>
      <c r="CO28" s="380"/>
      <c r="CP28" s="380"/>
      <c r="CQ28" s="380"/>
      <c r="CR28" s="380"/>
      <c r="CS28" s="381"/>
      <c r="CT28" s="352"/>
      <c r="CU28" s="353"/>
      <c r="CV28" s="353"/>
      <c r="CW28" s="353"/>
      <c r="CX28" s="353"/>
      <c r="CY28" s="353"/>
      <c r="CZ28" s="353"/>
      <c r="DA28" s="354"/>
      <c r="DB28" s="352"/>
      <c r="DC28" s="353"/>
      <c r="DD28" s="353"/>
      <c r="DE28" s="353"/>
      <c r="DF28" s="353"/>
      <c r="DG28" s="353"/>
      <c r="DH28" s="353"/>
      <c r="DI28" s="354"/>
      <c r="DJ28" s="137"/>
      <c r="DK28" s="137"/>
      <c r="DL28" s="137"/>
      <c r="DM28" s="137"/>
      <c r="DN28" s="137"/>
      <c r="DO28" s="137"/>
    </row>
    <row r="29" spans="1:119" ht="18.75" customHeight="1">
      <c r="A29" s="138"/>
      <c r="B29" s="414"/>
      <c r="C29" s="415"/>
      <c r="D29" s="416"/>
      <c r="E29" s="355" t="s">
        <v>167</v>
      </c>
      <c r="F29" s="356"/>
      <c r="G29" s="356"/>
      <c r="H29" s="356"/>
      <c r="I29" s="356"/>
      <c r="J29" s="356"/>
      <c r="K29" s="357"/>
      <c r="L29" s="358">
        <v>26</v>
      </c>
      <c r="M29" s="359"/>
      <c r="N29" s="359"/>
      <c r="O29" s="359"/>
      <c r="P29" s="360"/>
      <c r="Q29" s="358">
        <v>5020</v>
      </c>
      <c r="R29" s="359"/>
      <c r="S29" s="359"/>
      <c r="T29" s="359"/>
      <c r="U29" s="359"/>
      <c r="V29" s="360"/>
      <c r="W29" s="425"/>
      <c r="X29" s="426"/>
      <c r="Y29" s="427"/>
      <c r="Z29" s="355" t="s">
        <v>168</v>
      </c>
      <c r="AA29" s="356"/>
      <c r="AB29" s="356"/>
      <c r="AC29" s="356"/>
      <c r="AD29" s="356"/>
      <c r="AE29" s="356"/>
      <c r="AF29" s="356"/>
      <c r="AG29" s="357"/>
      <c r="AH29" s="358">
        <v>1657</v>
      </c>
      <c r="AI29" s="359"/>
      <c r="AJ29" s="359"/>
      <c r="AK29" s="359"/>
      <c r="AL29" s="360"/>
      <c r="AM29" s="358">
        <v>5277508</v>
      </c>
      <c r="AN29" s="359"/>
      <c r="AO29" s="359"/>
      <c r="AP29" s="359"/>
      <c r="AQ29" s="359"/>
      <c r="AR29" s="360"/>
      <c r="AS29" s="358">
        <v>3185</v>
      </c>
      <c r="AT29" s="359"/>
      <c r="AU29" s="359"/>
      <c r="AV29" s="359"/>
      <c r="AW29" s="359"/>
      <c r="AX29" s="361"/>
      <c r="AY29" s="368"/>
      <c r="AZ29" s="369"/>
      <c r="BA29" s="369"/>
      <c r="BB29" s="370"/>
      <c r="BC29" s="362" t="s">
        <v>169</v>
      </c>
      <c r="BD29" s="363"/>
      <c r="BE29" s="363"/>
      <c r="BF29" s="363"/>
      <c r="BG29" s="363"/>
      <c r="BH29" s="363"/>
      <c r="BI29" s="363"/>
      <c r="BJ29" s="363"/>
      <c r="BK29" s="363"/>
      <c r="BL29" s="363"/>
      <c r="BM29" s="364"/>
      <c r="BN29" s="382" t="s">
        <v>118</v>
      </c>
      <c r="BO29" s="383"/>
      <c r="BP29" s="383"/>
      <c r="BQ29" s="383"/>
      <c r="BR29" s="383"/>
      <c r="BS29" s="383"/>
      <c r="BT29" s="383"/>
      <c r="BU29" s="384"/>
      <c r="BV29" s="382" t="s">
        <v>118</v>
      </c>
      <c r="BW29" s="383"/>
      <c r="BX29" s="383"/>
      <c r="BY29" s="383"/>
      <c r="BZ29" s="383"/>
      <c r="CA29" s="383"/>
      <c r="CB29" s="383"/>
      <c r="CC29" s="384"/>
      <c r="CD29" s="154"/>
      <c r="CE29" s="380"/>
      <c r="CF29" s="380"/>
      <c r="CG29" s="380"/>
      <c r="CH29" s="380"/>
      <c r="CI29" s="380"/>
      <c r="CJ29" s="380"/>
      <c r="CK29" s="380"/>
      <c r="CL29" s="380"/>
      <c r="CM29" s="380"/>
      <c r="CN29" s="380"/>
      <c r="CO29" s="380"/>
      <c r="CP29" s="380"/>
      <c r="CQ29" s="380"/>
      <c r="CR29" s="380"/>
      <c r="CS29" s="381"/>
      <c r="CT29" s="352"/>
      <c r="CU29" s="353"/>
      <c r="CV29" s="353"/>
      <c r="CW29" s="353"/>
      <c r="CX29" s="353"/>
      <c r="CY29" s="353"/>
      <c r="CZ29" s="353"/>
      <c r="DA29" s="354"/>
      <c r="DB29" s="352"/>
      <c r="DC29" s="353"/>
      <c r="DD29" s="353"/>
      <c r="DE29" s="353"/>
      <c r="DF29" s="353"/>
      <c r="DG29" s="353"/>
      <c r="DH29" s="353"/>
      <c r="DI29" s="354"/>
      <c r="DJ29" s="137"/>
      <c r="DK29" s="137"/>
      <c r="DL29" s="137"/>
      <c r="DM29" s="137"/>
      <c r="DN29" s="137"/>
      <c r="DO29" s="137"/>
    </row>
    <row r="30" spans="1:119" ht="18.75" customHeight="1" thickBot="1">
      <c r="A30" s="138"/>
      <c r="B30" s="417"/>
      <c r="C30" s="418"/>
      <c r="D30" s="419"/>
      <c r="E30" s="428"/>
      <c r="F30" s="429"/>
      <c r="G30" s="429"/>
      <c r="H30" s="429"/>
      <c r="I30" s="429"/>
      <c r="J30" s="429"/>
      <c r="K30" s="430"/>
      <c r="L30" s="431"/>
      <c r="M30" s="432"/>
      <c r="N30" s="432"/>
      <c r="O30" s="432"/>
      <c r="P30" s="433"/>
      <c r="Q30" s="431"/>
      <c r="R30" s="432"/>
      <c r="S30" s="432"/>
      <c r="T30" s="432"/>
      <c r="U30" s="432"/>
      <c r="V30" s="433"/>
      <c r="W30" s="434" t="s">
        <v>170</v>
      </c>
      <c r="X30" s="435"/>
      <c r="Y30" s="435"/>
      <c r="Z30" s="435"/>
      <c r="AA30" s="435"/>
      <c r="AB30" s="435"/>
      <c r="AC30" s="435"/>
      <c r="AD30" s="435"/>
      <c r="AE30" s="435"/>
      <c r="AF30" s="435"/>
      <c r="AG30" s="436"/>
      <c r="AH30" s="346">
        <v>102.1</v>
      </c>
      <c r="AI30" s="347"/>
      <c r="AJ30" s="347"/>
      <c r="AK30" s="347"/>
      <c r="AL30" s="347"/>
      <c r="AM30" s="347"/>
      <c r="AN30" s="347"/>
      <c r="AO30" s="347"/>
      <c r="AP30" s="347"/>
      <c r="AQ30" s="347"/>
      <c r="AR30" s="347"/>
      <c r="AS30" s="347"/>
      <c r="AT30" s="347"/>
      <c r="AU30" s="347"/>
      <c r="AV30" s="347"/>
      <c r="AW30" s="347"/>
      <c r="AX30" s="348"/>
      <c r="AY30" s="371"/>
      <c r="AZ30" s="372"/>
      <c r="BA30" s="372"/>
      <c r="BB30" s="373"/>
      <c r="BC30" s="349" t="s">
        <v>171</v>
      </c>
      <c r="BD30" s="350"/>
      <c r="BE30" s="350"/>
      <c r="BF30" s="350"/>
      <c r="BG30" s="350"/>
      <c r="BH30" s="350"/>
      <c r="BI30" s="350"/>
      <c r="BJ30" s="350"/>
      <c r="BK30" s="350"/>
      <c r="BL30" s="350"/>
      <c r="BM30" s="351"/>
      <c r="BN30" s="385">
        <v>6350545</v>
      </c>
      <c r="BO30" s="386"/>
      <c r="BP30" s="386"/>
      <c r="BQ30" s="386"/>
      <c r="BR30" s="386"/>
      <c r="BS30" s="386"/>
      <c r="BT30" s="386"/>
      <c r="BU30" s="387"/>
      <c r="BV30" s="385">
        <v>6094383</v>
      </c>
      <c r="BW30" s="386"/>
      <c r="BX30" s="386"/>
      <c r="BY30" s="386"/>
      <c r="BZ30" s="386"/>
      <c r="CA30" s="386"/>
      <c r="CB30" s="386"/>
      <c r="CC30" s="3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5" t="s">
        <v>178</v>
      </c>
      <c r="D33" s="345"/>
      <c r="E33" s="344" t="s">
        <v>179</v>
      </c>
      <c r="F33" s="344"/>
      <c r="G33" s="344"/>
      <c r="H33" s="344"/>
      <c r="I33" s="344"/>
      <c r="J33" s="344"/>
      <c r="K33" s="344"/>
      <c r="L33" s="344"/>
      <c r="M33" s="344"/>
      <c r="N33" s="344"/>
      <c r="O33" s="344"/>
      <c r="P33" s="344"/>
      <c r="Q33" s="344"/>
      <c r="R33" s="344"/>
      <c r="S33" s="344"/>
      <c r="T33" s="167"/>
      <c r="U33" s="345" t="s">
        <v>178</v>
      </c>
      <c r="V33" s="345"/>
      <c r="W33" s="344" t="s">
        <v>179</v>
      </c>
      <c r="X33" s="344"/>
      <c r="Y33" s="344"/>
      <c r="Z33" s="344"/>
      <c r="AA33" s="344"/>
      <c r="AB33" s="344"/>
      <c r="AC33" s="344"/>
      <c r="AD33" s="344"/>
      <c r="AE33" s="344"/>
      <c r="AF33" s="344"/>
      <c r="AG33" s="344"/>
      <c r="AH33" s="344"/>
      <c r="AI33" s="344"/>
      <c r="AJ33" s="344"/>
      <c r="AK33" s="344"/>
      <c r="AL33" s="167"/>
      <c r="AM33" s="345" t="s">
        <v>178</v>
      </c>
      <c r="AN33" s="345"/>
      <c r="AO33" s="344" t="s">
        <v>179</v>
      </c>
      <c r="AP33" s="344"/>
      <c r="AQ33" s="344"/>
      <c r="AR33" s="344"/>
      <c r="AS33" s="344"/>
      <c r="AT33" s="344"/>
      <c r="AU33" s="344"/>
      <c r="AV33" s="344"/>
      <c r="AW33" s="344"/>
      <c r="AX33" s="344"/>
      <c r="AY33" s="344"/>
      <c r="AZ33" s="344"/>
      <c r="BA33" s="344"/>
      <c r="BB33" s="344"/>
      <c r="BC33" s="344"/>
      <c r="BD33" s="168"/>
      <c r="BE33" s="344" t="s">
        <v>180</v>
      </c>
      <c r="BF33" s="344"/>
      <c r="BG33" s="344" t="s">
        <v>181</v>
      </c>
      <c r="BH33" s="344"/>
      <c r="BI33" s="344"/>
      <c r="BJ33" s="344"/>
      <c r="BK33" s="344"/>
      <c r="BL33" s="344"/>
      <c r="BM33" s="344"/>
      <c r="BN33" s="344"/>
      <c r="BO33" s="344"/>
      <c r="BP33" s="344"/>
      <c r="BQ33" s="344"/>
      <c r="BR33" s="344"/>
      <c r="BS33" s="344"/>
      <c r="BT33" s="344"/>
      <c r="BU33" s="344"/>
      <c r="BV33" s="168"/>
      <c r="BW33" s="345" t="s">
        <v>180</v>
      </c>
      <c r="BX33" s="345"/>
      <c r="BY33" s="344" t="s">
        <v>182</v>
      </c>
      <c r="BZ33" s="344"/>
      <c r="CA33" s="344"/>
      <c r="CB33" s="344"/>
      <c r="CC33" s="344"/>
      <c r="CD33" s="344"/>
      <c r="CE33" s="344"/>
      <c r="CF33" s="344"/>
      <c r="CG33" s="344"/>
      <c r="CH33" s="344"/>
      <c r="CI33" s="344"/>
      <c r="CJ33" s="344"/>
      <c r="CK33" s="344"/>
      <c r="CL33" s="344"/>
      <c r="CM33" s="344"/>
      <c r="CN33" s="167"/>
      <c r="CO33" s="345" t="s">
        <v>178</v>
      </c>
      <c r="CP33" s="345"/>
      <c r="CQ33" s="344" t="s">
        <v>183</v>
      </c>
      <c r="CR33" s="344"/>
      <c r="CS33" s="344"/>
      <c r="CT33" s="344"/>
      <c r="CU33" s="344"/>
      <c r="CV33" s="344"/>
      <c r="CW33" s="344"/>
      <c r="CX33" s="344"/>
      <c r="CY33" s="344"/>
      <c r="CZ33" s="344"/>
      <c r="DA33" s="344"/>
      <c r="DB33" s="344"/>
      <c r="DC33" s="344"/>
      <c r="DD33" s="344"/>
      <c r="DE33" s="344"/>
      <c r="DF33" s="167"/>
      <c r="DG33" s="344" t="s">
        <v>184</v>
      </c>
      <c r="DH33" s="344"/>
      <c r="DI33" s="169"/>
      <c r="DJ33" s="137"/>
      <c r="DK33" s="137"/>
      <c r="DL33" s="137"/>
      <c r="DM33" s="137"/>
      <c r="DN33" s="137"/>
      <c r="DO33" s="137"/>
    </row>
    <row r="34" spans="1:119" ht="32.25" customHeight="1">
      <c r="A34" s="138"/>
      <c r="B34" s="164"/>
      <c r="C34" s="342">
        <f>IF(E34="","",1)</f>
        <v>1</v>
      </c>
      <c r="D34" s="342"/>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165"/>
      <c r="U34" s="342">
        <f>IF(W34="","",MAX(C34:D43)+1)</f>
        <v>2</v>
      </c>
      <c r="V34" s="342"/>
      <c r="W34" s="341" t="str">
        <f>IF('各会計、関係団体の財政状況及び健全化判断比率'!B28="","",'各会計、関係団体の財政状況及び健全化判断比率'!B28)</f>
        <v>競輪事業特別会計</v>
      </c>
      <c r="X34" s="341"/>
      <c r="Y34" s="341"/>
      <c r="Z34" s="341"/>
      <c r="AA34" s="341"/>
      <c r="AB34" s="341"/>
      <c r="AC34" s="341"/>
      <c r="AD34" s="341"/>
      <c r="AE34" s="341"/>
      <c r="AF34" s="341"/>
      <c r="AG34" s="341"/>
      <c r="AH34" s="341"/>
      <c r="AI34" s="341"/>
      <c r="AJ34" s="341"/>
      <c r="AK34" s="341"/>
      <c r="AL34" s="165"/>
      <c r="AM34" s="342">
        <f>IF(AO34="","",MAX(C34:D43,U34:V43)+1)</f>
        <v>6</v>
      </c>
      <c r="AN34" s="342"/>
      <c r="AO34" s="341" t="str">
        <f>IF('各会計、関係団体の財政状況及び健全化判断比率'!B32="","",'各会計、関係団体の財政状況及び健全化判断比率'!B32)</f>
        <v>病院事業会計</v>
      </c>
      <c r="AP34" s="341"/>
      <c r="AQ34" s="341"/>
      <c r="AR34" s="341"/>
      <c r="AS34" s="341"/>
      <c r="AT34" s="341"/>
      <c r="AU34" s="341"/>
      <c r="AV34" s="341"/>
      <c r="AW34" s="341"/>
      <c r="AX34" s="341"/>
      <c r="AY34" s="341"/>
      <c r="AZ34" s="341"/>
      <c r="BA34" s="341"/>
      <c r="BB34" s="341"/>
      <c r="BC34" s="341"/>
      <c r="BD34" s="165"/>
      <c r="BE34" s="342">
        <f>IF(BG34="","",MAX(C34:D43,U34:V43,AM34:AN43)+1)</f>
        <v>7</v>
      </c>
      <c r="BF34" s="342"/>
      <c r="BG34" s="341" t="str">
        <f>IF('各会計、関係団体の財政状況及び健全化判断比率'!B33="","",'各会計、関係団体の財政状況及び健全化判断比率'!B33)</f>
        <v>水産物地方卸売市場事業特別会計</v>
      </c>
      <c r="BH34" s="341"/>
      <c r="BI34" s="341"/>
      <c r="BJ34" s="341"/>
      <c r="BK34" s="341"/>
      <c r="BL34" s="341"/>
      <c r="BM34" s="341"/>
      <c r="BN34" s="341"/>
      <c r="BO34" s="341"/>
      <c r="BP34" s="341"/>
      <c r="BQ34" s="341"/>
      <c r="BR34" s="341"/>
      <c r="BS34" s="341"/>
      <c r="BT34" s="341"/>
      <c r="BU34" s="341"/>
      <c r="BV34" s="165"/>
      <c r="BW34" s="342">
        <f>IF(BY34="","",MAX(C34:D43,U34:V43,AM34:AN43,BE34:BF43)+1)</f>
        <v>10</v>
      </c>
      <c r="BX34" s="342"/>
      <c r="BY34" s="341" t="str">
        <f>IF('各会計、関係団体の財政状況及び健全化判断比率'!B68="","",'各会計、関係団体の財政状況及び健全化判断比率'!B68)</f>
        <v>金目川水害予防組合</v>
      </c>
      <c r="BZ34" s="341"/>
      <c r="CA34" s="341"/>
      <c r="CB34" s="341"/>
      <c r="CC34" s="341"/>
      <c r="CD34" s="341"/>
      <c r="CE34" s="341"/>
      <c r="CF34" s="341"/>
      <c r="CG34" s="341"/>
      <c r="CH34" s="341"/>
      <c r="CI34" s="341"/>
      <c r="CJ34" s="341"/>
      <c r="CK34" s="341"/>
      <c r="CL34" s="341"/>
      <c r="CM34" s="341"/>
      <c r="CN34" s="165"/>
      <c r="CO34" s="342">
        <f>IF(CQ34="","",MAX(C34:D43,U34:V43,AM34:AN43,BE34:BF43,BW34:BX43)+1)</f>
        <v>13</v>
      </c>
      <c r="CP34" s="342"/>
      <c r="CQ34" s="341" t="str">
        <f>IF('各会計、関係団体の財政状況及び健全化判断比率'!BS7="","",'各会計、関係団体の財政状況及び健全化判断比率'!BS7)</f>
        <v>（公財）平塚市まちづくり財団</v>
      </c>
      <c r="CR34" s="341"/>
      <c r="CS34" s="341"/>
      <c r="CT34" s="341"/>
      <c r="CU34" s="341"/>
      <c r="CV34" s="341"/>
      <c r="CW34" s="341"/>
      <c r="CX34" s="341"/>
      <c r="CY34" s="341"/>
      <c r="CZ34" s="341"/>
      <c r="DA34" s="341"/>
      <c r="DB34" s="341"/>
      <c r="DC34" s="341"/>
      <c r="DD34" s="341"/>
      <c r="DE34" s="341"/>
      <c r="DF34" s="162"/>
      <c r="DG34" s="343" t="str">
        <f>IF('各会計、関係団体の財政状況及び健全化判断比率'!BR7="","",'各会計、関係団体の財政状況及び健全化判断比率'!BR7)</f>
        <v/>
      </c>
      <c r="DH34" s="343"/>
      <c r="DI34" s="169"/>
      <c r="DJ34" s="137"/>
      <c r="DK34" s="137"/>
      <c r="DL34" s="137"/>
      <c r="DM34" s="137"/>
      <c r="DN34" s="137"/>
      <c r="DO34" s="137"/>
    </row>
    <row r="35" spans="1:119" ht="32.25" customHeight="1">
      <c r="A35" s="138"/>
      <c r="B35" s="164"/>
      <c r="C35" s="342" t="str">
        <f>IF(E35="","",C34+1)</f>
        <v/>
      </c>
      <c r="D35" s="342"/>
      <c r="E35" s="341" t="str">
        <f>IF('各会計、関係団体の財政状況及び健全化判断比率'!B8="","",'各会計、関係団体の財政状況及び健全化判断比率'!B8)</f>
        <v/>
      </c>
      <c r="F35" s="341"/>
      <c r="G35" s="341"/>
      <c r="H35" s="341"/>
      <c r="I35" s="341"/>
      <c r="J35" s="341"/>
      <c r="K35" s="341"/>
      <c r="L35" s="341"/>
      <c r="M35" s="341"/>
      <c r="N35" s="341"/>
      <c r="O35" s="341"/>
      <c r="P35" s="341"/>
      <c r="Q35" s="341"/>
      <c r="R35" s="341"/>
      <c r="S35" s="341"/>
      <c r="T35" s="165"/>
      <c r="U35" s="342">
        <f>IF(W35="","",U34+1)</f>
        <v>3</v>
      </c>
      <c r="V35" s="342"/>
      <c r="W35" s="341" t="str">
        <f>IF('各会計、関係団体の財政状況及び健全化判断比率'!B29="","",'各会計、関係団体の財政状況及び健全化判断比率'!B29)</f>
        <v>国民健康保険事業特別会計</v>
      </c>
      <c r="X35" s="341"/>
      <c r="Y35" s="341"/>
      <c r="Z35" s="341"/>
      <c r="AA35" s="341"/>
      <c r="AB35" s="341"/>
      <c r="AC35" s="341"/>
      <c r="AD35" s="341"/>
      <c r="AE35" s="341"/>
      <c r="AF35" s="341"/>
      <c r="AG35" s="341"/>
      <c r="AH35" s="341"/>
      <c r="AI35" s="341"/>
      <c r="AJ35" s="341"/>
      <c r="AK35" s="341"/>
      <c r="AL35" s="165"/>
      <c r="AM35" s="342" t="str">
        <f t="shared" ref="AM35:AM43" si="0">IF(AO35="","",AM34+1)</f>
        <v/>
      </c>
      <c r="AN35" s="342"/>
      <c r="AO35" s="341"/>
      <c r="AP35" s="341"/>
      <c r="AQ35" s="341"/>
      <c r="AR35" s="341"/>
      <c r="AS35" s="341"/>
      <c r="AT35" s="341"/>
      <c r="AU35" s="341"/>
      <c r="AV35" s="341"/>
      <c r="AW35" s="341"/>
      <c r="AX35" s="341"/>
      <c r="AY35" s="341"/>
      <c r="AZ35" s="341"/>
      <c r="BA35" s="341"/>
      <c r="BB35" s="341"/>
      <c r="BC35" s="341"/>
      <c r="BD35" s="165"/>
      <c r="BE35" s="342">
        <f t="shared" ref="BE35:BE43" si="1">IF(BG35="","",BE34+1)</f>
        <v>8</v>
      </c>
      <c r="BF35" s="342"/>
      <c r="BG35" s="341" t="str">
        <f>IF('各会計、関係団体の財政状況及び健全化判断比率'!B34="","",'各会計、関係団体の財政状況及び健全化判断比率'!B34)</f>
        <v>下水道事業特別会計</v>
      </c>
      <c r="BH35" s="341"/>
      <c r="BI35" s="341"/>
      <c r="BJ35" s="341"/>
      <c r="BK35" s="341"/>
      <c r="BL35" s="341"/>
      <c r="BM35" s="341"/>
      <c r="BN35" s="341"/>
      <c r="BO35" s="341"/>
      <c r="BP35" s="341"/>
      <c r="BQ35" s="341"/>
      <c r="BR35" s="341"/>
      <c r="BS35" s="341"/>
      <c r="BT35" s="341"/>
      <c r="BU35" s="341"/>
      <c r="BV35" s="165"/>
      <c r="BW35" s="342">
        <f t="shared" ref="BW35:BW43" si="2">IF(BY35="","",BW34+1)</f>
        <v>11</v>
      </c>
      <c r="BX35" s="342"/>
      <c r="BY35" s="341" t="str">
        <f>IF('各会計、関係団体の財政状況及び健全化判断比率'!B69="","",'各会計、関係団体の財政状況及び健全化判断比率'!B69)</f>
        <v>神奈川県後期高齢者医療広域連合（一般会計）</v>
      </c>
      <c r="BZ35" s="341"/>
      <c r="CA35" s="341"/>
      <c r="CB35" s="341"/>
      <c r="CC35" s="341"/>
      <c r="CD35" s="341"/>
      <c r="CE35" s="341"/>
      <c r="CF35" s="341"/>
      <c r="CG35" s="341"/>
      <c r="CH35" s="341"/>
      <c r="CI35" s="341"/>
      <c r="CJ35" s="341"/>
      <c r="CK35" s="341"/>
      <c r="CL35" s="341"/>
      <c r="CM35" s="341"/>
      <c r="CN35" s="165"/>
      <c r="CO35" s="342">
        <f t="shared" ref="CO35:CO43" si="3">IF(CQ35="","",CO34+1)</f>
        <v>14</v>
      </c>
      <c r="CP35" s="342"/>
      <c r="CQ35" s="341" t="str">
        <f>IF('各会計、関係団体の財政状況及び健全化判断比率'!BS8="","",'各会計、関係団体の財政状況及び健全化判断比率'!BS8)</f>
        <v>（公財）平塚市生きがい事業団</v>
      </c>
      <c r="CR35" s="341"/>
      <c r="CS35" s="341"/>
      <c r="CT35" s="341"/>
      <c r="CU35" s="341"/>
      <c r="CV35" s="341"/>
      <c r="CW35" s="341"/>
      <c r="CX35" s="341"/>
      <c r="CY35" s="341"/>
      <c r="CZ35" s="341"/>
      <c r="DA35" s="341"/>
      <c r="DB35" s="341"/>
      <c r="DC35" s="341"/>
      <c r="DD35" s="341"/>
      <c r="DE35" s="341"/>
      <c r="DF35" s="162"/>
      <c r="DG35" s="343" t="str">
        <f>IF('各会計、関係団体の財政状況及び健全化判断比率'!BR8="","",'各会計、関係団体の財政状況及び健全化判断比率'!BR8)</f>
        <v/>
      </c>
      <c r="DH35" s="343"/>
      <c r="DI35" s="169"/>
      <c r="DJ35" s="137"/>
      <c r="DK35" s="137"/>
      <c r="DL35" s="137"/>
      <c r="DM35" s="137"/>
      <c r="DN35" s="137"/>
      <c r="DO35" s="137"/>
    </row>
    <row r="36" spans="1:119" ht="32.25" customHeight="1">
      <c r="A36" s="138"/>
      <c r="B36" s="164"/>
      <c r="C36" s="342" t="str">
        <f>IF(E36="","",C35+1)</f>
        <v/>
      </c>
      <c r="D36" s="342"/>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165"/>
      <c r="U36" s="342">
        <f t="shared" ref="U36:U43" si="4">IF(W36="","",U35+1)</f>
        <v>4</v>
      </c>
      <c r="V36" s="342"/>
      <c r="W36" s="341" t="str">
        <f>IF('各会計、関係団体の財政状況及び健全化判断比率'!B30="","",'各会計、関係団体の財政状況及び健全化判断比率'!B30)</f>
        <v>介護保険事業特別会計</v>
      </c>
      <c r="X36" s="341"/>
      <c r="Y36" s="341"/>
      <c r="Z36" s="341"/>
      <c r="AA36" s="341"/>
      <c r="AB36" s="341"/>
      <c r="AC36" s="341"/>
      <c r="AD36" s="341"/>
      <c r="AE36" s="341"/>
      <c r="AF36" s="341"/>
      <c r="AG36" s="341"/>
      <c r="AH36" s="341"/>
      <c r="AI36" s="341"/>
      <c r="AJ36" s="341"/>
      <c r="AK36" s="341"/>
      <c r="AL36" s="165"/>
      <c r="AM36" s="342" t="str">
        <f t="shared" si="0"/>
        <v/>
      </c>
      <c r="AN36" s="342"/>
      <c r="AO36" s="341"/>
      <c r="AP36" s="341"/>
      <c r="AQ36" s="341"/>
      <c r="AR36" s="341"/>
      <c r="AS36" s="341"/>
      <c r="AT36" s="341"/>
      <c r="AU36" s="341"/>
      <c r="AV36" s="341"/>
      <c r="AW36" s="341"/>
      <c r="AX36" s="341"/>
      <c r="AY36" s="341"/>
      <c r="AZ36" s="341"/>
      <c r="BA36" s="341"/>
      <c r="BB36" s="341"/>
      <c r="BC36" s="341"/>
      <c r="BD36" s="165"/>
      <c r="BE36" s="342">
        <f t="shared" si="1"/>
        <v>9</v>
      </c>
      <c r="BF36" s="342"/>
      <c r="BG36" s="341" t="str">
        <f>IF('各会計、関係団体の財政状況及び健全化判断比率'!B35="","",'各会計、関係団体の財政状況及び健全化判断比率'!B35)</f>
        <v>農業集落排水事業特別会計</v>
      </c>
      <c r="BH36" s="341"/>
      <c r="BI36" s="341"/>
      <c r="BJ36" s="341"/>
      <c r="BK36" s="341"/>
      <c r="BL36" s="341"/>
      <c r="BM36" s="341"/>
      <c r="BN36" s="341"/>
      <c r="BO36" s="341"/>
      <c r="BP36" s="341"/>
      <c r="BQ36" s="341"/>
      <c r="BR36" s="341"/>
      <c r="BS36" s="341"/>
      <c r="BT36" s="341"/>
      <c r="BU36" s="341"/>
      <c r="BV36" s="165"/>
      <c r="BW36" s="342">
        <f t="shared" si="2"/>
        <v>12</v>
      </c>
      <c r="BX36" s="342"/>
      <c r="BY36" s="341" t="str">
        <f>IF('各会計、関係団体の財政状況及び健全化判断比率'!B70="","",'各会計、関係団体の財政状況及び健全化判断比率'!B70)</f>
        <v>神奈川県後期高齢者医療広域連合（特別会計）</v>
      </c>
      <c r="BZ36" s="341"/>
      <c r="CA36" s="341"/>
      <c r="CB36" s="341"/>
      <c r="CC36" s="341"/>
      <c r="CD36" s="341"/>
      <c r="CE36" s="341"/>
      <c r="CF36" s="341"/>
      <c r="CG36" s="341"/>
      <c r="CH36" s="341"/>
      <c r="CI36" s="341"/>
      <c r="CJ36" s="341"/>
      <c r="CK36" s="341"/>
      <c r="CL36" s="341"/>
      <c r="CM36" s="341"/>
      <c r="CN36" s="165"/>
      <c r="CO36" s="342">
        <f t="shared" si="3"/>
        <v>15</v>
      </c>
      <c r="CP36" s="342"/>
      <c r="CQ36" s="341" t="str">
        <f>IF('各会計、関係団体の財政状況及び健全化判断比率'!BS9="","",'各会計、関係団体の財政状況及び健全化判断比率'!BS9)</f>
        <v>平塚市土地開発公社</v>
      </c>
      <c r="CR36" s="341"/>
      <c r="CS36" s="341"/>
      <c r="CT36" s="341"/>
      <c r="CU36" s="341"/>
      <c r="CV36" s="341"/>
      <c r="CW36" s="341"/>
      <c r="CX36" s="341"/>
      <c r="CY36" s="341"/>
      <c r="CZ36" s="341"/>
      <c r="DA36" s="341"/>
      <c r="DB36" s="341"/>
      <c r="DC36" s="341"/>
      <c r="DD36" s="341"/>
      <c r="DE36" s="341"/>
      <c r="DF36" s="162"/>
      <c r="DG36" s="343" t="str">
        <f>IF('各会計、関係団体の財政状況及び健全化判断比率'!BR9="","",'各会計、関係団体の財政状況及び健全化判断比率'!BR9)</f>
        <v>○</v>
      </c>
      <c r="DH36" s="343"/>
      <c r="DI36" s="169"/>
      <c r="DJ36" s="137"/>
      <c r="DK36" s="137"/>
      <c r="DL36" s="137"/>
      <c r="DM36" s="137"/>
      <c r="DN36" s="137"/>
      <c r="DO36" s="137"/>
    </row>
    <row r="37" spans="1:119" ht="32.25" customHeight="1">
      <c r="A37" s="138"/>
      <c r="B37" s="164"/>
      <c r="C37" s="342" t="str">
        <f>IF(E37="","",C36+1)</f>
        <v/>
      </c>
      <c r="D37" s="342"/>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165"/>
      <c r="U37" s="342">
        <f t="shared" si="4"/>
        <v>5</v>
      </c>
      <c r="V37" s="342"/>
      <c r="W37" s="341" t="str">
        <f>IF('各会計、関係団体の財政状況及び健全化判断比率'!B31="","",'各会計、関係団体の財政状況及び健全化判断比率'!B31)</f>
        <v>後期高齢者医療事業特別会計</v>
      </c>
      <c r="X37" s="341"/>
      <c r="Y37" s="341"/>
      <c r="Z37" s="341"/>
      <c r="AA37" s="341"/>
      <c r="AB37" s="341"/>
      <c r="AC37" s="341"/>
      <c r="AD37" s="341"/>
      <c r="AE37" s="341"/>
      <c r="AF37" s="341"/>
      <c r="AG37" s="341"/>
      <c r="AH37" s="341"/>
      <c r="AI37" s="341"/>
      <c r="AJ37" s="341"/>
      <c r="AK37" s="341"/>
      <c r="AL37" s="165"/>
      <c r="AM37" s="342" t="str">
        <f t="shared" si="0"/>
        <v/>
      </c>
      <c r="AN37" s="342"/>
      <c r="AO37" s="341"/>
      <c r="AP37" s="341"/>
      <c r="AQ37" s="341"/>
      <c r="AR37" s="341"/>
      <c r="AS37" s="341"/>
      <c r="AT37" s="341"/>
      <c r="AU37" s="341"/>
      <c r="AV37" s="341"/>
      <c r="AW37" s="341"/>
      <c r="AX37" s="341"/>
      <c r="AY37" s="341"/>
      <c r="AZ37" s="341"/>
      <c r="BA37" s="341"/>
      <c r="BB37" s="341"/>
      <c r="BC37" s="341"/>
      <c r="BD37" s="165"/>
      <c r="BE37" s="342" t="str">
        <f t="shared" si="1"/>
        <v/>
      </c>
      <c r="BF37" s="342"/>
      <c r="BG37" s="341"/>
      <c r="BH37" s="341"/>
      <c r="BI37" s="341"/>
      <c r="BJ37" s="341"/>
      <c r="BK37" s="341"/>
      <c r="BL37" s="341"/>
      <c r="BM37" s="341"/>
      <c r="BN37" s="341"/>
      <c r="BO37" s="341"/>
      <c r="BP37" s="341"/>
      <c r="BQ37" s="341"/>
      <c r="BR37" s="341"/>
      <c r="BS37" s="341"/>
      <c r="BT37" s="341"/>
      <c r="BU37" s="341"/>
      <c r="BV37" s="165"/>
      <c r="BW37" s="342" t="str">
        <f t="shared" si="2"/>
        <v/>
      </c>
      <c r="BX37" s="342"/>
      <c r="BY37" s="341" t="str">
        <f>IF('各会計、関係団体の財政状況及び健全化判断比率'!B71="","",'各会計、関係団体の財政状況及び健全化判断比率'!B71)</f>
        <v/>
      </c>
      <c r="BZ37" s="341"/>
      <c r="CA37" s="341"/>
      <c r="CB37" s="341"/>
      <c r="CC37" s="341"/>
      <c r="CD37" s="341"/>
      <c r="CE37" s="341"/>
      <c r="CF37" s="341"/>
      <c r="CG37" s="341"/>
      <c r="CH37" s="341"/>
      <c r="CI37" s="341"/>
      <c r="CJ37" s="341"/>
      <c r="CK37" s="341"/>
      <c r="CL37" s="341"/>
      <c r="CM37" s="341"/>
      <c r="CN37" s="165"/>
      <c r="CO37" s="342" t="str">
        <f t="shared" si="3"/>
        <v/>
      </c>
      <c r="CP37" s="342"/>
      <c r="CQ37" s="341" t="str">
        <f>IF('各会計、関係団体の財政状況及び健全化判断比率'!BS10="","",'各会計、関係団体の財政状況及び健全化判断比率'!BS10)</f>
        <v/>
      </c>
      <c r="CR37" s="341"/>
      <c r="CS37" s="341"/>
      <c r="CT37" s="341"/>
      <c r="CU37" s="341"/>
      <c r="CV37" s="341"/>
      <c r="CW37" s="341"/>
      <c r="CX37" s="341"/>
      <c r="CY37" s="341"/>
      <c r="CZ37" s="341"/>
      <c r="DA37" s="341"/>
      <c r="DB37" s="341"/>
      <c r="DC37" s="341"/>
      <c r="DD37" s="341"/>
      <c r="DE37" s="341"/>
      <c r="DF37" s="162"/>
      <c r="DG37" s="343" t="str">
        <f>IF('各会計、関係団体の財政状況及び健全化判断比率'!BR10="","",'各会計、関係団体の財政状況及び健全化判断比率'!BR10)</f>
        <v/>
      </c>
      <c r="DH37" s="343"/>
      <c r="DI37" s="169"/>
      <c r="DJ37" s="137"/>
      <c r="DK37" s="137"/>
      <c r="DL37" s="137"/>
      <c r="DM37" s="137"/>
      <c r="DN37" s="137"/>
      <c r="DO37" s="137"/>
    </row>
    <row r="38" spans="1:119" ht="32.25" customHeight="1">
      <c r="A38" s="138"/>
      <c r="B38" s="164"/>
      <c r="C38" s="342" t="str">
        <f t="shared" ref="C38:C43" si="5">IF(E38="","",C37+1)</f>
        <v/>
      </c>
      <c r="D38" s="342"/>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165"/>
      <c r="U38" s="342" t="str">
        <f t="shared" si="4"/>
        <v/>
      </c>
      <c r="V38" s="342"/>
      <c r="W38" s="341"/>
      <c r="X38" s="341"/>
      <c r="Y38" s="341"/>
      <c r="Z38" s="341"/>
      <c r="AA38" s="341"/>
      <c r="AB38" s="341"/>
      <c r="AC38" s="341"/>
      <c r="AD38" s="341"/>
      <c r="AE38" s="341"/>
      <c r="AF38" s="341"/>
      <c r="AG38" s="341"/>
      <c r="AH38" s="341"/>
      <c r="AI38" s="341"/>
      <c r="AJ38" s="341"/>
      <c r="AK38" s="341"/>
      <c r="AL38" s="165"/>
      <c r="AM38" s="342" t="str">
        <f t="shared" si="0"/>
        <v/>
      </c>
      <c r="AN38" s="342"/>
      <c r="AO38" s="341"/>
      <c r="AP38" s="341"/>
      <c r="AQ38" s="341"/>
      <c r="AR38" s="341"/>
      <c r="AS38" s="341"/>
      <c r="AT38" s="341"/>
      <c r="AU38" s="341"/>
      <c r="AV38" s="341"/>
      <c r="AW38" s="341"/>
      <c r="AX38" s="341"/>
      <c r="AY38" s="341"/>
      <c r="AZ38" s="341"/>
      <c r="BA38" s="341"/>
      <c r="BB38" s="341"/>
      <c r="BC38" s="341"/>
      <c r="BD38" s="165"/>
      <c r="BE38" s="342" t="str">
        <f t="shared" si="1"/>
        <v/>
      </c>
      <c r="BF38" s="342"/>
      <c r="BG38" s="341"/>
      <c r="BH38" s="341"/>
      <c r="BI38" s="341"/>
      <c r="BJ38" s="341"/>
      <c r="BK38" s="341"/>
      <c r="BL38" s="341"/>
      <c r="BM38" s="341"/>
      <c r="BN38" s="341"/>
      <c r="BO38" s="341"/>
      <c r="BP38" s="341"/>
      <c r="BQ38" s="341"/>
      <c r="BR38" s="341"/>
      <c r="BS38" s="341"/>
      <c r="BT38" s="341"/>
      <c r="BU38" s="341"/>
      <c r="BV38" s="165"/>
      <c r="BW38" s="342" t="str">
        <f t="shared" si="2"/>
        <v/>
      </c>
      <c r="BX38" s="342"/>
      <c r="BY38" s="341" t="str">
        <f>IF('各会計、関係団体の財政状況及び健全化判断比率'!B72="","",'各会計、関係団体の財政状況及び健全化判断比率'!B72)</f>
        <v/>
      </c>
      <c r="BZ38" s="341"/>
      <c r="CA38" s="341"/>
      <c r="CB38" s="341"/>
      <c r="CC38" s="341"/>
      <c r="CD38" s="341"/>
      <c r="CE38" s="341"/>
      <c r="CF38" s="341"/>
      <c r="CG38" s="341"/>
      <c r="CH38" s="341"/>
      <c r="CI38" s="341"/>
      <c r="CJ38" s="341"/>
      <c r="CK38" s="341"/>
      <c r="CL38" s="341"/>
      <c r="CM38" s="341"/>
      <c r="CN38" s="165"/>
      <c r="CO38" s="342" t="str">
        <f t="shared" si="3"/>
        <v/>
      </c>
      <c r="CP38" s="342"/>
      <c r="CQ38" s="341" t="str">
        <f>IF('各会計、関係団体の財政状況及び健全化判断比率'!BS11="","",'各会計、関係団体の財政状況及び健全化判断比率'!BS11)</f>
        <v/>
      </c>
      <c r="CR38" s="341"/>
      <c r="CS38" s="341"/>
      <c r="CT38" s="341"/>
      <c r="CU38" s="341"/>
      <c r="CV38" s="341"/>
      <c r="CW38" s="341"/>
      <c r="CX38" s="341"/>
      <c r="CY38" s="341"/>
      <c r="CZ38" s="341"/>
      <c r="DA38" s="341"/>
      <c r="DB38" s="341"/>
      <c r="DC38" s="341"/>
      <c r="DD38" s="341"/>
      <c r="DE38" s="341"/>
      <c r="DF38" s="162"/>
      <c r="DG38" s="343" t="str">
        <f>IF('各会計、関係団体の財政状況及び健全化判断比率'!BR11="","",'各会計、関係団体の財政状況及び健全化判断比率'!BR11)</f>
        <v/>
      </c>
      <c r="DH38" s="343"/>
      <c r="DI38" s="169"/>
      <c r="DJ38" s="137"/>
      <c r="DK38" s="137"/>
      <c r="DL38" s="137"/>
      <c r="DM38" s="137"/>
      <c r="DN38" s="137"/>
      <c r="DO38" s="137"/>
    </row>
    <row r="39" spans="1:119" ht="32.25" customHeight="1">
      <c r="A39" s="138"/>
      <c r="B39" s="164"/>
      <c r="C39" s="342" t="str">
        <f t="shared" si="5"/>
        <v/>
      </c>
      <c r="D39" s="342"/>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165"/>
      <c r="U39" s="342" t="str">
        <f t="shared" si="4"/>
        <v/>
      </c>
      <c r="V39" s="342"/>
      <c r="W39" s="341"/>
      <c r="X39" s="341"/>
      <c r="Y39" s="341"/>
      <c r="Z39" s="341"/>
      <c r="AA39" s="341"/>
      <c r="AB39" s="341"/>
      <c r="AC39" s="341"/>
      <c r="AD39" s="341"/>
      <c r="AE39" s="341"/>
      <c r="AF39" s="341"/>
      <c r="AG39" s="341"/>
      <c r="AH39" s="341"/>
      <c r="AI39" s="341"/>
      <c r="AJ39" s="341"/>
      <c r="AK39" s="341"/>
      <c r="AL39" s="165"/>
      <c r="AM39" s="342" t="str">
        <f t="shared" si="0"/>
        <v/>
      </c>
      <c r="AN39" s="342"/>
      <c r="AO39" s="341"/>
      <c r="AP39" s="341"/>
      <c r="AQ39" s="341"/>
      <c r="AR39" s="341"/>
      <c r="AS39" s="341"/>
      <c r="AT39" s="341"/>
      <c r="AU39" s="341"/>
      <c r="AV39" s="341"/>
      <c r="AW39" s="341"/>
      <c r="AX39" s="341"/>
      <c r="AY39" s="341"/>
      <c r="AZ39" s="341"/>
      <c r="BA39" s="341"/>
      <c r="BB39" s="341"/>
      <c r="BC39" s="341"/>
      <c r="BD39" s="165"/>
      <c r="BE39" s="342" t="str">
        <f t="shared" si="1"/>
        <v/>
      </c>
      <c r="BF39" s="342"/>
      <c r="BG39" s="341"/>
      <c r="BH39" s="341"/>
      <c r="BI39" s="341"/>
      <c r="BJ39" s="341"/>
      <c r="BK39" s="341"/>
      <c r="BL39" s="341"/>
      <c r="BM39" s="341"/>
      <c r="BN39" s="341"/>
      <c r="BO39" s="341"/>
      <c r="BP39" s="341"/>
      <c r="BQ39" s="341"/>
      <c r="BR39" s="341"/>
      <c r="BS39" s="341"/>
      <c r="BT39" s="341"/>
      <c r="BU39" s="341"/>
      <c r="BV39" s="165"/>
      <c r="BW39" s="342" t="str">
        <f t="shared" si="2"/>
        <v/>
      </c>
      <c r="BX39" s="342"/>
      <c r="BY39" s="341" t="str">
        <f>IF('各会計、関係団体の財政状況及び健全化判断比率'!B73="","",'各会計、関係団体の財政状況及び健全化判断比率'!B73)</f>
        <v/>
      </c>
      <c r="BZ39" s="341"/>
      <c r="CA39" s="341"/>
      <c r="CB39" s="341"/>
      <c r="CC39" s="341"/>
      <c r="CD39" s="341"/>
      <c r="CE39" s="341"/>
      <c r="CF39" s="341"/>
      <c r="CG39" s="341"/>
      <c r="CH39" s="341"/>
      <c r="CI39" s="341"/>
      <c r="CJ39" s="341"/>
      <c r="CK39" s="341"/>
      <c r="CL39" s="341"/>
      <c r="CM39" s="341"/>
      <c r="CN39" s="165"/>
      <c r="CO39" s="342" t="str">
        <f t="shared" si="3"/>
        <v/>
      </c>
      <c r="CP39" s="342"/>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F39" s="162"/>
      <c r="DG39" s="343" t="str">
        <f>IF('各会計、関係団体の財政状況及び健全化判断比率'!BR12="","",'各会計、関係団体の財政状況及び健全化判断比率'!BR12)</f>
        <v/>
      </c>
      <c r="DH39" s="343"/>
      <c r="DI39" s="169"/>
      <c r="DJ39" s="137"/>
      <c r="DK39" s="137"/>
      <c r="DL39" s="137"/>
      <c r="DM39" s="137"/>
      <c r="DN39" s="137"/>
      <c r="DO39" s="137"/>
    </row>
    <row r="40" spans="1:119" ht="32.25" customHeight="1">
      <c r="A40" s="138"/>
      <c r="B40" s="164"/>
      <c r="C40" s="342" t="str">
        <f t="shared" si="5"/>
        <v/>
      </c>
      <c r="D40" s="342"/>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165"/>
      <c r="U40" s="342" t="str">
        <f t="shared" si="4"/>
        <v/>
      </c>
      <c r="V40" s="342"/>
      <c r="W40" s="341"/>
      <c r="X40" s="341"/>
      <c r="Y40" s="341"/>
      <c r="Z40" s="341"/>
      <c r="AA40" s="341"/>
      <c r="AB40" s="341"/>
      <c r="AC40" s="341"/>
      <c r="AD40" s="341"/>
      <c r="AE40" s="341"/>
      <c r="AF40" s="341"/>
      <c r="AG40" s="341"/>
      <c r="AH40" s="341"/>
      <c r="AI40" s="341"/>
      <c r="AJ40" s="341"/>
      <c r="AK40" s="341"/>
      <c r="AL40" s="165"/>
      <c r="AM40" s="342" t="str">
        <f t="shared" si="0"/>
        <v/>
      </c>
      <c r="AN40" s="342"/>
      <c r="AO40" s="341"/>
      <c r="AP40" s="341"/>
      <c r="AQ40" s="341"/>
      <c r="AR40" s="341"/>
      <c r="AS40" s="341"/>
      <c r="AT40" s="341"/>
      <c r="AU40" s="341"/>
      <c r="AV40" s="341"/>
      <c r="AW40" s="341"/>
      <c r="AX40" s="341"/>
      <c r="AY40" s="341"/>
      <c r="AZ40" s="341"/>
      <c r="BA40" s="341"/>
      <c r="BB40" s="341"/>
      <c r="BC40" s="341"/>
      <c r="BD40" s="165"/>
      <c r="BE40" s="342" t="str">
        <f t="shared" si="1"/>
        <v/>
      </c>
      <c r="BF40" s="342"/>
      <c r="BG40" s="341"/>
      <c r="BH40" s="341"/>
      <c r="BI40" s="341"/>
      <c r="BJ40" s="341"/>
      <c r="BK40" s="341"/>
      <c r="BL40" s="341"/>
      <c r="BM40" s="341"/>
      <c r="BN40" s="341"/>
      <c r="BO40" s="341"/>
      <c r="BP40" s="341"/>
      <c r="BQ40" s="341"/>
      <c r="BR40" s="341"/>
      <c r="BS40" s="341"/>
      <c r="BT40" s="341"/>
      <c r="BU40" s="341"/>
      <c r="BV40" s="165"/>
      <c r="BW40" s="342" t="str">
        <f t="shared" si="2"/>
        <v/>
      </c>
      <c r="BX40" s="342"/>
      <c r="BY40" s="341" t="str">
        <f>IF('各会計、関係団体の財政状況及び健全化判断比率'!B74="","",'各会計、関係団体の財政状況及び健全化判断比率'!B74)</f>
        <v/>
      </c>
      <c r="BZ40" s="341"/>
      <c r="CA40" s="341"/>
      <c r="CB40" s="341"/>
      <c r="CC40" s="341"/>
      <c r="CD40" s="341"/>
      <c r="CE40" s="341"/>
      <c r="CF40" s="341"/>
      <c r="CG40" s="341"/>
      <c r="CH40" s="341"/>
      <c r="CI40" s="341"/>
      <c r="CJ40" s="341"/>
      <c r="CK40" s="341"/>
      <c r="CL40" s="341"/>
      <c r="CM40" s="341"/>
      <c r="CN40" s="165"/>
      <c r="CO40" s="342" t="str">
        <f t="shared" si="3"/>
        <v/>
      </c>
      <c r="CP40" s="342"/>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F40" s="162"/>
      <c r="DG40" s="343" t="str">
        <f>IF('各会計、関係団体の財政状況及び健全化判断比率'!BR13="","",'各会計、関係団体の財政状況及び健全化判断比率'!BR13)</f>
        <v/>
      </c>
      <c r="DH40" s="343"/>
      <c r="DI40" s="169"/>
      <c r="DJ40" s="137"/>
      <c r="DK40" s="137"/>
      <c r="DL40" s="137"/>
      <c r="DM40" s="137"/>
      <c r="DN40" s="137"/>
      <c r="DO40" s="137"/>
    </row>
    <row r="41" spans="1:119" ht="32.25" customHeight="1">
      <c r="A41" s="138"/>
      <c r="B41" s="164"/>
      <c r="C41" s="342" t="str">
        <f t="shared" si="5"/>
        <v/>
      </c>
      <c r="D41" s="342"/>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165"/>
      <c r="U41" s="342" t="str">
        <f t="shared" si="4"/>
        <v/>
      </c>
      <c r="V41" s="342"/>
      <c r="W41" s="341"/>
      <c r="X41" s="341"/>
      <c r="Y41" s="341"/>
      <c r="Z41" s="341"/>
      <c r="AA41" s="341"/>
      <c r="AB41" s="341"/>
      <c r="AC41" s="341"/>
      <c r="AD41" s="341"/>
      <c r="AE41" s="341"/>
      <c r="AF41" s="341"/>
      <c r="AG41" s="341"/>
      <c r="AH41" s="341"/>
      <c r="AI41" s="341"/>
      <c r="AJ41" s="341"/>
      <c r="AK41" s="341"/>
      <c r="AL41" s="165"/>
      <c r="AM41" s="342" t="str">
        <f t="shared" si="0"/>
        <v/>
      </c>
      <c r="AN41" s="342"/>
      <c r="AO41" s="341"/>
      <c r="AP41" s="341"/>
      <c r="AQ41" s="341"/>
      <c r="AR41" s="341"/>
      <c r="AS41" s="341"/>
      <c r="AT41" s="341"/>
      <c r="AU41" s="341"/>
      <c r="AV41" s="341"/>
      <c r="AW41" s="341"/>
      <c r="AX41" s="341"/>
      <c r="AY41" s="341"/>
      <c r="AZ41" s="341"/>
      <c r="BA41" s="341"/>
      <c r="BB41" s="341"/>
      <c r="BC41" s="341"/>
      <c r="BD41" s="165"/>
      <c r="BE41" s="342" t="str">
        <f t="shared" si="1"/>
        <v/>
      </c>
      <c r="BF41" s="342"/>
      <c r="BG41" s="341"/>
      <c r="BH41" s="341"/>
      <c r="BI41" s="341"/>
      <c r="BJ41" s="341"/>
      <c r="BK41" s="341"/>
      <c r="BL41" s="341"/>
      <c r="BM41" s="341"/>
      <c r="BN41" s="341"/>
      <c r="BO41" s="341"/>
      <c r="BP41" s="341"/>
      <c r="BQ41" s="341"/>
      <c r="BR41" s="341"/>
      <c r="BS41" s="341"/>
      <c r="BT41" s="341"/>
      <c r="BU41" s="341"/>
      <c r="BV41" s="165"/>
      <c r="BW41" s="342" t="str">
        <f t="shared" si="2"/>
        <v/>
      </c>
      <c r="BX41" s="342"/>
      <c r="BY41" s="341" t="str">
        <f>IF('各会計、関係団体の財政状況及び健全化判断比率'!B75="","",'各会計、関係団体の財政状況及び健全化判断比率'!B75)</f>
        <v/>
      </c>
      <c r="BZ41" s="341"/>
      <c r="CA41" s="341"/>
      <c r="CB41" s="341"/>
      <c r="CC41" s="341"/>
      <c r="CD41" s="341"/>
      <c r="CE41" s="341"/>
      <c r="CF41" s="341"/>
      <c r="CG41" s="341"/>
      <c r="CH41" s="341"/>
      <c r="CI41" s="341"/>
      <c r="CJ41" s="341"/>
      <c r="CK41" s="341"/>
      <c r="CL41" s="341"/>
      <c r="CM41" s="341"/>
      <c r="CN41" s="165"/>
      <c r="CO41" s="342" t="str">
        <f t="shared" si="3"/>
        <v/>
      </c>
      <c r="CP41" s="342"/>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F41" s="162"/>
      <c r="DG41" s="343" t="str">
        <f>IF('各会計、関係団体の財政状況及び健全化判断比率'!BR14="","",'各会計、関係団体の財政状況及び健全化判断比率'!BR14)</f>
        <v/>
      </c>
      <c r="DH41" s="343"/>
      <c r="DI41" s="169"/>
      <c r="DJ41" s="137"/>
      <c r="DK41" s="137"/>
      <c r="DL41" s="137"/>
      <c r="DM41" s="137"/>
      <c r="DN41" s="137"/>
      <c r="DO41" s="137"/>
    </row>
    <row r="42" spans="1:119" ht="32.25" customHeight="1">
      <c r="A42" s="137"/>
      <c r="B42" s="164"/>
      <c r="C42" s="342" t="str">
        <f t="shared" si="5"/>
        <v/>
      </c>
      <c r="D42" s="342"/>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165"/>
      <c r="U42" s="342" t="str">
        <f t="shared" si="4"/>
        <v/>
      </c>
      <c r="V42" s="342"/>
      <c r="W42" s="341"/>
      <c r="X42" s="341"/>
      <c r="Y42" s="341"/>
      <c r="Z42" s="341"/>
      <c r="AA42" s="341"/>
      <c r="AB42" s="341"/>
      <c r="AC42" s="341"/>
      <c r="AD42" s="341"/>
      <c r="AE42" s="341"/>
      <c r="AF42" s="341"/>
      <c r="AG42" s="341"/>
      <c r="AH42" s="341"/>
      <c r="AI42" s="341"/>
      <c r="AJ42" s="341"/>
      <c r="AK42" s="341"/>
      <c r="AL42" s="165"/>
      <c r="AM42" s="342" t="str">
        <f t="shared" si="0"/>
        <v/>
      </c>
      <c r="AN42" s="342"/>
      <c r="AO42" s="341"/>
      <c r="AP42" s="341"/>
      <c r="AQ42" s="341"/>
      <c r="AR42" s="341"/>
      <c r="AS42" s="341"/>
      <c r="AT42" s="341"/>
      <c r="AU42" s="341"/>
      <c r="AV42" s="341"/>
      <c r="AW42" s="341"/>
      <c r="AX42" s="341"/>
      <c r="AY42" s="341"/>
      <c r="AZ42" s="341"/>
      <c r="BA42" s="341"/>
      <c r="BB42" s="341"/>
      <c r="BC42" s="341"/>
      <c r="BD42" s="165"/>
      <c r="BE42" s="342" t="str">
        <f t="shared" si="1"/>
        <v/>
      </c>
      <c r="BF42" s="342"/>
      <c r="BG42" s="341"/>
      <c r="BH42" s="341"/>
      <c r="BI42" s="341"/>
      <c r="BJ42" s="341"/>
      <c r="BK42" s="341"/>
      <c r="BL42" s="341"/>
      <c r="BM42" s="341"/>
      <c r="BN42" s="341"/>
      <c r="BO42" s="341"/>
      <c r="BP42" s="341"/>
      <c r="BQ42" s="341"/>
      <c r="BR42" s="341"/>
      <c r="BS42" s="341"/>
      <c r="BT42" s="341"/>
      <c r="BU42" s="341"/>
      <c r="BV42" s="165"/>
      <c r="BW42" s="342" t="str">
        <f t="shared" si="2"/>
        <v/>
      </c>
      <c r="BX42" s="342"/>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165"/>
      <c r="CO42" s="342" t="str">
        <f t="shared" si="3"/>
        <v/>
      </c>
      <c r="CP42" s="342"/>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F42" s="162"/>
      <c r="DG42" s="343" t="str">
        <f>IF('各会計、関係団体の財政状況及び健全化判断比率'!BR15="","",'各会計、関係団体の財政状況及び健全化判断比率'!BR15)</f>
        <v/>
      </c>
      <c r="DH42" s="343"/>
      <c r="DI42" s="169"/>
      <c r="DJ42" s="137"/>
      <c r="DK42" s="137"/>
      <c r="DL42" s="137"/>
      <c r="DM42" s="137"/>
      <c r="DN42" s="137"/>
      <c r="DO42" s="137"/>
    </row>
    <row r="43" spans="1:119" ht="32.25" customHeight="1">
      <c r="A43" s="137"/>
      <c r="B43" s="164"/>
      <c r="C43" s="342" t="str">
        <f t="shared" si="5"/>
        <v/>
      </c>
      <c r="D43" s="342"/>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165"/>
      <c r="U43" s="342" t="str">
        <f t="shared" si="4"/>
        <v/>
      </c>
      <c r="V43" s="342"/>
      <c r="W43" s="341"/>
      <c r="X43" s="341"/>
      <c r="Y43" s="341"/>
      <c r="Z43" s="341"/>
      <c r="AA43" s="341"/>
      <c r="AB43" s="341"/>
      <c r="AC43" s="341"/>
      <c r="AD43" s="341"/>
      <c r="AE43" s="341"/>
      <c r="AF43" s="341"/>
      <c r="AG43" s="341"/>
      <c r="AH43" s="341"/>
      <c r="AI43" s="341"/>
      <c r="AJ43" s="341"/>
      <c r="AK43" s="341"/>
      <c r="AL43" s="165"/>
      <c r="AM43" s="342" t="str">
        <f t="shared" si="0"/>
        <v/>
      </c>
      <c r="AN43" s="342"/>
      <c r="AO43" s="341"/>
      <c r="AP43" s="341"/>
      <c r="AQ43" s="341"/>
      <c r="AR43" s="341"/>
      <c r="AS43" s="341"/>
      <c r="AT43" s="341"/>
      <c r="AU43" s="341"/>
      <c r="AV43" s="341"/>
      <c r="AW43" s="341"/>
      <c r="AX43" s="341"/>
      <c r="AY43" s="341"/>
      <c r="AZ43" s="341"/>
      <c r="BA43" s="341"/>
      <c r="BB43" s="341"/>
      <c r="BC43" s="341"/>
      <c r="BD43" s="165"/>
      <c r="BE43" s="342" t="str">
        <f t="shared" si="1"/>
        <v/>
      </c>
      <c r="BF43" s="342"/>
      <c r="BG43" s="341"/>
      <c r="BH43" s="341"/>
      <c r="BI43" s="341"/>
      <c r="BJ43" s="341"/>
      <c r="BK43" s="341"/>
      <c r="BL43" s="341"/>
      <c r="BM43" s="341"/>
      <c r="BN43" s="341"/>
      <c r="BO43" s="341"/>
      <c r="BP43" s="341"/>
      <c r="BQ43" s="341"/>
      <c r="BR43" s="341"/>
      <c r="BS43" s="341"/>
      <c r="BT43" s="341"/>
      <c r="BU43" s="341"/>
      <c r="BV43" s="165"/>
      <c r="BW43" s="342" t="str">
        <f t="shared" si="2"/>
        <v/>
      </c>
      <c r="BX43" s="342"/>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165"/>
      <c r="CO43" s="342" t="str">
        <f t="shared" si="3"/>
        <v/>
      </c>
      <c r="CP43" s="342"/>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F43" s="162"/>
      <c r="DG43" s="343" t="str">
        <f>IF('各会計、関係団体の財政状況及び健全化判断比率'!BR16="","",'各会計、関係団体の財政状況及び健全化判断比率'!BR16)</f>
        <v/>
      </c>
      <c r="DH43" s="343"/>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4" t="s">
        <v>527</v>
      </c>
      <c r="D34" s="1144"/>
      <c r="E34" s="1145"/>
      <c r="F34" s="32">
        <v>6.21</v>
      </c>
      <c r="G34" s="33">
        <v>7.66</v>
      </c>
      <c r="H34" s="33">
        <v>7.69</v>
      </c>
      <c r="I34" s="33">
        <v>7.72</v>
      </c>
      <c r="J34" s="34">
        <v>5.54</v>
      </c>
      <c r="K34" s="22"/>
      <c r="L34" s="22"/>
      <c r="M34" s="22"/>
      <c r="N34" s="22"/>
      <c r="O34" s="22"/>
      <c r="P34" s="22"/>
    </row>
    <row r="35" spans="1:16" ht="39" customHeight="1">
      <c r="A35" s="22"/>
      <c r="B35" s="35"/>
      <c r="C35" s="1138" t="s">
        <v>528</v>
      </c>
      <c r="D35" s="1139"/>
      <c r="E35" s="1140"/>
      <c r="F35" s="36">
        <v>3.79</v>
      </c>
      <c r="G35" s="37">
        <v>1.88</v>
      </c>
      <c r="H35" s="37">
        <v>1.33</v>
      </c>
      <c r="I35" s="37">
        <v>3.49</v>
      </c>
      <c r="J35" s="38">
        <v>4.74</v>
      </c>
      <c r="K35" s="22"/>
      <c r="L35" s="22"/>
      <c r="M35" s="22"/>
      <c r="N35" s="22"/>
      <c r="O35" s="22"/>
      <c r="P35" s="22"/>
    </row>
    <row r="36" spans="1:16" ht="39" customHeight="1">
      <c r="A36" s="22"/>
      <c r="B36" s="35"/>
      <c r="C36" s="1138" t="s">
        <v>529</v>
      </c>
      <c r="D36" s="1139"/>
      <c r="E36" s="1140"/>
      <c r="F36" s="36">
        <v>2.54</v>
      </c>
      <c r="G36" s="37">
        <v>1.8</v>
      </c>
      <c r="H36" s="37">
        <v>0.6</v>
      </c>
      <c r="I36" s="37">
        <v>0.52</v>
      </c>
      <c r="J36" s="38">
        <v>0.84</v>
      </c>
      <c r="K36" s="22"/>
      <c r="L36" s="22"/>
      <c r="M36" s="22"/>
      <c r="N36" s="22"/>
      <c r="O36" s="22"/>
      <c r="P36" s="22"/>
    </row>
    <row r="37" spans="1:16" ht="39" customHeight="1">
      <c r="A37" s="22"/>
      <c r="B37" s="35"/>
      <c r="C37" s="1138" t="s">
        <v>530</v>
      </c>
      <c r="D37" s="1139"/>
      <c r="E37" s="1140"/>
      <c r="F37" s="36">
        <v>0.26</v>
      </c>
      <c r="G37" s="37">
        <v>0.19</v>
      </c>
      <c r="H37" s="37">
        <v>0.36</v>
      </c>
      <c r="I37" s="37">
        <v>0.51</v>
      </c>
      <c r="J37" s="38">
        <v>0.69</v>
      </c>
      <c r="K37" s="22"/>
      <c r="L37" s="22"/>
      <c r="M37" s="22"/>
      <c r="N37" s="22"/>
      <c r="O37" s="22"/>
      <c r="P37" s="22"/>
    </row>
    <row r="38" spans="1:16" ht="39" customHeight="1">
      <c r="A38" s="22"/>
      <c r="B38" s="35"/>
      <c r="C38" s="1138" t="s">
        <v>531</v>
      </c>
      <c r="D38" s="1139"/>
      <c r="E38" s="1140"/>
      <c r="F38" s="36">
        <v>0.37</v>
      </c>
      <c r="G38" s="37">
        <v>0.48</v>
      </c>
      <c r="H38" s="37">
        <v>0.67</v>
      </c>
      <c r="I38" s="37">
        <v>0.82</v>
      </c>
      <c r="J38" s="38">
        <v>0.56999999999999995</v>
      </c>
      <c r="K38" s="22"/>
      <c r="L38" s="22"/>
      <c r="M38" s="22"/>
      <c r="N38" s="22"/>
      <c r="O38" s="22"/>
      <c r="P38" s="22"/>
    </row>
    <row r="39" spans="1:16" ht="39" customHeight="1">
      <c r="A39" s="22"/>
      <c r="B39" s="35"/>
      <c r="C39" s="1138" t="s">
        <v>532</v>
      </c>
      <c r="D39" s="1139"/>
      <c r="E39" s="1140"/>
      <c r="F39" s="36">
        <v>1.71</v>
      </c>
      <c r="G39" s="37">
        <v>1.34</v>
      </c>
      <c r="H39" s="37">
        <v>1.57</v>
      </c>
      <c r="I39" s="37">
        <v>1.25</v>
      </c>
      <c r="J39" s="38">
        <v>0.56000000000000005</v>
      </c>
      <c r="K39" s="22"/>
      <c r="L39" s="22"/>
      <c r="M39" s="22"/>
      <c r="N39" s="22"/>
      <c r="O39" s="22"/>
      <c r="P39" s="22"/>
    </row>
    <row r="40" spans="1:16" ht="39" customHeight="1">
      <c r="A40" s="22"/>
      <c r="B40" s="35"/>
      <c r="C40" s="1138" t="s">
        <v>533</v>
      </c>
      <c r="D40" s="1139"/>
      <c r="E40" s="1140"/>
      <c r="F40" s="36">
        <v>0.06</v>
      </c>
      <c r="G40" s="37">
        <v>0.09</v>
      </c>
      <c r="H40" s="37">
        <v>0.71</v>
      </c>
      <c r="I40" s="37">
        <v>0.33</v>
      </c>
      <c r="J40" s="38">
        <v>0.35</v>
      </c>
      <c r="K40" s="22"/>
      <c r="L40" s="22"/>
      <c r="M40" s="22"/>
      <c r="N40" s="22"/>
      <c r="O40" s="22"/>
      <c r="P40" s="22"/>
    </row>
    <row r="41" spans="1:16" ht="39" customHeight="1">
      <c r="A41" s="22"/>
      <c r="B41" s="35"/>
      <c r="C41" s="1138" t="s">
        <v>534</v>
      </c>
      <c r="D41" s="1139"/>
      <c r="E41" s="1140"/>
      <c r="F41" s="36">
        <v>0.06</v>
      </c>
      <c r="G41" s="37">
        <v>0.1</v>
      </c>
      <c r="H41" s="37">
        <v>0.05</v>
      </c>
      <c r="I41" s="37">
        <v>0.05</v>
      </c>
      <c r="J41" s="38">
        <v>0.12</v>
      </c>
      <c r="K41" s="22"/>
      <c r="L41" s="22"/>
      <c r="M41" s="22"/>
      <c r="N41" s="22"/>
      <c r="O41" s="22"/>
      <c r="P41" s="22"/>
    </row>
    <row r="42" spans="1:16" ht="39" customHeight="1">
      <c r="A42" s="22"/>
      <c r="B42" s="39"/>
      <c r="C42" s="1138" t="s">
        <v>535</v>
      </c>
      <c r="D42" s="1139"/>
      <c r="E42" s="1140"/>
      <c r="F42" s="36" t="s">
        <v>481</v>
      </c>
      <c r="G42" s="37" t="s">
        <v>481</v>
      </c>
      <c r="H42" s="37" t="s">
        <v>481</v>
      </c>
      <c r="I42" s="37" t="s">
        <v>481</v>
      </c>
      <c r="J42" s="38" t="s">
        <v>481</v>
      </c>
      <c r="K42" s="22"/>
      <c r="L42" s="22"/>
      <c r="M42" s="22"/>
      <c r="N42" s="22"/>
      <c r="O42" s="22"/>
      <c r="P42" s="22"/>
    </row>
    <row r="43" spans="1:16" ht="39" customHeight="1" thickBot="1">
      <c r="A43" s="22"/>
      <c r="B43" s="40"/>
      <c r="C43" s="1141" t="s">
        <v>536</v>
      </c>
      <c r="D43" s="1142"/>
      <c r="E43" s="11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4" t="s">
        <v>11</v>
      </c>
      <c r="C45" s="1155"/>
      <c r="D45" s="58"/>
      <c r="E45" s="1160" t="s">
        <v>12</v>
      </c>
      <c r="F45" s="1160"/>
      <c r="G45" s="1160"/>
      <c r="H45" s="1160"/>
      <c r="I45" s="1160"/>
      <c r="J45" s="1161"/>
      <c r="K45" s="59">
        <v>5006</v>
      </c>
      <c r="L45" s="60">
        <v>4939</v>
      </c>
      <c r="M45" s="60">
        <v>5044</v>
      </c>
      <c r="N45" s="60">
        <v>5105</v>
      </c>
      <c r="O45" s="61">
        <v>4777</v>
      </c>
      <c r="P45" s="48"/>
      <c r="Q45" s="48"/>
      <c r="R45" s="48"/>
      <c r="S45" s="48"/>
      <c r="T45" s="48"/>
      <c r="U45" s="48"/>
    </row>
    <row r="46" spans="1:21" ht="30.75" customHeight="1">
      <c r="A46" s="48"/>
      <c r="B46" s="1156"/>
      <c r="C46" s="1157"/>
      <c r="D46" s="62"/>
      <c r="E46" s="1148" t="s">
        <v>13</v>
      </c>
      <c r="F46" s="1148"/>
      <c r="G46" s="1148"/>
      <c r="H46" s="1148"/>
      <c r="I46" s="1148"/>
      <c r="J46" s="1149"/>
      <c r="K46" s="63" t="s">
        <v>481</v>
      </c>
      <c r="L46" s="64" t="s">
        <v>481</v>
      </c>
      <c r="M46" s="64" t="s">
        <v>481</v>
      </c>
      <c r="N46" s="64" t="s">
        <v>481</v>
      </c>
      <c r="O46" s="65" t="s">
        <v>481</v>
      </c>
      <c r="P46" s="48"/>
      <c r="Q46" s="48"/>
      <c r="R46" s="48"/>
      <c r="S46" s="48"/>
      <c r="T46" s="48"/>
      <c r="U46" s="48"/>
    </row>
    <row r="47" spans="1:21" ht="30.75" customHeight="1">
      <c r="A47" s="48"/>
      <c r="B47" s="1156"/>
      <c r="C47" s="1157"/>
      <c r="D47" s="62"/>
      <c r="E47" s="1148" t="s">
        <v>14</v>
      </c>
      <c r="F47" s="1148"/>
      <c r="G47" s="1148"/>
      <c r="H47" s="1148"/>
      <c r="I47" s="1148"/>
      <c r="J47" s="1149"/>
      <c r="K47" s="63" t="s">
        <v>481</v>
      </c>
      <c r="L47" s="64" t="s">
        <v>481</v>
      </c>
      <c r="M47" s="64" t="s">
        <v>481</v>
      </c>
      <c r="N47" s="64" t="s">
        <v>481</v>
      </c>
      <c r="O47" s="65" t="s">
        <v>481</v>
      </c>
      <c r="P47" s="48"/>
      <c r="Q47" s="48"/>
      <c r="R47" s="48"/>
      <c r="S47" s="48"/>
      <c r="T47" s="48"/>
      <c r="U47" s="48"/>
    </row>
    <row r="48" spans="1:21" ht="30.75" customHeight="1">
      <c r="A48" s="48"/>
      <c r="B48" s="1156"/>
      <c r="C48" s="1157"/>
      <c r="D48" s="62"/>
      <c r="E48" s="1148" t="s">
        <v>15</v>
      </c>
      <c r="F48" s="1148"/>
      <c r="G48" s="1148"/>
      <c r="H48" s="1148"/>
      <c r="I48" s="1148"/>
      <c r="J48" s="1149"/>
      <c r="K48" s="63">
        <v>4204</v>
      </c>
      <c r="L48" s="64">
        <v>4163</v>
      </c>
      <c r="M48" s="64">
        <v>4233</v>
      </c>
      <c r="N48" s="64">
        <v>4213</v>
      </c>
      <c r="O48" s="65">
        <v>4226</v>
      </c>
      <c r="P48" s="48"/>
      <c r="Q48" s="48"/>
      <c r="R48" s="48"/>
      <c r="S48" s="48"/>
      <c r="T48" s="48"/>
      <c r="U48" s="48"/>
    </row>
    <row r="49" spans="1:21" ht="30.75" customHeight="1">
      <c r="A49" s="48"/>
      <c r="B49" s="1156"/>
      <c r="C49" s="1157"/>
      <c r="D49" s="62"/>
      <c r="E49" s="1148" t="s">
        <v>16</v>
      </c>
      <c r="F49" s="1148"/>
      <c r="G49" s="1148"/>
      <c r="H49" s="1148"/>
      <c r="I49" s="1148"/>
      <c r="J49" s="1149"/>
      <c r="K49" s="63" t="s">
        <v>481</v>
      </c>
      <c r="L49" s="64" t="s">
        <v>481</v>
      </c>
      <c r="M49" s="64" t="s">
        <v>481</v>
      </c>
      <c r="N49" s="64" t="s">
        <v>481</v>
      </c>
      <c r="O49" s="65" t="s">
        <v>481</v>
      </c>
      <c r="P49" s="48"/>
      <c r="Q49" s="48"/>
      <c r="R49" s="48"/>
      <c r="S49" s="48"/>
      <c r="T49" s="48"/>
      <c r="U49" s="48"/>
    </row>
    <row r="50" spans="1:21" ht="30.75" customHeight="1">
      <c r="A50" s="48"/>
      <c r="B50" s="1156"/>
      <c r="C50" s="1157"/>
      <c r="D50" s="62"/>
      <c r="E50" s="1148" t="s">
        <v>17</v>
      </c>
      <c r="F50" s="1148"/>
      <c r="G50" s="1148"/>
      <c r="H50" s="1148"/>
      <c r="I50" s="1148"/>
      <c r="J50" s="1149"/>
      <c r="K50" s="63">
        <v>362</v>
      </c>
      <c r="L50" s="64">
        <v>377</v>
      </c>
      <c r="M50" s="64">
        <v>433</v>
      </c>
      <c r="N50" s="64">
        <v>567</v>
      </c>
      <c r="O50" s="65">
        <v>535</v>
      </c>
      <c r="P50" s="48"/>
      <c r="Q50" s="48"/>
      <c r="R50" s="48"/>
      <c r="S50" s="48"/>
      <c r="T50" s="48"/>
      <c r="U50" s="48"/>
    </row>
    <row r="51" spans="1:21" ht="30.75" customHeight="1">
      <c r="A51" s="48"/>
      <c r="B51" s="1158"/>
      <c r="C51" s="1159"/>
      <c r="D51" s="66"/>
      <c r="E51" s="1148" t="s">
        <v>18</v>
      </c>
      <c r="F51" s="1148"/>
      <c r="G51" s="1148"/>
      <c r="H51" s="1148"/>
      <c r="I51" s="1148"/>
      <c r="J51" s="1149"/>
      <c r="K51" s="63" t="s">
        <v>481</v>
      </c>
      <c r="L51" s="64" t="s">
        <v>481</v>
      </c>
      <c r="M51" s="64" t="s">
        <v>481</v>
      </c>
      <c r="N51" s="64" t="s">
        <v>481</v>
      </c>
      <c r="O51" s="65" t="s">
        <v>481</v>
      </c>
      <c r="P51" s="48"/>
      <c r="Q51" s="48"/>
      <c r="R51" s="48"/>
      <c r="S51" s="48"/>
      <c r="T51" s="48"/>
      <c r="U51" s="48"/>
    </row>
    <row r="52" spans="1:21" ht="30.75" customHeight="1">
      <c r="A52" s="48"/>
      <c r="B52" s="1146" t="s">
        <v>19</v>
      </c>
      <c r="C52" s="1147"/>
      <c r="D52" s="66"/>
      <c r="E52" s="1148" t="s">
        <v>20</v>
      </c>
      <c r="F52" s="1148"/>
      <c r="G52" s="1148"/>
      <c r="H52" s="1148"/>
      <c r="I52" s="1148"/>
      <c r="J52" s="1149"/>
      <c r="K52" s="63">
        <v>8653</v>
      </c>
      <c r="L52" s="64">
        <v>8583</v>
      </c>
      <c r="M52" s="64">
        <v>8627</v>
      </c>
      <c r="N52" s="64">
        <v>8900</v>
      </c>
      <c r="O52" s="65">
        <v>8283</v>
      </c>
      <c r="P52" s="48"/>
      <c r="Q52" s="48"/>
      <c r="R52" s="48"/>
      <c r="S52" s="48"/>
      <c r="T52" s="48"/>
      <c r="U52" s="48"/>
    </row>
    <row r="53" spans="1:21" ht="30.75" customHeight="1" thickBot="1">
      <c r="A53" s="48"/>
      <c r="B53" s="1150" t="s">
        <v>21</v>
      </c>
      <c r="C53" s="1151"/>
      <c r="D53" s="67"/>
      <c r="E53" s="1152" t="s">
        <v>22</v>
      </c>
      <c r="F53" s="1152"/>
      <c r="G53" s="1152"/>
      <c r="H53" s="1152"/>
      <c r="I53" s="1152"/>
      <c r="J53" s="1153"/>
      <c r="K53" s="68">
        <v>919</v>
      </c>
      <c r="L53" s="69">
        <v>896</v>
      </c>
      <c r="M53" s="69">
        <v>1083</v>
      </c>
      <c r="N53" s="69">
        <v>985</v>
      </c>
      <c r="O53" s="70">
        <v>1255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4" t="s">
        <v>24</v>
      </c>
      <c r="C41" s="1175"/>
      <c r="D41" s="81"/>
      <c r="E41" s="1176" t="s">
        <v>25</v>
      </c>
      <c r="F41" s="1176"/>
      <c r="G41" s="1176"/>
      <c r="H41" s="1177"/>
      <c r="I41" s="82">
        <v>46942</v>
      </c>
      <c r="J41" s="83">
        <v>50621</v>
      </c>
      <c r="K41" s="83">
        <v>51768</v>
      </c>
      <c r="L41" s="83">
        <v>53293</v>
      </c>
      <c r="M41" s="84">
        <v>53520</v>
      </c>
    </row>
    <row r="42" spans="2:13" ht="27.75" customHeight="1">
      <c r="B42" s="1164"/>
      <c r="C42" s="1165"/>
      <c r="D42" s="85"/>
      <c r="E42" s="1168" t="s">
        <v>26</v>
      </c>
      <c r="F42" s="1168"/>
      <c r="G42" s="1168"/>
      <c r="H42" s="1169"/>
      <c r="I42" s="86">
        <v>2463</v>
      </c>
      <c r="J42" s="87">
        <v>2166</v>
      </c>
      <c r="K42" s="87">
        <v>1812</v>
      </c>
      <c r="L42" s="87">
        <v>1322</v>
      </c>
      <c r="M42" s="88">
        <v>862</v>
      </c>
    </row>
    <row r="43" spans="2:13" ht="27.75" customHeight="1">
      <c r="B43" s="1164"/>
      <c r="C43" s="1165"/>
      <c r="D43" s="85"/>
      <c r="E43" s="1168" t="s">
        <v>27</v>
      </c>
      <c r="F43" s="1168"/>
      <c r="G43" s="1168"/>
      <c r="H43" s="1169"/>
      <c r="I43" s="86">
        <v>41733</v>
      </c>
      <c r="J43" s="87">
        <v>40547</v>
      </c>
      <c r="K43" s="87">
        <v>39159</v>
      </c>
      <c r="L43" s="87">
        <v>37888</v>
      </c>
      <c r="M43" s="88">
        <v>37944</v>
      </c>
    </row>
    <row r="44" spans="2:13" ht="27.75" customHeight="1">
      <c r="B44" s="1164"/>
      <c r="C44" s="1165"/>
      <c r="D44" s="85"/>
      <c r="E44" s="1168" t="s">
        <v>28</v>
      </c>
      <c r="F44" s="1168"/>
      <c r="G44" s="1168"/>
      <c r="H44" s="1169"/>
      <c r="I44" s="86" t="s">
        <v>481</v>
      </c>
      <c r="J44" s="87" t="s">
        <v>481</v>
      </c>
      <c r="K44" s="87" t="s">
        <v>481</v>
      </c>
      <c r="L44" s="87" t="s">
        <v>481</v>
      </c>
      <c r="M44" s="88" t="s">
        <v>481</v>
      </c>
    </row>
    <row r="45" spans="2:13" ht="27.75" customHeight="1">
      <c r="B45" s="1164"/>
      <c r="C45" s="1165"/>
      <c r="D45" s="85"/>
      <c r="E45" s="1168" t="s">
        <v>29</v>
      </c>
      <c r="F45" s="1168"/>
      <c r="G45" s="1168"/>
      <c r="H45" s="1169"/>
      <c r="I45" s="86">
        <v>13057</v>
      </c>
      <c r="J45" s="87">
        <v>12740</v>
      </c>
      <c r="K45" s="87">
        <v>12631</v>
      </c>
      <c r="L45" s="87">
        <v>11863</v>
      </c>
      <c r="M45" s="88">
        <v>11491</v>
      </c>
    </row>
    <row r="46" spans="2:13" ht="27.75" customHeight="1">
      <c r="B46" s="1164"/>
      <c r="C46" s="1165"/>
      <c r="D46" s="85"/>
      <c r="E46" s="1168" t="s">
        <v>30</v>
      </c>
      <c r="F46" s="1168"/>
      <c r="G46" s="1168"/>
      <c r="H46" s="1169"/>
      <c r="I46" s="86">
        <v>365</v>
      </c>
      <c r="J46" s="87">
        <v>274</v>
      </c>
      <c r="K46" s="87">
        <v>183</v>
      </c>
      <c r="L46" s="87">
        <v>91</v>
      </c>
      <c r="M46" s="88" t="s">
        <v>481</v>
      </c>
    </row>
    <row r="47" spans="2:13" ht="27.75" customHeight="1">
      <c r="B47" s="1164"/>
      <c r="C47" s="1165"/>
      <c r="D47" s="85"/>
      <c r="E47" s="1168" t="s">
        <v>31</v>
      </c>
      <c r="F47" s="1168"/>
      <c r="G47" s="1168"/>
      <c r="H47" s="1169"/>
      <c r="I47" s="86" t="s">
        <v>481</v>
      </c>
      <c r="J47" s="87" t="s">
        <v>481</v>
      </c>
      <c r="K47" s="87" t="s">
        <v>481</v>
      </c>
      <c r="L47" s="87" t="s">
        <v>481</v>
      </c>
      <c r="M47" s="88" t="s">
        <v>481</v>
      </c>
    </row>
    <row r="48" spans="2:13" ht="27.75" customHeight="1">
      <c r="B48" s="1166"/>
      <c r="C48" s="1167"/>
      <c r="D48" s="85"/>
      <c r="E48" s="1168" t="s">
        <v>32</v>
      </c>
      <c r="F48" s="1168"/>
      <c r="G48" s="1168"/>
      <c r="H48" s="1169"/>
      <c r="I48" s="86" t="s">
        <v>481</v>
      </c>
      <c r="J48" s="87" t="s">
        <v>481</v>
      </c>
      <c r="K48" s="87" t="s">
        <v>481</v>
      </c>
      <c r="L48" s="87" t="s">
        <v>481</v>
      </c>
      <c r="M48" s="88" t="s">
        <v>481</v>
      </c>
    </row>
    <row r="49" spans="2:13" ht="27.75" customHeight="1">
      <c r="B49" s="1162" t="s">
        <v>33</v>
      </c>
      <c r="C49" s="1163"/>
      <c r="D49" s="89"/>
      <c r="E49" s="1168" t="s">
        <v>34</v>
      </c>
      <c r="F49" s="1168"/>
      <c r="G49" s="1168"/>
      <c r="H49" s="1169"/>
      <c r="I49" s="86">
        <v>19750</v>
      </c>
      <c r="J49" s="87">
        <v>21354</v>
      </c>
      <c r="K49" s="87">
        <v>20468</v>
      </c>
      <c r="L49" s="87">
        <v>18892</v>
      </c>
      <c r="M49" s="88">
        <v>20144</v>
      </c>
    </row>
    <row r="50" spans="2:13" ht="27.75" customHeight="1">
      <c r="B50" s="1164"/>
      <c r="C50" s="1165"/>
      <c r="D50" s="85"/>
      <c r="E50" s="1168" t="s">
        <v>35</v>
      </c>
      <c r="F50" s="1168"/>
      <c r="G50" s="1168"/>
      <c r="H50" s="1169"/>
      <c r="I50" s="86">
        <v>24321</v>
      </c>
      <c r="J50" s="87">
        <v>24289</v>
      </c>
      <c r="K50" s="87">
        <v>22991</v>
      </c>
      <c r="L50" s="87">
        <v>22187</v>
      </c>
      <c r="M50" s="88">
        <v>21177</v>
      </c>
    </row>
    <row r="51" spans="2:13" ht="27.75" customHeight="1">
      <c r="B51" s="1166"/>
      <c r="C51" s="1167"/>
      <c r="D51" s="85"/>
      <c r="E51" s="1168" t="s">
        <v>36</v>
      </c>
      <c r="F51" s="1168"/>
      <c r="G51" s="1168"/>
      <c r="H51" s="1169"/>
      <c r="I51" s="86">
        <v>63498</v>
      </c>
      <c r="J51" s="87">
        <v>64604</v>
      </c>
      <c r="K51" s="87">
        <v>64267</v>
      </c>
      <c r="L51" s="87">
        <v>63130</v>
      </c>
      <c r="M51" s="88">
        <v>62482</v>
      </c>
    </row>
    <row r="52" spans="2:13" ht="27.75" customHeight="1" thickBot="1">
      <c r="B52" s="1170" t="s">
        <v>37</v>
      </c>
      <c r="C52" s="1171"/>
      <c r="D52" s="90"/>
      <c r="E52" s="1172" t="s">
        <v>38</v>
      </c>
      <c r="F52" s="1172"/>
      <c r="G52" s="1172"/>
      <c r="H52" s="1173"/>
      <c r="I52" s="91">
        <v>-3010</v>
      </c>
      <c r="J52" s="92">
        <v>-3900</v>
      </c>
      <c r="K52" s="92">
        <v>-2174</v>
      </c>
      <c r="L52" s="92">
        <v>248</v>
      </c>
      <c r="M52" s="93">
        <v>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23123</v>
      </c>
      <c r="E3" s="116"/>
      <c r="F3" s="117">
        <v>36765</v>
      </c>
      <c r="G3" s="118"/>
      <c r="H3" s="119"/>
    </row>
    <row r="4" spans="1:8">
      <c r="A4" s="120"/>
      <c r="B4" s="121"/>
      <c r="C4" s="122"/>
      <c r="D4" s="123">
        <v>14091</v>
      </c>
      <c r="E4" s="124"/>
      <c r="F4" s="125">
        <v>20975</v>
      </c>
      <c r="G4" s="126"/>
      <c r="H4" s="127"/>
    </row>
    <row r="5" spans="1:8">
      <c r="A5" s="108" t="s">
        <v>514</v>
      </c>
      <c r="B5" s="113"/>
      <c r="C5" s="114"/>
      <c r="D5" s="115">
        <v>54368</v>
      </c>
      <c r="E5" s="116"/>
      <c r="F5" s="117">
        <v>39052</v>
      </c>
      <c r="G5" s="118"/>
      <c r="H5" s="119"/>
    </row>
    <row r="6" spans="1:8">
      <c r="A6" s="120"/>
      <c r="B6" s="121"/>
      <c r="C6" s="122"/>
      <c r="D6" s="123">
        <v>19026</v>
      </c>
      <c r="E6" s="124"/>
      <c r="F6" s="125">
        <v>21186</v>
      </c>
      <c r="G6" s="126"/>
      <c r="H6" s="127"/>
    </row>
    <row r="7" spans="1:8">
      <c r="A7" s="108" t="s">
        <v>515</v>
      </c>
      <c r="B7" s="113"/>
      <c r="C7" s="114"/>
      <c r="D7" s="115">
        <v>37230</v>
      </c>
      <c r="E7" s="116"/>
      <c r="F7" s="117">
        <v>41235</v>
      </c>
      <c r="G7" s="118"/>
      <c r="H7" s="119"/>
    </row>
    <row r="8" spans="1:8">
      <c r="A8" s="120"/>
      <c r="B8" s="121"/>
      <c r="C8" s="122"/>
      <c r="D8" s="123">
        <v>27279</v>
      </c>
      <c r="E8" s="124"/>
      <c r="F8" s="125">
        <v>22086</v>
      </c>
      <c r="G8" s="126"/>
      <c r="H8" s="127"/>
    </row>
    <row r="9" spans="1:8">
      <c r="A9" s="108" t="s">
        <v>516</v>
      </c>
      <c r="B9" s="113"/>
      <c r="C9" s="114"/>
      <c r="D9" s="115">
        <v>33310</v>
      </c>
      <c r="E9" s="116"/>
      <c r="F9" s="117">
        <v>41862</v>
      </c>
      <c r="G9" s="118"/>
      <c r="H9" s="119"/>
    </row>
    <row r="10" spans="1:8">
      <c r="A10" s="120"/>
      <c r="B10" s="121"/>
      <c r="C10" s="122"/>
      <c r="D10" s="123">
        <v>27241</v>
      </c>
      <c r="E10" s="124"/>
      <c r="F10" s="125">
        <v>23710</v>
      </c>
      <c r="G10" s="126"/>
      <c r="H10" s="127"/>
    </row>
    <row r="11" spans="1:8">
      <c r="A11" s="108" t="s">
        <v>517</v>
      </c>
      <c r="B11" s="113"/>
      <c r="C11" s="114"/>
      <c r="D11" s="115">
        <v>25861</v>
      </c>
      <c r="E11" s="116"/>
      <c r="F11" s="117">
        <v>43554</v>
      </c>
      <c r="G11" s="118"/>
      <c r="H11" s="119"/>
    </row>
    <row r="12" spans="1:8">
      <c r="A12" s="120"/>
      <c r="B12" s="121"/>
      <c r="C12" s="128"/>
      <c r="D12" s="123">
        <v>19688</v>
      </c>
      <c r="E12" s="124"/>
      <c r="F12" s="125">
        <v>24811</v>
      </c>
      <c r="G12" s="126"/>
      <c r="H12" s="127"/>
    </row>
    <row r="13" spans="1:8">
      <c r="A13" s="108"/>
      <c r="B13" s="113"/>
      <c r="C13" s="129"/>
      <c r="D13" s="130">
        <v>34778</v>
      </c>
      <c r="E13" s="131"/>
      <c r="F13" s="132">
        <v>40494</v>
      </c>
      <c r="G13" s="133"/>
      <c r="H13" s="119"/>
    </row>
    <row r="14" spans="1:8">
      <c r="A14" s="120"/>
      <c r="B14" s="121"/>
      <c r="C14" s="122"/>
      <c r="D14" s="123">
        <v>21465</v>
      </c>
      <c r="E14" s="124"/>
      <c r="F14" s="125">
        <v>22554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6.22</v>
      </c>
      <c r="C19" s="134">
        <f>ROUND(VALUE(SUBSTITUTE(実質収支比率等に係る経年分析!G$48,"▲","-")),2)</f>
        <v>7.66</v>
      </c>
      <c r="D19" s="134">
        <f>ROUND(VALUE(SUBSTITUTE(実質収支比率等に係る経年分析!H$48,"▲","-")),2)</f>
        <v>7.69</v>
      </c>
      <c r="E19" s="134">
        <f>ROUND(VALUE(SUBSTITUTE(実質収支比率等に係る経年分析!I$48,"▲","-")),2)</f>
        <v>7.73</v>
      </c>
      <c r="F19" s="134">
        <f>ROUND(VALUE(SUBSTITUTE(実質収支比率等に係る経年分析!J$48,"▲","-")),2)</f>
        <v>5.55</v>
      </c>
    </row>
    <row r="20" spans="1:11">
      <c r="A20" s="134" t="s">
        <v>43</v>
      </c>
      <c r="B20" s="134">
        <f>ROUND(VALUE(SUBSTITUTE(実質収支比率等に係る経年分析!F$47,"▲","-")),2)</f>
        <v>12.74</v>
      </c>
      <c r="C20" s="134">
        <f>ROUND(VALUE(SUBSTITUTE(実質収支比率等に係る経年分析!G$47,"▲","-")),2)</f>
        <v>13.65</v>
      </c>
      <c r="D20" s="134">
        <f>ROUND(VALUE(SUBSTITUTE(実質収支比率等に係る経年分析!H$47,"▲","-")),2)</f>
        <v>14.72</v>
      </c>
      <c r="E20" s="134">
        <f>ROUND(VALUE(SUBSTITUTE(実質収支比率等に係る経年分析!I$47,"▲","-")),2)</f>
        <v>13.17</v>
      </c>
      <c r="F20" s="134">
        <f>ROUND(VALUE(SUBSTITUTE(実質収支比率等に係る経年分析!J$47,"▲","-")),2)</f>
        <v>14.43</v>
      </c>
    </row>
    <row r="21" spans="1:11">
      <c r="A21" s="134" t="s">
        <v>44</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2.4</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-1.7</v>
      </c>
      <c r="F21" s="134">
        <f>IF(ISNUMBER(VALUE(SUBSTITUTE(実質収支比率等に係る経年分析!J$49,"▲","-"))),ROUND(VALUE(SUBSTITUTE(実質収支比率等に係る経年分析!J$49,"▲","-")),2),NA())</f>
        <v>-0.62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競輪事業特別会計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8653</v>
      </c>
      <c r="E42" s="136"/>
      <c r="F42" s="136"/>
      <c r="G42" s="136">
        <f>'実質公債費比率（分子）の構造'!L$52</f>
        <v>8583</v>
      </c>
      <c r="H42" s="136"/>
      <c r="I42" s="136"/>
      <c r="J42" s="136">
        <f>'実質公債費比率（分子）の構造'!M$52</f>
        <v>8627</v>
      </c>
      <c r="K42" s="136"/>
      <c r="L42" s="136"/>
      <c r="M42" s="136">
        <f>'実質公債費比率（分子）の構造'!N$52</f>
        <v>8900</v>
      </c>
      <c r="N42" s="136"/>
      <c r="O42" s="136"/>
      <c r="P42" s="136">
        <f>'実質公債費比率（分子）の構造'!O$52</f>
        <v>8283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362</v>
      </c>
      <c r="C44" s="136"/>
      <c r="D44" s="136"/>
      <c r="E44" s="136">
        <f>'実質公債費比率（分子）の構造'!L$50</f>
        <v>377</v>
      </c>
      <c r="F44" s="136"/>
      <c r="G44" s="136"/>
      <c r="H44" s="136">
        <f>'実質公債費比率（分子）の構造'!M$50</f>
        <v>433</v>
      </c>
      <c r="I44" s="136"/>
      <c r="J44" s="136"/>
      <c r="K44" s="136">
        <f>'実質公債費比率（分子）の構造'!N$50</f>
        <v>567</v>
      </c>
      <c r="L44" s="136"/>
      <c r="M44" s="136"/>
      <c r="N44" s="136">
        <f>'実質公債費比率（分子）の構造'!O$50</f>
        <v>535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4204</v>
      </c>
      <c r="C46" s="136"/>
      <c r="D46" s="136"/>
      <c r="E46" s="136">
        <f>'実質公債費比率（分子）の構造'!L$48</f>
        <v>4163</v>
      </c>
      <c r="F46" s="136"/>
      <c r="G46" s="136"/>
      <c r="H46" s="136">
        <f>'実質公債費比率（分子）の構造'!M$48</f>
        <v>4233</v>
      </c>
      <c r="I46" s="136"/>
      <c r="J46" s="136"/>
      <c r="K46" s="136">
        <f>'実質公債費比率（分子）の構造'!N$48</f>
        <v>4213</v>
      </c>
      <c r="L46" s="136"/>
      <c r="M46" s="136"/>
      <c r="N46" s="136">
        <f>'実質公債費比率（分子）の構造'!O$48</f>
        <v>4226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5006</v>
      </c>
      <c r="C49" s="136"/>
      <c r="D49" s="136"/>
      <c r="E49" s="136">
        <f>'実質公債費比率（分子）の構造'!L$45</f>
        <v>4939</v>
      </c>
      <c r="F49" s="136"/>
      <c r="G49" s="136"/>
      <c r="H49" s="136">
        <f>'実質公債費比率（分子）の構造'!M$45</f>
        <v>5044</v>
      </c>
      <c r="I49" s="136"/>
      <c r="J49" s="136"/>
      <c r="K49" s="136">
        <f>'実質公債費比率（分子）の構造'!N$45</f>
        <v>5105</v>
      </c>
      <c r="L49" s="136"/>
      <c r="M49" s="136"/>
      <c r="N49" s="136">
        <f>'実質公債費比率（分子）の構造'!O$45</f>
        <v>4777</v>
      </c>
      <c r="O49" s="136"/>
      <c r="P49" s="136"/>
    </row>
    <row r="50" spans="1:16">
      <c r="A50" s="136" t="s">
        <v>59</v>
      </c>
      <c r="B50" s="136" t="e">
        <f>NA()</f>
        <v>#N/A</v>
      </c>
      <c r="C50" s="136">
        <f>IF(ISNUMBER('実質公債費比率（分子）の構造'!K$53),'実質公債費比率（分子）の構造'!K$53,NA())</f>
        <v>919</v>
      </c>
      <c r="D50" s="136" t="e">
        <f>NA()</f>
        <v>#N/A</v>
      </c>
      <c r="E50" s="136" t="e">
        <f>NA()</f>
        <v>#N/A</v>
      </c>
      <c r="F50" s="136">
        <f>IF(ISNUMBER('実質公債費比率（分子）の構造'!L$53),'実質公債費比率（分子）の構造'!L$53,NA())</f>
        <v>896</v>
      </c>
      <c r="G50" s="136" t="e">
        <f>NA()</f>
        <v>#N/A</v>
      </c>
      <c r="H50" s="136" t="e">
        <f>NA()</f>
        <v>#N/A</v>
      </c>
      <c r="I50" s="136">
        <f>IF(ISNUMBER('実質公債費比率（分子）の構造'!M$53),'実質公債費比率（分子）の構造'!M$53,NA())</f>
        <v>1083</v>
      </c>
      <c r="J50" s="136" t="e">
        <f>NA()</f>
        <v>#N/A</v>
      </c>
      <c r="K50" s="136" t="e">
        <f>NA()</f>
        <v>#N/A</v>
      </c>
      <c r="L50" s="136">
        <f>IF(ISNUMBER('実質公債費比率（分子）の構造'!N$53),'実質公債費比率（分子）の構造'!N$53,NA())</f>
        <v>985</v>
      </c>
      <c r="M50" s="136" t="e">
        <f>NA()</f>
        <v>#N/A</v>
      </c>
      <c r="N50" s="136" t="e">
        <f>NA()</f>
        <v>#N/A</v>
      </c>
      <c r="O50" s="136">
        <f>IF(ISNUMBER('実質公債費比率（分子）の構造'!O$53),'実質公債費比率（分子）の構造'!O$53,NA())</f>
        <v>1255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63498</v>
      </c>
      <c r="E56" s="135"/>
      <c r="F56" s="135"/>
      <c r="G56" s="135">
        <f>'将来負担比率（分子）の構造'!J$51</f>
        <v>64604</v>
      </c>
      <c r="H56" s="135"/>
      <c r="I56" s="135"/>
      <c r="J56" s="135">
        <f>'将来負担比率（分子）の構造'!K$51</f>
        <v>64267</v>
      </c>
      <c r="K56" s="135"/>
      <c r="L56" s="135"/>
      <c r="M56" s="135">
        <f>'将来負担比率（分子）の構造'!L$51</f>
        <v>63130</v>
      </c>
      <c r="N56" s="135"/>
      <c r="O56" s="135"/>
      <c r="P56" s="135">
        <f>'将来負担比率（分子）の構造'!M$51</f>
        <v>62482</v>
      </c>
    </row>
    <row r="57" spans="1:16">
      <c r="A57" s="135" t="s">
        <v>35</v>
      </c>
      <c r="B57" s="135"/>
      <c r="C57" s="135"/>
      <c r="D57" s="135">
        <f>'将来負担比率（分子）の構造'!I$50</f>
        <v>24321</v>
      </c>
      <c r="E57" s="135"/>
      <c r="F57" s="135"/>
      <c r="G57" s="135">
        <f>'将来負担比率（分子）の構造'!J$50</f>
        <v>24289</v>
      </c>
      <c r="H57" s="135"/>
      <c r="I57" s="135"/>
      <c r="J57" s="135">
        <f>'将来負担比率（分子）の構造'!K$50</f>
        <v>22991</v>
      </c>
      <c r="K57" s="135"/>
      <c r="L57" s="135"/>
      <c r="M57" s="135">
        <f>'将来負担比率（分子）の構造'!L$50</f>
        <v>22187</v>
      </c>
      <c r="N57" s="135"/>
      <c r="O57" s="135"/>
      <c r="P57" s="135">
        <f>'将来負担比率（分子）の構造'!M$50</f>
        <v>21177</v>
      </c>
    </row>
    <row r="58" spans="1:16">
      <c r="A58" s="135" t="s">
        <v>34</v>
      </c>
      <c r="B58" s="135"/>
      <c r="C58" s="135"/>
      <c r="D58" s="135">
        <f>'将来負担比率（分子）の構造'!I$49</f>
        <v>19750</v>
      </c>
      <c r="E58" s="135"/>
      <c r="F58" s="135"/>
      <c r="G58" s="135">
        <f>'将来負担比率（分子）の構造'!J$49</f>
        <v>21354</v>
      </c>
      <c r="H58" s="135"/>
      <c r="I58" s="135"/>
      <c r="J58" s="135">
        <f>'将来負担比率（分子）の構造'!K$49</f>
        <v>20468</v>
      </c>
      <c r="K58" s="135"/>
      <c r="L58" s="135"/>
      <c r="M58" s="135">
        <f>'将来負担比率（分子）の構造'!L$49</f>
        <v>18892</v>
      </c>
      <c r="N58" s="135"/>
      <c r="O58" s="135"/>
      <c r="P58" s="135">
        <f>'将来負担比率（分子）の構造'!M$49</f>
        <v>20144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365</v>
      </c>
      <c r="C61" s="135"/>
      <c r="D61" s="135"/>
      <c r="E61" s="135">
        <f>'将来負担比率（分子）の構造'!J$46</f>
        <v>274</v>
      </c>
      <c r="F61" s="135"/>
      <c r="G61" s="135"/>
      <c r="H61" s="135">
        <f>'将来負担比率（分子）の構造'!K$46</f>
        <v>183</v>
      </c>
      <c r="I61" s="135"/>
      <c r="J61" s="135"/>
      <c r="K61" s="135">
        <f>'将来負担比率（分子）の構造'!L$46</f>
        <v>91</v>
      </c>
      <c r="L61" s="135"/>
      <c r="M61" s="135"/>
      <c r="N61" s="135" t="str">
        <f>'将来負担比率（分子）の構造'!M$46</f>
        <v>-</v>
      </c>
      <c r="O61" s="135"/>
      <c r="P61" s="135"/>
    </row>
    <row r="62" spans="1:16">
      <c r="A62" s="135" t="s">
        <v>29</v>
      </c>
      <c r="B62" s="135">
        <f>'将来負担比率（分子）の構造'!I$45</f>
        <v>13057</v>
      </c>
      <c r="C62" s="135"/>
      <c r="D62" s="135"/>
      <c r="E62" s="135">
        <f>'将来負担比率（分子）の構造'!J$45</f>
        <v>12740</v>
      </c>
      <c r="F62" s="135"/>
      <c r="G62" s="135"/>
      <c r="H62" s="135">
        <f>'将来負担比率（分子）の構造'!K$45</f>
        <v>12631</v>
      </c>
      <c r="I62" s="135"/>
      <c r="J62" s="135"/>
      <c r="K62" s="135">
        <f>'将来負担比率（分子）の構造'!L$45</f>
        <v>11863</v>
      </c>
      <c r="L62" s="135"/>
      <c r="M62" s="135"/>
      <c r="N62" s="135">
        <f>'将来負担比率（分子）の構造'!M$45</f>
        <v>11491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41733</v>
      </c>
      <c r="C64" s="135"/>
      <c r="D64" s="135"/>
      <c r="E64" s="135">
        <f>'将来負担比率（分子）の構造'!J$43</f>
        <v>40547</v>
      </c>
      <c r="F64" s="135"/>
      <c r="G64" s="135"/>
      <c r="H64" s="135">
        <f>'将来負担比率（分子）の構造'!K$43</f>
        <v>39159</v>
      </c>
      <c r="I64" s="135"/>
      <c r="J64" s="135"/>
      <c r="K64" s="135">
        <f>'将来負担比率（分子）の構造'!L$43</f>
        <v>37888</v>
      </c>
      <c r="L64" s="135"/>
      <c r="M64" s="135"/>
      <c r="N64" s="135">
        <f>'将来負担比率（分子）の構造'!M$43</f>
        <v>37944</v>
      </c>
      <c r="O64" s="135"/>
      <c r="P64" s="135"/>
    </row>
    <row r="65" spans="1:16">
      <c r="A65" s="135" t="s">
        <v>26</v>
      </c>
      <c r="B65" s="135">
        <f>'将来負担比率（分子）の構造'!I$42</f>
        <v>2463</v>
      </c>
      <c r="C65" s="135"/>
      <c r="D65" s="135"/>
      <c r="E65" s="135">
        <f>'将来負担比率（分子）の構造'!J$42</f>
        <v>2166</v>
      </c>
      <c r="F65" s="135"/>
      <c r="G65" s="135"/>
      <c r="H65" s="135">
        <f>'将来負担比率（分子）の構造'!K$42</f>
        <v>1812</v>
      </c>
      <c r="I65" s="135"/>
      <c r="J65" s="135"/>
      <c r="K65" s="135">
        <f>'将来負担比率（分子）の構造'!L$42</f>
        <v>1322</v>
      </c>
      <c r="L65" s="135"/>
      <c r="M65" s="135"/>
      <c r="N65" s="135">
        <f>'将来負担比率（分子）の構造'!M$42</f>
        <v>862</v>
      </c>
      <c r="O65" s="135"/>
      <c r="P65" s="135"/>
    </row>
    <row r="66" spans="1:16">
      <c r="A66" s="135" t="s">
        <v>25</v>
      </c>
      <c r="B66" s="135">
        <f>'将来負担比率（分子）の構造'!I$41</f>
        <v>46942</v>
      </c>
      <c r="C66" s="135"/>
      <c r="D66" s="135"/>
      <c r="E66" s="135">
        <f>'将来負担比率（分子）の構造'!J$41</f>
        <v>50621</v>
      </c>
      <c r="F66" s="135"/>
      <c r="G66" s="135"/>
      <c r="H66" s="135">
        <f>'将来負担比率（分子）の構造'!K$41</f>
        <v>51768</v>
      </c>
      <c r="I66" s="135"/>
      <c r="J66" s="135"/>
      <c r="K66" s="135">
        <f>'将来負担比率（分子）の構造'!L$41</f>
        <v>53293</v>
      </c>
      <c r="L66" s="135"/>
      <c r="M66" s="135"/>
      <c r="N66" s="135">
        <f>'将来負担比率（分子）の構造'!M$41</f>
        <v>53520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248</v>
      </c>
      <c r="M67" s="135" t="e">
        <f>NA()</f>
        <v>#N/A</v>
      </c>
      <c r="N67" s="135" t="e">
        <f>NA()</f>
        <v>#N/A</v>
      </c>
      <c r="O67" s="135">
        <f>IF(ISNUMBER('将来負担比率（分子）の構造'!M$52), IF('将来負担比率（分子）の構造'!M$52 &lt; 0, 0, '将来負担比率（分子）の構造'!M$52), NA())</f>
        <v>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193</v>
      </c>
      <c r="DI1" s="701"/>
      <c r="DJ1" s="701"/>
      <c r="DK1" s="701"/>
      <c r="DL1" s="701"/>
      <c r="DM1" s="701"/>
      <c r="DN1" s="702"/>
      <c r="DP1" s="700" t="s">
        <v>194</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7" t="s">
        <v>196</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197</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8"/>
      <c r="BX3" s="648"/>
      <c r="BY3" s="648"/>
      <c r="BZ3" s="648"/>
      <c r="CA3" s="648"/>
      <c r="CB3" s="649"/>
      <c r="CD3" s="692" t="s">
        <v>198</v>
      </c>
      <c r="CE3" s="693"/>
      <c r="CF3" s="693"/>
      <c r="CG3" s="693"/>
      <c r="CH3" s="693"/>
      <c r="CI3" s="693"/>
      <c r="CJ3" s="693"/>
      <c r="CK3" s="693"/>
      <c r="CL3" s="693"/>
      <c r="CM3" s="693"/>
      <c r="CN3" s="693"/>
      <c r="CO3" s="693"/>
      <c r="CP3" s="693"/>
      <c r="CQ3" s="693"/>
      <c r="CR3" s="693"/>
      <c r="CS3" s="693"/>
      <c r="CT3" s="693"/>
      <c r="CU3" s="693"/>
      <c r="CV3" s="693"/>
      <c r="CW3" s="693"/>
      <c r="CX3" s="693"/>
      <c r="CY3" s="693"/>
      <c r="CZ3" s="693"/>
      <c r="DA3" s="693"/>
      <c r="DB3" s="693"/>
      <c r="DC3" s="693"/>
      <c r="DD3" s="693"/>
      <c r="DE3" s="693"/>
      <c r="DF3" s="693"/>
      <c r="DG3" s="693"/>
      <c r="DH3" s="693"/>
      <c r="DI3" s="693"/>
      <c r="DJ3" s="693"/>
      <c r="DK3" s="693"/>
      <c r="DL3" s="693"/>
      <c r="DM3" s="693"/>
      <c r="DN3" s="693"/>
      <c r="DO3" s="693"/>
      <c r="DP3" s="693"/>
      <c r="DQ3" s="693"/>
      <c r="DR3" s="693"/>
      <c r="DS3" s="693"/>
      <c r="DT3" s="693"/>
      <c r="DU3" s="693"/>
      <c r="DV3" s="693"/>
      <c r="DW3" s="693"/>
      <c r="DX3" s="693"/>
      <c r="DY3" s="693"/>
      <c r="DZ3" s="693"/>
      <c r="EA3" s="693"/>
      <c r="EB3" s="693"/>
      <c r="EC3" s="694"/>
    </row>
    <row r="4" spans="2:143" ht="11.25" customHeight="1">
      <c r="B4" s="647" t="s">
        <v>1</v>
      </c>
      <c r="C4" s="648"/>
      <c r="D4" s="648"/>
      <c r="E4" s="648"/>
      <c r="F4" s="648"/>
      <c r="G4" s="648"/>
      <c r="H4" s="648"/>
      <c r="I4" s="648"/>
      <c r="J4" s="648"/>
      <c r="K4" s="648"/>
      <c r="L4" s="648"/>
      <c r="M4" s="648"/>
      <c r="N4" s="648"/>
      <c r="O4" s="648"/>
      <c r="P4" s="648"/>
      <c r="Q4" s="649"/>
      <c r="R4" s="647" t="s">
        <v>199</v>
      </c>
      <c r="S4" s="648"/>
      <c r="T4" s="648"/>
      <c r="U4" s="648"/>
      <c r="V4" s="648"/>
      <c r="W4" s="648"/>
      <c r="X4" s="648"/>
      <c r="Y4" s="649"/>
      <c r="Z4" s="647" t="s">
        <v>200</v>
      </c>
      <c r="AA4" s="648"/>
      <c r="AB4" s="648"/>
      <c r="AC4" s="649"/>
      <c r="AD4" s="647" t="s">
        <v>201</v>
      </c>
      <c r="AE4" s="648"/>
      <c r="AF4" s="648"/>
      <c r="AG4" s="648"/>
      <c r="AH4" s="648"/>
      <c r="AI4" s="648"/>
      <c r="AJ4" s="648"/>
      <c r="AK4" s="649"/>
      <c r="AL4" s="647" t="s">
        <v>200</v>
      </c>
      <c r="AM4" s="648"/>
      <c r="AN4" s="648"/>
      <c r="AO4" s="649"/>
      <c r="AP4" s="703" t="s">
        <v>202</v>
      </c>
      <c r="AQ4" s="703"/>
      <c r="AR4" s="703"/>
      <c r="AS4" s="703"/>
      <c r="AT4" s="703"/>
      <c r="AU4" s="703"/>
      <c r="AV4" s="703"/>
      <c r="AW4" s="703"/>
      <c r="AX4" s="703"/>
      <c r="AY4" s="703"/>
      <c r="AZ4" s="703"/>
      <c r="BA4" s="703"/>
      <c r="BB4" s="703"/>
      <c r="BC4" s="703"/>
      <c r="BD4" s="703"/>
      <c r="BE4" s="703"/>
      <c r="BF4" s="703"/>
      <c r="BG4" s="703" t="s">
        <v>203</v>
      </c>
      <c r="BH4" s="703"/>
      <c r="BI4" s="703"/>
      <c r="BJ4" s="703"/>
      <c r="BK4" s="703"/>
      <c r="BL4" s="703"/>
      <c r="BM4" s="703"/>
      <c r="BN4" s="703"/>
      <c r="BO4" s="703" t="s">
        <v>200</v>
      </c>
      <c r="BP4" s="703"/>
      <c r="BQ4" s="703"/>
      <c r="BR4" s="703"/>
      <c r="BS4" s="703" t="s">
        <v>204</v>
      </c>
      <c r="BT4" s="703"/>
      <c r="BU4" s="703"/>
      <c r="BV4" s="703"/>
      <c r="BW4" s="703"/>
      <c r="BX4" s="703"/>
      <c r="BY4" s="703"/>
      <c r="BZ4" s="703"/>
      <c r="CA4" s="703"/>
      <c r="CB4" s="703"/>
      <c r="CD4" s="692" t="s">
        <v>205</v>
      </c>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4"/>
    </row>
    <row r="5" spans="2:143" s="181" customFormat="1" ht="11.25" customHeight="1">
      <c r="B5" s="672" t="s">
        <v>206</v>
      </c>
      <c r="C5" s="673"/>
      <c r="D5" s="673"/>
      <c r="E5" s="673"/>
      <c r="F5" s="673"/>
      <c r="G5" s="673"/>
      <c r="H5" s="673"/>
      <c r="I5" s="673"/>
      <c r="J5" s="673"/>
      <c r="K5" s="673"/>
      <c r="L5" s="673"/>
      <c r="M5" s="673"/>
      <c r="N5" s="673"/>
      <c r="O5" s="673"/>
      <c r="P5" s="673"/>
      <c r="Q5" s="674"/>
      <c r="R5" s="637">
        <v>42967700</v>
      </c>
      <c r="S5" s="638"/>
      <c r="T5" s="638"/>
      <c r="U5" s="638"/>
      <c r="V5" s="638"/>
      <c r="W5" s="638"/>
      <c r="X5" s="638"/>
      <c r="Y5" s="685"/>
      <c r="Z5" s="698">
        <v>50.2</v>
      </c>
      <c r="AA5" s="698"/>
      <c r="AB5" s="698"/>
      <c r="AC5" s="698"/>
      <c r="AD5" s="699">
        <v>40375096</v>
      </c>
      <c r="AE5" s="699"/>
      <c r="AF5" s="699"/>
      <c r="AG5" s="699"/>
      <c r="AH5" s="699"/>
      <c r="AI5" s="699"/>
      <c r="AJ5" s="699"/>
      <c r="AK5" s="699"/>
      <c r="AL5" s="686">
        <v>84</v>
      </c>
      <c r="AM5" s="655"/>
      <c r="AN5" s="655"/>
      <c r="AO5" s="687"/>
      <c r="AP5" s="672" t="s">
        <v>207</v>
      </c>
      <c r="AQ5" s="673"/>
      <c r="AR5" s="673"/>
      <c r="AS5" s="673"/>
      <c r="AT5" s="673"/>
      <c r="AU5" s="673"/>
      <c r="AV5" s="673"/>
      <c r="AW5" s="673"/>
      <c r="AX5" s="673"/>
      <c r="AY5" s="673"/>
      <c r="AZ5" s="673"/>
      <c r="BA5" s="673"/>
      <c r="BB5" s="673"/>
      <c r="BC5" s="673"/>
      <c r="BD5" s="673"/>
      <c r="BE5" s="673"/>
      <c r="BF5" s="674"/>
      <c r="BG5" s="587">
        <v>40375096</v>
      </c>
      <c r="BH5" s="588"/>
      <c r="BI5" s="588"/>
      <c r="BJ5" s="588"/>
      <c r="BK5" s="588"/>
      <c r="BL5" s="588"/>
      <c r="BM5" s="588"/>
      <c r="BN5" s="589"/>
      <c r="BO5" s="640">
        <v>94</v>
      </c>
      <c r="BP5" s="640"/>
      <c r="BQ5" s="640"/>
      <c r="BR5" s="640"/>
      <c r="BS5" s="641">
        <v>447539</v>
      </c>
      <c r="BT5" s="641"/>
      <c r="BU5" s="641"/>
      <c r="BV5" s="641"/>
      <c r="BW5" s="641"/>
      <c r="BX5" s="641"/>
      <c r="BY5" s="641"/>
      <c r="BZ5" s="641"/>
      <c r="CA5" s="641"/>
      <c r="CB5" s="677"/>
      <c r="CD5" s="692" t="s">
        <v>202</v>
      </c>
      <c r="CE5" s="693"/>
      <c r="CF5" s="693"/>
      <c r="CG5" s="693"/>
      <c r="CH5" s="693"/>
      <c r="CI5" s="693"/>
      <c r="CJ5" s="693"/>
      <c r="CK5" s="693"/>
      <c r="CL5" s="693"/>
      <c r="CM5" s="693"/>
      <c r="CN5" s="693"/>
      <c r="CO5" s="693"/>
      <c r="CP5" s="693"/>
      <c r="CQ5" s="694"/>
      <c r="CR5" s="692" t="s">
        <v>208</v>
      </c>
      <c r="CS5" s="693"/>
      <c r="CT5" s="693"/>
      <c r="CU5" s="693"/>
      <c r="CV5" s="693"/>
      <c r="CW5" s="693"/>
      <c r="CX5" s="693"/>
      <c r="CY5" s="694"/>
      <c r="CZ5" s="692" t="s">
        <v>200</v>
      </c>
      <c r="DA5" s="693"/>
      <c r="DB5" s="693"/>
      <c r="DC5" s="694"/>
      <c r="DD5" s="692" t="s">
        <v>209</v>
      </c>
      <c r="DE5" s="693"/>
      <c r="DF5" s="693"/>
      <c r="DG5" s="693"/>
      <c r="DH5" s="693"/>
      <c r="DI5" s="693"/>
      <c r="DJ5" s="693"/>
      <c r="DK5" s="693"/>
      <c r="DL5" s="693"/>
      <c r="DM5" s="693"/>
      <c r="DN5" s="693"/>
      <c r="DO5" s="693"/>
      <c r="DP5" s="694"/>
      <c r="DQ5" s="692" t="s">
        <v>210</v>
      </c>
      <c r="DR5" s="693"/>
      <c r="DS5" s="693"/>
      <c r="DT5" s="693"/>
      <c r="DU5" s="693"/>
      <c r="DV5" s="693"/>
      <c r="DW5" s="693"/>
      <c r="DX5" s="693"/>
      <c r="DY5" s="693"/>
      <c r="DZ5" s="693"/>
      <c r="EA5" s="693"/>
      <c r="EB5" s="693"/>
      <c r="EC5" s="694"/>
    </row>
    <row r="6" spans="2:143" ht="11.25" customHeight="1">
      <c r="B6" s="584" t="s">
        <v>211</v>
      </c>
      <c r="C6" s="585"/>
      <c r="D6" s="585"/>
      <c r="E6" s="585"/>
      <c r="F6" s="585"/>
      <c r="G6" s="585"/>
      <c r="H6" s="585"/>
      <c r="I6" s="585"/>
      <c r="J6" s="585"/>
      <c r="K6" s="585"/>
      <c r="L6" s="585"/>
      <c r="M6" s="585"/>
      <c r="N6" s="585"/>
      <c r="O6" s="585"/>
      <c r="P6" s="585"/>
      <c r="Q6" s="586"/>
      <c r="R6" s="587">
        <v>483369</v>
      </c>
      <c r="S6" s="588"/>
      <c r="T6" s="588"/>
      <c r="U6" s="588"/>
      <c r="V6" s="588"/>
      <c r="W6" s="588"/>
      <c r="X6" s="588"/>
      <c r="Y6" s="589"/>
      <c r="Z6" s="640">
        <v>0.6</v>
      </c>
      <c r="AA6" s="640"/>
      <c r="AB6" s="640"/>
      <c r="AC6" s="640"/>
      <c r="AD6" s="641">
        <v>483369</v>
      </c>
      <c r="AE6" s="641"/>
      <c r="AF6" s="641"/>
      <c r="AG6" s="641"/>
      <c r="AH6" s="641"/>
      <c r="AI6" s="641"/>
      <c r="AJ6" s="641"/>
      <c r="AK6" s="641"/>
      <c r="AL6" s="610">
        <v>1</v>
      </c>
      <c r="AM6" s="642"/>
      <c r="AN6" s="642"/>
      <c r="AO6" s="643"/>
      <c r="AP6" s="584" t="s">
        <v>212</v>
      </c>
      <c r="AQ6" s="585"/>
      <c r="AR6" s="585"/>
      <c r="AS6" s="585"/>
      <c r="AT6" s="585"/>
      <c r="AU6" s="585"/>
      <c r="AV6" s="585"/>
      <c r="AW6" s="585"/>
      <c r="AX6" s="585"/>
      <c r="AY6" s="585"/>
      <c r="AZ6" s="585"/>
      <c r="BA6" s="585"/>
      <c r="BB6" s="585"/>
      <c r="BC6" s="585"/>
      <c r="BD6" s="585"/>
      <c r="BE6" s="585"/>
      <c r="BF6" s="586"/>
      <c r="BG6" s="587">
        <v>40375096</v>
      </c>
      <c r="BH6" s="588"/>
      <c r="BI6" s="588"/>
      <c r="BJ6" s="588"/>
      <c r="BK6" s="588"/>
      <c r="BL6" s="588"/>
      <c r="BM6" s="588"/>
      <c r="BN6" s="589"/>
      <c r="BO6" s="640">
        <v>94</v>
      </c>
      <c r="BP6" s="640"/>
      <c r="BQ6" s="640"/>
      <c r="BR6" s="640"/>
      <c r="BS6" s="641">
        <v>447539</v>
      </c>
      <c r="BT6" s="641"/>
      <c r="BU6" s="641"/>
      <c r="BV6" s="641"/>
      <c r="BW6" s="641"/>
      <c r="BX6" s="641"/>
      <c r="BY6" s="641"/>
      <c r="BZ6" s="641"/>
      <c r="CA6" s="641"/>
      <c r="CB6" s="677"/>
      <c r="CD6" s="644" t="s">
        <v>213</v>
      </c>
      <c r="CE6" s="645"/>
      <c r="CF6" s="645"/>
      <c r="CG6" s="645"/>
      <c r="CH6" s="645"/>
      <c r="CI6" s="645"/>
      <c r="CJ6" s="645"/>
      <c r="CK6" s="645"/>
      <c r="CL6" s="645"/>
      <c r="CM6" s="645"/>
      <c r="CN6" s="645"/>
      <c r="CO6" s="645"/>
      <c r="CP6" s="645"/>
      <c r="CQ6" s="646"/>
      <c r="CR6" s="587">
        <v>497107</v>
      </c>
      <c r="CS6" s="588"/>
      <c r="CT6" s="588"/>
      <c r="CU6" s="588"/>
      <c r="CV6" s="588"/>
      <c r="CW6" s="588"/>
      <c r="CX6" s="588"/>
      <c r="CY6" s="589"/>
      <c r="CZ6" s="640">
        <v>0.6</v>
      </c>
      <c r="DA6" s="640"/>
      <c r="DB6" s="640"/>
      <c r="DC6" s="640"/>
      <c r="DD6" s="593" t="s">
        <v>214</v>
      </c>
      <c r="DE6" s="588"/>
      <c r="DF6" s="588"/>
      <c r="DG6" s="588"/>
      <c r="DH6" s="588"/>
      <c r="DI6" s="588"/>
      <c r="DJ6" s="588"/>
      <c r="DK6" s="588"/>
      <c r="DL6" s="588"/>
      <c r="DM6" s="588"/>
      <c r="DN6" s="588"/>
      <c r="DO6" s="588"/>
      <c r="DP6" s="589"/>
      <c r="DQ6" s="593">
        <v>497107</v>
      </c>
      <c r="DR6" s="588"/>
      <c r="DS6" s="588"/>
      <c r="DT6" s="588"/>
      <c r="DU6" s="588"/>
      <c r="DV6" s="588"/>
      <c r="DW6" s="588"/>
      <c r="DX6" s="588"/>
      <c r="DY6" s="588"/>
      <c r="DZ6" s="588"/>
      <c r="EA6" s="588"/>
      <c r="EB6" s="588"/>
      <c r="EC6" s="623"/>
    </row>
    <row r="7" spans="2:143" ht="11.25" customHeight="1">
      <c r="B7" s="584" t="s">
        <v>215</v>
      </c>
      <c r="C7" s="585"/>
      <c r="D7" s="585"/>
      <c r="E7" s="585"/>
      <c r="F7" s="585"/>
      <c r="G7" s="585"/>
      <c r="H7" s="585"/>
      <c r="I7" s="585"/>
      <c r="J7" s="585"/>
      <c r="K7" s="585"/>
      <c r="L7" s="585"/>
      <c r="M7" s="585"/>
      <c r="N7" s="585"/>
      <c r="O7" s="585"/>
      <c r="P7" s="585"/>
      <c r="Q7" s="586"/>
      <c r="R7" s="587">
        <v>59947</v>
      </c>
      <c r="S7" s="588"/>
      <c r="T7" s="588"/>
      <c r="U7" s="588"/>
      <c r="V7" s="588"/>
      <c r="W7" s="588"/>
      <c r="X7" s="588"/>
      <c r="Y7" s="589"/>
      <c r="Z7" s="640">
        <v>0.1</v>
      </c>
      <c r="AA7" s="640"/>
      <c r="AB7" s="640"/>
      <c r="AC7" s="640"/>
      <c r="AD7" s="641">
        <v>59947</v>
      </c>
      <c r="AE7" s="641"/>
      <c r="AF7" s="641"/>
      <c r="AG7" s="641"/>
      <c r="AH7" s="641"/>
      <c r="AI7" s="641"/>
      <c r="AJ7" s="641"/>
      <c r="AK7" s="641"/>
      <c r="AL7" s="610">
        <v>0.1</v>
      </c>
      <c r="AM7" s="642"/>
      <c r="AN7" s="642"/>
      <c r="AO7" s="643"/>
      <c r="AP7" s="584" t="s">
        <v>216</v>
      </c>
      <c r="AQ7" s="585"/>
      <c r="AR7" s="585"/>
      <c r="AS7" s="585"/>
      <c r="AT7" s="585"/>
      <c r="AU7" s="585"/>
      <c r="AV7" s="585"/>
      <c r="AW7" s="585"/>
      <c r="AX7" s="585"/>
      <c r="AY7" s="585"/>
      <c r="AZ7" s="585"/>
      <c r="BA7" s="585"/>
      <c r="BB7" s="585"/>
      <c r="BC7" s="585"/>
      <c r="BD7" s="585"/>
      <c r="BE7" s="585"/>
      <c r="BF7" s="586"/>
      <c r="BG7" s="587">
        <v>19197181</v>
      </c>
      <c r="BH7" s="588"/>
      <c r="BI7" s="588"/>
      <c r="BJ7" s="588"/>
      <c r="BK7" s="588"/>
      <c r="BL7" s="588"/>
      <c r="BM7" s="588"/>
      <c r="BN7" s="589"/>
      <c r="BO7" s="640">
        <v>44.7</v>
      </c>
      <c r="BP7" s="640"/>
      <c r="BQ7" s="640"/>
      <c r="BR7" s="640"/>
      <c r="BS7" s="641">
        <v>447539</v>
      </c>
      <c r="BT7" s="641"/>
      <c r="BU7" s="641"/>
      <c r="BV7" s="641"/>
      <c r="BW7" s="641"/>
      <c r="BX7" s="641"/>
      <c r="BY7" s="641"/>
      <c r="BZ7" s="641"/>
      <c r="CA7" s="641"/>
      <c r="CB7" s="677"/>
      <c r="CD7" s="624" t="s">
        <v>217</v>
      </c>
      <c r="CE7" s="621"/>
      <c r="CF7" s="621"/>
      <c r="CG7" s="621"/>
      <c r="CH7" s="621"/>
      <c r="CI7" s="621"/>
      <c r="CJ7" s="621"/>
      <c r="CK7" s="621"/>
      <c r="CL7" s="621"/>
      <c r="CM7" s="621"/>
      <c r="CN7" s="621"/>
      <c r="CO7" s="621"/>
      <c r="CP7" s="621"/>
      <c r="CQ7" s="622"/>
      <c r="CR7" s="587">
        <v>9032258</v>
      </c>
      <c r="CS7" s="588"/>
      <c r="CT7" s="588"/>
      <c r="CU7" s="588"/>
      <c r="CV7" s="588"/>
      <c r="CW7" s="588"/>
      <c r="CX7" s="588"/>
      <c r="CY7" s="589"/>
      <c r="CZ7" s="640">
        <v>11</v>
      </c>
      <c r="DA7" s="640"/>
      <c r="DB7" s="640"/>
      <c r="DC7" s="640"/>
      <c r="DD7" s="593">
        <v>1728652</v>
      </c>
      <c r="DE7" s="588"/>
      <c r="DF7" s="588"/>
      <c r="DG7" s="588"/>
      <c r="DH7" s="588"/>
      <c r="DI7" s="588"/>
      <c r="DJ7" s="588"/>
      <c r="DK7" s="588"/>
      <c r="DL7" s="588"/>
      <c r="DM7" s="588"/>
      <c r="DN7" s="588"/>
      <c r="DO7" s="588"/>
      <c r="DP7" s="589"/>
      <c r="DQ7" s="593">
        <v>6534364</v>
      </c>
      <c r="DR7" s="588"/>
      <c r="DS7" s="588"/>
      <c r="DT7" s="588"/>
      <c r="DU7" s="588"/>
      <c r="DV7" s="588"/>
      <c r="DW7" s="588"/>
      <c r="DX7" s="588"/>
      <c r="DY7" s="588"/>
      <c r="DZ7" s="588"/>
      <c r="EA7" s="588"/>
      <c r="EB7" s="588"/>
      <c r="EC7" s="623"/>
    </row>
    <row r="8" spans="2:143" ht="11.25" customHeight="1">
      <c r="B8" s="584" t="s">
        <v>218</v>
      </c>
      <c r="C8" s="585"/>
      <c r="D8" s="585"/>
      <c r="E8" s="585"/>
      <c r="F8" s="585"/>
      <c r="G8" s="585"/>
      <c r="H8" s="585"/>
      <c r="I8" s="585"/>
      <c r="J8" s="585"/>
      <c r="K8" s="585"/>
      <c r="L8" s="585"/>
      <c r="M8" s="585"/>
      <c r="N8" s="585"/>
      <c r="O8" s="585"/>
      <c r="P8" s="585"/>
      <c r="Q8" s="586"/>
      <c r="R8" s="587">
        <v>232307</v>
      </c>
      <c r="S8" s="588"/>
      <c r="T8" s="588"/>
      <c r="U8" s="588"/>
      <c r="V8" s="588"/>
      <c r="W8" s="588"/>
      <c r="X8" s="588"/>
      <c r="Y8" s="589"/>
      <c r="Z8" s="640">
        <v>0.3</v>
      </c>
      <c r="AA8" s="640"/>
      <c r="AB8" s="640"/>
      <c r="AC8" s="640"/>
      <c r="AD8" s="641">
        <v>232307</v>
      </c>
      <c r="AE8" s="641"/>
      <c r="AF8" s="641"/>
      <c r="AG8" s="641"/>
      <c r="AH8" s="641"/>
      <c r="AI8" s="641"/>
      <c r="AJ8" s="641"/>
      <c r="AK8" s="641"/>
      <c r="AL8" s="610">
        <v>0.5</v>
      </c>
      <c r="AM8" s="642"/>
      <c r="AN8" s="642"/>
      <c r="AO8" s="643"/>
      <c r="AP8" s="584" t="s">
        <v>219</v>
      </c>
      <c r="AQ8" s="585"/>
      <c r="AR8" s="585"/>
      <c r="AS8" s="585"/>
      <c r="AT8" s="585"/>
      <c r="AU8" s="585"/>
      <c r="AV8" s="585"/>
      <c r="AW8" s="585"/>
      <c r="AX8" s="585"/>
      <c r="AY8" s="585"/>
      <c r="AZ8" s="585"/>
      <c r="BA8" s="585"/>
      <c r="BB8" s="585"/>
      <c r="BC8" s="585"/>
      <c r="BD8" s="585"/>
      <c r="BE8" s="585"/>
      <c r="BF8" s="586"/>
      <c r="BG8" s="587">
        <v>425173</v>
      </c>
      <c r="BH8" s="588"/>
      <c r="BI8" s="588"/>
      <c r="BJ8" s="588"/>
      <c r="BK8" s="588"/>
      <c r="BL8" s="588"/>
      <c r="BM8" s="588"/>
      <c r="BN8" s="589"/>
      <c r="BO8" s="640">
        <v>1</v>
      </c>
      <c r="BP8" s="640"/>
      <c r="BQ8" s="640"/>
      <c r="BR8" s="640"/>
      <c r="BS8" s="593" t="s">
        <v>109</v>
      </c>
      <c r="BT8" s="588"/>
      <c r="BU8" s="588"/>
      <c r="BV8" s="588"/>
      <c r="BW8" s="588"/>
      <c r="BX8" s="588"/>
      <c r="BY8" s="588"/>
      <c r="BZ8" s="588"/>
      <c r="CA8" s="588"/>
      <c r="CB8" s="623"/>
      <c r="CD8" s="624" t="s">
        <v>220</v>
      </c>
      <c r="CE8" s="621"/>
      <c r="CF8" s="621"/>
      <c r="CG8" s="621"/>
      <c r="CH8" s="621"/>
      <c r="CI8" s="621"/>
      <c r="CJ8" s="621"/>
      <c r="CK8" s="621"/>
      <c r="CL8" s="621"/>
      <c r="CM8" s="621"/>
      <c r="CN8" s="621"/>
      <c r="CO8" s="621"/>
      <c r="CP8" s="621"/>
      <c r="CQ8" s="622"/>
      <c r="CR8" s="587">
        <v>35883089</v>
      </c>
      <c r="CS8" s="588"/>
      <c r="CT8" s="588"/>
      <c r="CU8" s="588"/>
      <c r="CV8" s="588"/>
      <c r="CW8" s="588"/>
      <c r="CX8" s="588"/>
      <c r="CY8" s="589"/>
      <c r="CZ8" s="640">
        <v>43.8</v>
      </c>
      <c r="DA8" s="640"/>
      <c r="DB8" s="640"/>
      <c r="DC8" s="640"/>
      <c r="DD8" s="593">
        <v>1015717</v>
      </c>
      <c r="DE8" s="588"/>
      <c r="DF8" s="588"/>
      <c r="DG8" s="588"/>
      <c r="DH8" s="588"/>
      <c r="DI8" s="588"/>
      <c r="DJ8" s="588"/>
      <c r="DK8" s="588"/>
      <c r="DL8" s="588"/>
      <c r="DM8" s="588"/>
      <c r="DN8" s="588"/>
      <c r="DO8" s="588"/>
      <c r="DP8" s="589"/>
      <c r="DQ8" s="593">
        <v>17960650</v>
      </c>
      <c r="DR8" s="588"/>
      <c r="DS8" s="588"/>
      <c r="DT8" s="588"/>
      <c r="DU8" s="588"/>
      <c r="DV8" s="588"/>
      <c r="DW8" s="588"/>
      <c r="DX8" s="588"/>
      <c r="DY8" s="588"/>
      <c r="DZ8" s="588"/>
      <c r="EA8" s="588"/>
      <c r="EB8" s="588"/>
      <c r="EC8" s="623"/>
    </row>
    <row r="9" spans="2:143" ht="11.25" customHeight="1">
      <c r="B9" s="584" t="s">
        <v>221</v>
      </c>
      <c r="C9" s="585"/>
      <c r="D9" s="585"/>
      <c r="E9" s="585"/>
      <c r="F9" s="585"/>
      <c r="G9" s="585"/>
      <c r="H9" s="585"/>
      <c r="I9" s="585"/>
      <c r="J9" s="585"/>
      <c r="K9" s="585"/>
      <c r="L9" s="585"/>
      <c r="M9" s="585"/>
      <c r="N9" s="585"/>
      <c r="O9" s="585"/>
      <c r="P9" s="585"/>
      <c r="Q9" s="586"/>
      <c r="R9" s="587">
        <v>250025</v>
      </c>
      <c r="S9" s="588"/>
      <c r="T9" s="588"/>
      <c r="U9" s="588"/>
      <c r="V9" s="588"/>
      <c r="W9" s="588"/>
      <c r="X9" s="588"/>
      <c r="Y9" s="589"/>
      <c r="Z9" s="640">
        <v>0.3</v>
      </c>
      <c r="AA9" s="640"/>
      <c r="AB9" s="640"/>
      <c r="AC9" s="640"/>
      <c r="AD9" s="641">
        <v>250025</v>
      </c>
      <c r="AE9" s="641"/>
      <c r="AF9" s="641"/>
      <c r="AG9" s="641"/>
      <c r="AH9" s="641"/>
      <c r="AI9" s="641"/>
      <c r="AJ9" s="641"/>
      <c r="AK9" s="641"/>
      <c r="AL9" s="610">
        <v>0.5</v>
      </c>
      <c r="AM9" s="642"/>
      <c r="AN9" s="642"/>
      <c r="AO9" s="643"/>
      <c r="AP9" s="584" t="s">
        <v>222</v>
      </c>
      <c r="AQ9" s="585"/>
      <c r="AR9" s="585"/>
      <c r="AS9" s="585"/>
      <c r="AT9" s="585"/>
      <c r="AU9" s="585"/>
      <c r="AV9" s="585"/>
      <c r="AW9" s="585"/>
      <c r="AX9" s="585"/>
      <c r="AY9" s="585"/>
      <c r="AZ9" s="585"/>
      <c r="BA9" s="585"/>
      <c r="BB9" s="585"/>
      <c r="BC9" s="585"/>
      <c r="BD9" s="585"/>
      <c r="BE9" s="585"/>
      <c r="BF9" s="586"/>
      <c r="BG9" s="587">
        <v>14801425</v>
      </c>
      <c r="BH9" s="588"/>
      <c r="BI9" s="588"/>
      <c r="BJ9" s="588"/>
      <c r="BK9" s="588"/>
      <c r="BL9" s="588"/>
      <c r="BM9" s="588"/>
      <c r="BN9" s="589"/>
      <c r="BO9" s="640">
        <v>34.4</v>
      </c>
      <c r="BP9" s="640"/>
      <c r="BQ9" s="640"/>
      <c r="BR9" s="640"/>
      <c r="BS9" s="593" t="s">
        <v>109</v>
      </c>
      <c r="BT9" s="588"/>
      <c r="BU9" s="588"/>
      <c r="BV9" s="588"/>
      <c r="BW9" s="588"/>
      <c r="BX9" s="588"/>
      <c r="BY9" s="588"/>
      <c r="BZ9" s="588"/>
      <c r="CA9" s="588"/>
      <c r="CB9" s="623"/>
      <c r="CD9" s="624" t="s">
        <v>223</v>
      </c>
      <c r="CE9" s="621"/>
      <c r="CF9" s="621"/>
      <c r="CG9" s="621"/>
      <c r="CH9" s="621"/>
      <c r="CI9" s="621"/>
      <c r="CJ9" s="621"/>
      <c r="CK9" s="621"/>
      <c r="CL9" s="621"/>
      <c r="CM9" s="621"/>
      <c r="CN9" s="621"/>
      <c r="CO9" s="621"/>
      <c r="CP9" s="621"/>
      <c r="CQ9" s="622"/>
      <c r="CR9" s="587">
        <v>7518674</v>
      </c>
      <c r="CS9" s="588"/>
      <c r="CT9" s="588"/>
      <c r="CU9" s="588"/>
      <c r="CV9" s="588"/>
      <c r="CW9" s="588"/>
      <c r="CX9" s="588"/>
      <c r="CY9" s="589"/>
      <c r="CZ9" s="640">
        <v>9.1999999999999993</v>
      </c>
      <c r="DA9" s="640"/>
      <c r="DB9" s="640"/>
      <c r="DC9" s="640"/>
      <c r="DD9" s="593">
        <v>753511</v>
      </c>
      <c r="DE9" s="588"/>
      <c r="DF9" s="588"/>
      <c r="DG9" s="588"/>
      <c r="DH9" s="588"/>
      <c r="DI9" s="588"/>
      <c r="DJ9" s="588"/>
      <c r="DK9" s="588"/>
      <c r="DL9" s="588"/>
      <c r="DM9" s="588"/>
      <c r="DN9" s="588"/>
      <c r="DO9" s="588"/>
      <c r="DP9" s="589"/>
      <c r="DQ9" s="593">
        <v>6298210</v>
      </c>
      <c r="DR9" s="588"/>
      <c r="DS9" s="588"/>
      <c r="DT9" s="588"/>
      <c r="DU9" s="588"/>
      <c r="DV9" s="588"/>
      <c r="DW9" s="588"/>
      <c r="DX9" s="588"/>
      <c r="DY9" s="588"/>
      <c r="DZ9" s="588"/>
      <c r="EA9" s="588"/>
      <c r="EB9" s="588"/>
      <c r="EC9" s="623"/>
    </row>
    <row r="10" spans="2:143" ht="11.25" customHeight="1">
      <c r="B10" s="584" t="s">
        <v>224</v>
      </c>
      <c r="C10" s="585"/>
      <c r="D10" s="585"/>
      <c r="E10" s="585"/>
      <c r="F10" s="585"/>
      <c r="G10" s="585"/>
      <c r="H10" s="585"/>
      <c r="I10" s="585"/>
      <c r="J10" s="585"/>
      <c r="K10" s="585"/>
      <c r="L10" s="585"/>
      <c r="M10" s="585"/>
      <c r="N10" s="585"/>
      <c r="O10" s="585"/>
      <c r="P10" s="585"/>
      <c r="Q10" s="586"/>
      <c r="R10" s="587">
        <v>4811602</v>
      </c>
      <c r="S10" s="588"/>
      <c r="T10" s="588"/>
      <c r="U10" s="588"/>
      <c r="V10" s="588"/>
      <c r="W10" s="588"/>
      <c r="X10" s="588"/>
      <c r="Y10" s="589"/>
      <c r="Z10" s="640">
        <v>5.6</v>
      </c>
      <c r="AA10" s="640"/>
      <c r="AB10" s="640"/>
      <c r="AC10" s="640"/>
      <c r="AD10" s="641">
        <v>4811602</v>
      </c>
      <c r="AE10" s="641"/>
      <c r="AF10" s="641"/>
      <c r="AG10" s="641"/>
      <c r="AH10" s="641"/>
      <c r="AI10" s="641"/>
      <c r="AJ10" s="641"/>
      <c r="AK10" s="641"/>
      <c r="AL10" s="610">
        <v>10</v>
      </c>
      <c r="AM10" s="642"/>
      <c r="AN10" s="642"/>
      <c r="AO10" s="643"/>
      <c r="AP10" s="584" t="s">
        <v>225</v>
      </c>
      <c r="AQ10" s="585"/>
      <c r="AR10" s="585"/>
      <c r="AS10" s="585"/>
      <c r="AT10" s="585"/>
      <c r="AU10" s="585"/>
      <c r="AV10" s="585"/>
      <c r="AW10" s="585"/>
      <c r="AX10" s="585"/>
      <c r="AY10" s="585"/>
      <c r="AZ10" s="585"/>
      <c r="BA10" s="585"/>
      <c r="BB10" s="585"/>
      <c r="BC10" s="585"/>
      <c r="BD10" s="585"/>
      <c r="BE10" s="585"/>
      <c r="BF10" s="586"/>
      <c r="BG10" s="587">
        <v>719736</v>
      </c>
      <c r="BH10" s="588"/>
      <c r="BI10" s="588"/>
      <c r="BJ10" s="588"/>
      <c r="BK10" s="588"/>
      <c r="BL10" s="588"/>
      <c r="BM10" s="588"/>
      <c r="BN10" s="589"/>
      <c r="BO10" s="640">
        <v>1.7</v>
      </c>
      <c r="BP10" s="640"/>
      <c r="BQ10" s="640"/>
      <c r="BR10" s="640"/>
      <c r="BS10" s="593" t="s">
        <v>109</v>
      </c>
      <c r="BT10" s="588"/>
      <c r="BU10" s="588"/>
      <c r="BV10" s="588"/>
      <c r="BW10" s="588"/>
      <c r="BX10" s="588"/>
      <c r="BY10" s="588"/>
      <c r="BZ10" s="588"/>
      <c r="CA10" s="588"/>
      <c r="CB10" s="623"/>
      <c r="CD10" s="624" t="s">
        <v>226</v>
      </c>
      <c r="CE10" s="621"/>
      <c r="CF10" s="621"/>
      <c r="CG10" s="621"/>
      <c r="CH10" s="621"/>
      <c r="CI10" s="621"/>
      <c r="CJ10" s="621"/>
      <c r="CK10" s="621"/>
      <c r="CL10" s="621"/>
      <c r="CM10" s="621"/>
      <c r="CN10" s="621"/>
      <c r="CO10" s="621"/>
      <c r="CP10" s="621"/>
      <c r="CQ10" s="622"/>
      <c r="CR10" s="587">
        <v>235961</v>
      </c>
      <c r="CS10" s="588"/>
      <c r="CT10" s="588"/>
      <c r="CU10" s="588"/>
      <c r="CV10" s="588"/>
      <c r="CW10" s="588"/>
      <c r="CX10" s="588"/>
      <c r="CY10" s="589"/>
      <c r="CZ10" s="640">
        <v>0.3</v>
      </c>
      <c r="DA10" s="640"/>
      <c r="DB10" s="640"/>
      <c r="DC10" s="640"/>
      <c r="DD10" s="593" t="s">
        <v>109</v>
      </c>
      <c r="DE10" s="588"/>
      <c r="DF10" s="588"/>
      <c r="DG10" s="588"/>
      <c r="DH10" s="588"/>
      <c r="DI10" s="588"/>
      <c r="DJ10" s="588"/>
      <c r="DK10" s="588"/>
      <c r="DL10" s="588"/>
      <c r="DM10" s="588"/>
      <c r="DN10" s="588"/>
      <c r="DO10" s="588"/>
      <c r="DP10" s="589"/>
      <c r="DQ10" s="593">
        <v>52767</v>
      </c>
      <c r="DR10" s="588"/>
      <c r="DS10" s="588"/>
      <c r="DT10" s="588"/>
      <c r="DU10" s="588"/>
      <c r="DV10" s="588"/>
      <c r="DW10" s="588"/>
      <c r="DX10" s="588"/>
      <c r="DY10" s="588"/>
      <c r="DZ10" s="588"/>
      <c r="EA10" s="588"/>
      <c r="EB10" s="588"/>
      <c r="EC10" s="623"/>
    </row>
    <row r="11" spans="2:143" ht="11.25" customHeight="1">
      <c r="B11" s="584" t="s">
        <v>227</v>
      </c>
      <c r="C11" s="585"/>
      <c r="D11" s="585"/>
      <c r="E11" s="585"/>
      <c r="F11" s="585"/>
      <c r="G11" s="585"/>
      <c r="H11" s="585"/>
      <c r="I11" s="585"/>
      <c r="J11" s="585"/>
      <c r="K11" s="585"/>
      <c r="L11" s="585"/>
      <c r="M11" s="585"/>
      <c r="N11" s="585"/>
      <c r="O11" s="585"/>
      <c r="P11" s="585"/>
      <c r="Q11" s="586"/>
      <c r="R11" s="587">
        <v>44256</v>
      </c>
      <c r="S11" s="588"/>
      <c r="T11" s="588"/>
      <c r="U11" s="588"/>
      <c r="V11" s="588"/>
      <c r="W11" s="588"/>
      <c r="X11" s="588"/>
      <c r="Y11" s="589"/>
      <c r="Z11" s="640">
        <v>0.1</v>
      </c>
      <c r="AA11" s="640"/>
      <c r="AB11" s="640"/>
      <c r="AC11" s="640"/>
      <c r="AD11" s="641">
        <v>44256</v>
      </c>
      <c r="AE11" s="641"/>
      <c r="AF11" s="641"/>
      <c r="AG11" s="641"/>
      <c r="AH11" s="641"/>
      <c r="AI11" s="641"/>
      <c r="AJ11" s="641"/>
      <c r="AK11" s="641"/>
      <c r="AL11" s="610">
        <v>0.1</v>
      </c>
      <c r="AM11" s="642"/>
      <c r="AN11" s="642"/>
      <c r="AO11" s="643"/>
      <c r="AP11" s="584" t="s">
        <v>228</v>
      </c>
      <c r="AQ11" s="585"/>
      <c r="AR11" s="585"/>
      <c r="AS11" s="585"/>
      <c r="AT11" s="585"/>
      <c r="AU11" s="585"/>
      <c r="AV11" s="585"/>
      <c r="AW11" s="585"/>
      <c r="AX11" s="585"/>
      <c r="AY11" s="585"/>
      <c r="AZ11" s="585"/>
      <c r="BA11" s="585"/>
      <c r="BB11" s="585"/>
      <c r="BC11" s="585"/>
      <c r="BD11" s="585"/>
      <c r="BE11" s="585"/>
      <c r="BF11" s="586"/>
      <c r="BG11" s="587">
        <v>3250847</v>
      </c>
      <c r="BH11" s="588"/>
      <c r="BI11" s="588"/>
      <c r="BJ11" s="588"/>
      <c r="BK11" s="588"/>
      <c r="BL11" s="588"/>
      <c r="BM11" s="588"/>
      <c r="BN11" s="589"/>
      <c r="BO11" s="640">
        <v>7.6</v>
      </c>
      <c r="BP11" s="640"/>
      <c r="BQ11" s="640"/>
      <c r="BR11" s="640"/>
      <c r="BS11" s="593">
        <v>447539</v>
      </c>
      <c r="BT11" s="588"/>
      <c r="BU11" s="588"/>
      <c r="BV11" s="588"/>
      <c r="BW11" s="588"/>
      <c r="BX11" s="588"/>
      <c r="BY11" s="588"/>
      <c r="BZ11" s="588"/>
      <c r="CA11" s="588"/>
      <c r="CB11" s="623"/>
      <c r="CD11" s="624" t="s">
        <v>229</v>
      </c>
      <c r="CE11" s="621"/>
      <c r="CF11" s="621"/>
      <c r="CG11" s="621"/>
      <c r="CH11" s="621"/>
      <c r="CI11" s="621"/>
      <c r="CJ11" s="621"/>
      <c r="CK11" s="621"/>
      <c r="CL11" s="621"/>
      <c r="CM11" s="621"/>
      <c r="CN11" s="621"/>
      <c r="CO11" s="621"/>
      <c r="CP11" s="621"/>
      <c r="CQ11" s="622"/>
      <c r="CR11" s="587">
        <v>613727</v>
      </c>
      <c r="CS11" s="588"/>
      <c r="CT11" s="588"/>
      <c r="CU11" s="588"/>
      <c r="CV11" s="588"/>
      <c r="CW11" s="588"/>
      <c r="CX11" s="588"/>
      <c r="CY11" s="589"/>
      <c r="CZ11" s="640">
        <v>0.7</v>
      </c>
      <c r="DA11" s="640"/>
      <c r="DB11" s="640"/>
      <c r="DC11" s="640"/>
      <c r="DD11" s="593">
        <v>140180</v>
      </c>
      <c r="DE11" s="588"/>
      <c r="DF11" s="588"/>
      <c r="DG11" s="588"/>
      <c r="DH11" s="588"/>
      <c r="DI11" s="588"/>
      <c r="DJ11" s="588"/>
      <c r="DK11" s="588"/>
      <c r="DL11" s="588"/>
      <c r="DM11" s="588"/>
      <c r="DN11" s="588"/>
      <c r="DO11" s="588"/>
      <c r="DP11" s="589"/>
      <c r="DQ11" s="593">
        <v>508482</v>
      </c>
      <c r="DR11" s="588"/>
      <c r="DS11" s="588"/>
      <c r="DT11" s="588"/>
      <c r="DU11" s="588"/>
      <c r="DV11" s="588"/>
      <c r="DW11" s="588"/>
      <c r="DX11" s="588"/>
      <c r="DY11" s="588"/>
      <c r="DZ11" s="588"/>
      <c r="EA11" s="588"/>
      <c r="EB11" s="588"/>
      <c r="EC11" s="623"/>
    </row>
    <row r="12" spans="2:143" ht="11.25" customHeight="1">
      <c r="B12" s="584" t="s">
        <v>230</v>
      </c>
      <c r="C12" s="585"/>
      <c r="D12" s="585"/>
      <c r="E12" s="585"/>
      <c r="F12" s="585"/>
      <c r="G12" s="585"/>
      <c r="H12" s="585"/>
      <c r="I12" s="585"/>
      <c r="J12" s="585"/>
      <c r="K12" s="585"/>
      <c r="L12" s="585"/>
      <c r="M12" s="585"/>
      <c r="N12" s="585"/>
      <c r="O12" s="585"/>
      <c r="P12" s="585"/>
      <c r="Q12" s="586"/>
      <c r="R12" s="587" t="s">
        <v>109</v>
      </c>
      <c r="S12" s="588"/>
      <c r="T12" s="588"/>
      <c r="U12" s="588"/>
      <c r="V12" s="588"/>
      <c r="W12" s="588"/>
      <c r="X12" s="588"/>
      <c r="Y12" s="589"/>
      <c r="Z12" s="640" t="s">
        <v>109</v>
      </c>
      <c r="AA12" s="640"/>
      <c r="AB12" s="640"/>
      <c r="AC12" s="640"/>
      <c r="AD12" s="641" t="s">
        <v>109</v>
      </c>
      <c r="AE12" s="641"/>
      <c r="AF12" s="641"/>
      <c r="AG12" s="641"/>
      <c r="AH12" s="641"/>
      <c r="AI12" s="641"/>
      <c r="AJ12" s="641"/>
      <c r="AK12" s="641"/>
      <c r="AL12" s="610" t="s">
        <v>109</v>
      </c>
      <c r="AM12" s="642"/>
      <c r="AN12" s="642"/>
      <c r="AO12" s="643"/>
      <c r="AP12" s="584" t="s">
        <v>231</v>
      </c>
      <c r="AQ12" s="585"/>
      <c r="AR12" s="585"/>
      <c r="AS12" s="585"/>
      <c r="AT12" s="585"/>
      <c r="AU12" s="585"/>
      <c r="AV12" s="585"/>
      <c r="AW12" s="585"/>
      <c r="AX12" s="585"/>
      <c r="AY12" s="585"/>
      <c r="AZ12" s="585"/>
      <c r="BA12" s="585"/>
      <c r="BB12" s="585"/>
      <c r="BC12" s="585"/>
      <c r="BD12" s="585"/>
      <c r="BE12" s="585"/>
      <c r="BF12" s="586"/>
      <c r="BG12" s="587">
        <v>18915452</v>
      </c>
      <c r="BH12" s="588"/>
      <c r="BI12" s="588"/>
      <c r="BJ12" s="588"/>
      <c r="BK12" s="588"/>
      <c r="BL12" s="588"/>
      <c r="BM12" s="588"/>
      <c r="BN12" s="589"/>
      <c r="BO12" s="640">
        <v>44</v>
      </c>
      <c r="BP12" s="640"/>
      <c r="BQ12" s="640"/>
      <c r="BR12" s="640"/>
      <c r="BS12" s="593" t="s">
        <v>109</v>
      </c>
      <c r="BT12" s="588"/>
      <c r="BU12" s="588"/>
      <c r="BV12" s="588"/>
      <c r="BW12" s="588"/>
      <c r="BX12" s="588"/>
      <c r="BY12" s="588"/>
      <c r="BZ12" s="588"/>
      <c r="CA12" s="588"/>
      <c r="CB12" s="623"/>
      <c r="CD12" s="624" t="s">
        <v>232</v>
      </c>
      <c r="CE12" s="621"/>
      <c r="CF12" s="621"/>
      <c r="CG12" s="621"/>
      <c r="CH12" s="621"/>
      <c r="CI12" s="621"/>
      <c r="CJ12" s="621"/>
      <c r="CK12" s="621"/>
      <c r="CL12" s="621"/>
      <c r="CM12" s="621"/>
      <c r="CN12" s="621"/>
      <c r="CO12" s="621"/>
      <c r="CP12" s="621"/>
      <c r="CQ12" s="622"/>
      <c r="CR12" s="587">
        <v>2210341</v>
      </c>
      <c r="CS12" s="588"/>
      <c r="CT12" s="588"/>
      <c r="CU12" s="588"/>
      <c r="CV12" s="588"/>
      <c r="CW12" s="588"/>
      <c r="CX12" s="588"/>
      <c r="CY12" s="589"/>
      <c r="CZ12" s="640">
        <v>2.7</v>
      </c>
      <c r="DA12" s="640"/>
      <c r="DB12" s="640"/>
      <c r="DC12" s="640"/>
      <c r="DD12" s="593">
        <v>14266</v>
      </c>
      <c r="DE12" s="588"/>
      <c r="DF12" s="588"/>
      <c r="DG12" s="588"/>
      <c r="DH12" s="588"/>
      <c r="DI12" s="588"/>
      <c r="DJ12" s="588"/>
      <c r="DK12" s="588"/>
      <c r="DL12" s="588"/>
      <c r="DM12" s="588"/>
      <c r="DN12" s="588"/>
      <c r="DO12" s="588"/>
      <c r="DP12" s="589"/>
      <c r="DQ12" s="593">
        <v>522014</v>
      </c>
      <c r="DR12" s="588"/>
      <c r="DS12" s="588"/>
      <c r="DT12" s="588"/>
      <c r="DU12" s="588"/>
      <c r="DV12" s="588"/>
      <c r="DW12" s="588"/>
      <c r="DX12" s="588"/>
      <c r="DY12" s="588"/>
      <c r="DZ12" s="588"/>
      <c r="EA12" s="588"/>
      <c r="EB12" s="588"/>
      <c r="EC12" s="623"/>
    </row>
    <row r="13" spans="2:143" ht="11.25" customHeight="1">
      <c r="B13" s="584" t="s">
        <v>233</v>
      </c>
      <c r="C13" s="585"/>
      <c r="D13" s="585"/>
      <c r="E13" s="585"/>
      <c r="F13" s="585"/>
      <c r="G13" s="585"/>
      <c r="H13" s="585"/>
      <c r="I13" s="585"/>
      <c r="J13" s="585"/>
      <c r="K13" s="585"/>
      <c r="L13" s="585"/>
      <c r="M13" s="585"/>
      <c r="N13" s="585"/>
      <c r="O13" s="585"/>
      <c r="P13" s="585"/>
      <c r="Q13" s="586"/>
      <c r="R13" s="587">
        <v>178957</v>
      </c>
      <c r="S13" s="588"/>
      <c r="T13" s="588"/>
      <c r="U13" s="588"/>
      <c r="V13" s="588"/>
      <c r="W13" s="588"/>
      <c r="X13" s="588"/>
      <c r="Y13" s="589"/>
      <c r="Z13" s="640">
        <v>0.2</v>
      </c>
      <c r="AA13" s="640"/>
      <c r="AB13" s="640"/>
      <c r="AC13" s="640"/>
      <c r="AD13" s="641">
        <v>178957</v>
      </c>
      <c r="AE13" s="641"/>
      <c r="AF13" s="641"/>
      <c r="AG13" s="641"/>
      <c r="AH13" s="641"/>
      <c r="AI13" s="641"/>
      <c r="AJ13" s="641"/>
      <c r="AK13" s="641"/>
      <c r="AL13" s="610">
        <v>0.4</v>
      </c>
      <c r="AM13" s="642"/>
      <c r="AN13" s="642"/>
      <c r="AO13" s="643"/>
      <c r="AP13" s="584" t="s">
        <v>234</v>
      </c>
      <c r="AQ13" s="585"/>
      <c r="AR13" s="585"/>
      <c r="AS13" s="585"/>
      <c r="AT13" s="585"/>
      <c r="AU13" s="585"/>
      <c r="AV13" s="585"/>
      <c r="AW13" s="585"/>
      <c r="AX13" s="585"/>
      <c r="AY13" s="585"/>
      <c r="AZ13" s="585"/>
      <c r="BA13" s="585"/>
      <c r="BB13" s="585"/>
      <c r="BC13" s="585"/>
      <c r="BD13" s="585"/>
      <c r="BE13" s="585"/>
      <c r="BF13" s="586"/>
      <c r="BG13" s="587">
        <v>18831781</v>
      </c>
      <c r="BH13" s="588"/>
      <c r="BI13" s="588"/>
      <c r="BJ13" s="588"/>
      <c r="BK13" s="588"/>
      <c r="BL13" s="588"/>
      <c r="BM13" s="588"/>
      <c r="BN13" s="589"/>
      <c r="BO13" s="640">
        <v>43.8</v>
      </c>
      <c r="BP13" s="640"/>
      <c r="BQ13" s="640"/>
      <c r="BR13" s="640"/>
      <c r="BS13" s="593" t="s">
        <v>109</v>
      </c>
      <c r="BT13" s="588"/>
      <c r="BU13" s="588"/>
      <c r="BV13" s="588"/>
      <c r="BW13" s="588"/>
      <c r="BX13" s="588"/>
      <c r="BY13" s="588"/>
      <c r="BZ13" s="588"/>
      <c r="CA13" s="588"/>
      <c r="CB13" s="623"/>
      <c r="CD13" s="624" t="s">
        <v>235</v>
      </c>
      <c r="CE13" s="621"/>
      <c r="CF13" s="621"/>
      <c r="CG13" s="621"/>
      <c r="CH13" s="621"/>
      <c r="CI13" s="621"/>
      <c r="CJ13" s="621"/>
      <c r="CK13" s="621"/>
      <c r="CL13" s="621"/>
      <c r="CM13" s="621"/>
      <c r="CN13" s="621"/>
      <c r="CO13" s="621"/>
      <c r="CP13" s="621"/>
      <c r="CQ13" s="622"/>
      <c r="CR13" s="587">
        <v>9814628</v>
      </c>
      <c r="CS13" s="588"/>
      <c r="CT13" s="588"/>
      <c r="CU13" s="588"/>
      <c r="CV13" s="588"/>
      <c r="CW13" s="588"/>
      <c r="CX13" s="588"/>
      <c r="CY13" s="589"/>
      <c r="CZ13" s="640">
        <v>12</v>
      </c>
      <c r="DA13" s="640"/>
      <c r="DB13" s="640"/>
      <c r="DC13" s="640"/>
      <c r="DD13" s="593">
        <v>1658247</v>
      </c>
      <c r="DE13" s="588"/>
      <c r="DF13" s="588"/>
      <c r="DG13" s="588"/>
      <c r="DH13" s="588"/>
      <c r="DI13" s="588"/>
      <c r="DJ13" s="588"/>
      <c r="DK13" s="588"/>
      <c r="DL13" s="588"/>
      <c r="DM13" s="588"/>
      <c r="DN13" s="588"/>
      <c r="DO13" s="588"/>
      <c r="DP13" s="589"/>
      <c r="DQ13" s="593">
        <v>7542553</v>
      </c>
      <c r="DR13" s="588"/>
      <c r="DS13" s="588"/>
      <c r="DT13" s="588"/>
      <c r="DU13" s="588"/>
      <c r="DV13" s="588"/>
      <c r="DW13" s="588"/>
      <c r="DX13" s="588"/>
      <c r="DY13" s="588"/>
      <c r="DZ13" s="588"/>
      <c r="EA13" s="588"/>
      <c r="EB13" s="588"/>
      <c r="EC13" s="623"/>
    </row>
    <row r="14" spans="2:143" ht="11.25" customHeight="1">
      <c r="B14" s="584" t="s">
        <v>236</v>
      </c>
      <c r="C14" s="585"/>
      <c r="D14" s="585"/>
      <c r="E14" s="585"/>
      <c r="F14" s="585"/>
      <c r="G14" s="585"/>
      <c r="H14" s="585"/>
      <c r="I14" s="585"/>
      <c r="J14" s="585"/>
      <c r="K14" s="585"/>
      <c r="L14" s="585"/>
      <c r="M14" s="585"/>
      <c r="N14" s="585"/>
      <c r="O14" s="585"/>
      <c r="P14" s="585"/>
      <c r="Q14" s="586"/>
      <c r="R14" s="587" t="s">
        <v>109</v>
      </c>
      <c r="S14" s="588"/>
      <c r="T14" s="588"/>
      <c r="U14" s="588"/>
      <c r="V14" s="588"/>
      <c r="W14" s="588"/>
      <c r="X14" s="588"/>
      <c r="Y14" s="589"/>
      <c r="Z14" s="640" t="s">
        <v>109</v>
      </c>
      <c r="AA14" s="640"/>
      <c r="AB14" s="640"/>
      <c r="AC14" s="640"/>
      <c r="AD14" s="641" t="s">
        <v>109</v>
      </c>
      <c r="AE14" s="641"/>
      <c r="AF14" s="641"/>
      <c r="AG14" s="641"/>
      <c r="AH14" s="641"/>
      <c r="AI14" s="641"/>
      <c r="AJ14" s="641"/>
      <c r="AK14" s="641"/>
      <c r="AL14" s="610" t="s">
        <v>109</v>
      </c>
      <c r="AM14" s="642"/>
      <c r="AN14" s="642"/>
      <c r="AO14" s="643"/>
      <c r="AP14" s="584" t="s">
        <v>237</v>
      </c>
      <c r="AQ14" s="585"/>
      <c r="AR14" s="585"/>
      <c r="AS14" s="585"/>
      <c r="AT14" s="585"/>
      <c r="AU14" s="585"/>
      <c r="AV14" s="585"/>
      <c r="AW14" s="585"/>
      <c r="AX14" s="585"/>
      <c r="AY14" s="585"/>
      <c r="AZ14" s="585"/>
      <c r="BA14" s="585"/>
      <c r="BB14" s="585"/>
      <c r="BC14" s="585"/>
      <c r="BD14" s="585"/>
      <c r="BE14" s="585"/>
      <c r="BF14" s="586"/>
      <c r="BG14" s="587">
        <v>323811</v>
      </c>
      <c r="BH14" s="588"/>
      <c r="BI14" s="588"/>
      <c r="BJ14" s="588"/>
      <c r="BK14" s="588"/>
      <c r="BL14" s="588"/>
      <c r="BM14" s="588"/>
      <c r="BN14" s="589"/>
      <c r="BO14" s="640">
        <v>0.8</v>
      </c>
      <c r="BP14" s="640"/>
      <c r="BQ14" s="640"/>
      <c r="BR14" s="640"/>
      <c r="BS14" s="593" t="s">
        <v>109</v>
      </c>
      <c r="BT14" s="588"/>
      <c r="BU14" s="588"/>
      <c r="BV14" s="588"/>
      <c r="BW14" s="588"/>
      <c r="BX14" s="588"/>
      <c r="BY14" s="588"/>
      <c r="BZ14" s="588"/>
      <c r="CA14" s="588"/>
      <c r="CB14" s="623"/>
      <c r="CD14" s="624" t="s">
        <v>238</v>
      </c>
      <c r="CE14" s="621"/>
      <c r="CF14" s="621"/>
      <c r="CG14" s="621"/>
      <c r="CH14" s="621"/>
      <c r="CI14" s="621"/>
      <c r="CJ14" s="621"/>
      <c r="CK14" s="621"/>
      <c r="CL14" s="621"/>
      <c r="CM14" s="621"/>
      <c r="CN14" s="621"/>
      <c r="CO14" s="621"/>
      <c r="CP14" s="621"/>
      <c r="CQ14" s="622"/>
      <c r="CR14" s="587">
        <v>3254075</v>
      </c>
      <c r="CS14" s="588"/>
      <c r="CT14" s="588"/>
      <c r="CU14" s="588"/>
      <c r="CV14" s="588"/>
      <c r="CW14" s="588"/>
      <c r="CX14" s="588"/>
      <c r="CY14" s="589"/>
      <c r="CZ14" s="640">
        <v>4</v>
      </c>
      <c r="DA14" s="640"/>
      <c r="DB14" s="640"/>
      <c r="DC14" s="640"/>
      <c r="DD14" s="593">
        <v>449419</v>
      </c>
      <c r="DE14" s="588"/>
      <c r="DF14" s="588"/>
      <c r="DG14" s="588"/>
      <c r="DH14" s="588"/>
      <c r="DI14" s="588"/>
      <c r="DJ14" s="588"/>
      <c r="DK14" s="588"/>
      <c r="DL14" s="588"/>
      <c r="DM14" s="588"/>
      <c r="DN14" s="588"/>
      <c r="DO14" s="588"/>
      <c r="DP14" s="589"/>
      <c r="DQ14" s="593">
        <v>2819141</v>
      </c>
      <c r="DR14" s="588"/>
      <c r="DS14" s="588"/>
      <c r="DT14" s="588"/>
      <c r="DU14" s="588"/>
      <c r="DV14" s="588"/>
      <c r="DW14" s="588"/>
      <c r="DX14" s="588"/>
      <c r="DY14" s="588"/>
      <c r="DZ14" s="588"/>
      <c r="EA14" s="588"/>
      <c r="EB14" s="588"/>
      <c r="EC14" s="623"/>
    </row>
    <row r="15" spans="2:143" ht="11.25" customHeight="1">
      <c r="B15" s="584" t="s">
        <v>239</v>
      </c>
      <c r="C15" s="585"/>
      <c r="D15" s="585"/>
      <c r="E15" s="585"/>
      <c r="F15" s="585"/>
      <c r="G15" s="585"/>
      <c r="H15" s="585"/>
      <c r="I15" s="585"/>
      <c r="J15" s="585"/>
      <c r="K15" s="585"/>
      <c r="L15" s="585"/>
      <c r="M15" s="585"/>
      <c r="N15" s="585"/>
      <c r="O15" s="585"/>
      <c r="P15" s="585"/>
      <c r="Q15" s="586"/>
      <c r="R15" s="587">
        <v>190502</v>
      </c>
      <c r="S15" s="588"/>
      <c r="T15" s="588"/>
      <c r="U15" s="588"/>
      <c r="V15" s="588"/>
      <c r="W15" s="588"/>
      <c r="X15" s="588"/>
      <c r="Y15" s="589"/>
      <c r="Z15" s="640">
        <v>0.2</v>
      </c>
      <c r="AA15" s="640"/>
      <c r="AB15" s="640"/>
      <c r="AC15" s="640"/>
      <c r="AD15" s="641">
        <v>190502</v>
      </c>
      <c r="AE15" s="641"/>
      <c r="AF15" s="641"/>
      <c r="AG15" s="641"/>
      <c r="AH15" s="641"/>
      <c r="AI15" s="641"/>
      <c r="AJ15" s="641"/>
      <c r="AK15" s="641"/>
      <c r="AL15" s="610">
        <v>0.4</v>
      </c>
      <c r="AM15" s="642"/>
      <c r="AN15" s="642"/>
      <c r="AO15" s="643"/>
      <c r="AP15" s="584" t="s">
        <v>240</v>
      </c>
      <c r="AQ15" s="585"/>
      <c r="AR15" s="585"/>
      <c r="AS15" s="585"/>
      <c r="AT15" s="585"/>
      <c r="AU15" s="585"/>
      <c r="AV15" s="585"/>
      <c r="AW15" s="585"/>
      <c r="AX15" s="585"/>
      <c r="AY15" s="585"/>
      <c r="AZ15" s="585"/>
      <c r="BA15" s="585"/>
      <c r="BB15" s="585"/>
      <c r="BC15" s="585"/>
      <c r="BD15" s="585"/>
      <c r="BE15" s="585"/>
      <c r="BF15" s="586"/>
      <c r="BG15" s="587">
        <v>1938652</v>
      </c>
      <c r="BH15" s="588"/>
      <c r="BI15" s="588"/>
      <c r="BJ15" s="588"/>
      <c r="BK15" s="588"/>
      <c r="BL15" s="588"/>
      <c r="BM15" s="588"/>
      <c r="BN15" s="589"/>
      <c r="BO15" s="640">
        <v>4.5</v>
      </c>
      <c r="BP15" s="640"/>
      <c r="BQ15" s="640"/>
      <c r="BR15" s="640"/>
      <c r="BS15" s="593" t="s">
        <v>109</v>
      </c>
      <c r="BT15" s="588"/>
      <c r="BU15" s="588"/>
      <c r="BV15" s="588"/>
      <c r="BW15" s="588"/>
      <c r="BX15" s="588"/>
      <c r="BY15" s="588"/>
      <c r="BZ15" s="588"/>
      <c r="CA15" s="588"/>
      <c r="CB15" s="623"/>
      <c r="CD15" s="624" t="s">
        <v>241</v>
      </c>
      <c r="CE15" s="621"/>
      <c r="CF15" s="621"/>
      <c r="CG15" s="621"/>
      <c r="CH15" s="621"/>
      <c r="CI15" s="621"/>
      <c r="CJ15" s="621"/>
      <c r="CK15" s="621"/>
      <c r="CL15" s="621"/>
      <c r="CM15" s="621"/>
      <c r="CN15" s="621"/>
      <c r="CO15" s="621"/>
      <c r="CP15" s="621"/>
      <c r="CQ15" s="622"/>
      <c r="CR15" s="587">
        <v>7910918</v>
      </c>
      <c r="CS15" s="588"/>
      <c r="CT15" s="588"/>
      <c r="CU15" s="588"/>
      <c r="CV15" s="588"/>
      <c r="CW15" s="588"/>
      <c r="CX15" s="588"/>
      <c r="CY15" s="589"/>
      <c r="CZ15" s="640">
        <v>9.6999999999999993</v>
      </c>
      <c r="DA15" s="640"/>
      <c r="DB15" s="640"/>
      <c r="DC15" s="640"/>
      <c r="DD15" s="593">
        <v>899297</v>
      </c>
      <c r="DE15" s="588"/>
      <c r="DF15" s="588"/>
      <c r="DG15" s="588"/>
      <c r="DH15" s="588"/>
      <c r="DI15" s="588"/>
      <c r="DJ15" s="588"/>
      <c r="DK15" s="588"/>
      <c r="DL15" s="588"/>
      <c r="DM15" s="588"/>
      <c r="DN15" s="588"/>
      <c r="DO15" s="588"/>
      <c r="DP15" s="589"/>
      <c r="DQ15" s="593">
        <v>6682944</v>
      </c>
      <c r="DR15" s="588"/>
      <c r="DS15" s="588"/>
      <c r="DT15" s="588"/>
      <c r="DU15" s="588"/>
      <c r="DV15" s="588"/>
      <c r="DW15" s="588"/>
      <c r="DX15" s="588"/>
      <c r="DY15" s="588"/>
      <c r="DZ15" s="588"/>
      <c r="EA15" s="588"/>
      <c r="EB15" s="588"/>
      <c r="EC15" s="623"/>
    </row>
    <row r="16" spans="2:143" ht="11.25" customHeight="1">
      <c r="B16" s="584" t="s">
        <v>242</v>
      </c>
      <c r="C16" s="585"/>
      <c r="D16" s="585"/>
      <c r="E16" s="585"/>
      <c r="F16" s="585"/>
      <c r="G16" s="585"/>
      <c r="H16" s="585"/>
      <c r="I16" s="585"/>
      <c r="J16" s="585"/>
      <c r="K16" s="585"/>
      <c r="L16" s="585"/>
      <c r="M16" s="585"/>
      <c r="N16" s="585"/>
      <c r="O16" s="585"/>
      <c r="P16" s="585"/>
      <c r="Q16" s="586"/>
      <c r="R16" s="587">
        <v>1195969</v>
      </c>
      <c r="S16" s="588"/>
      <c r="T16" s="588"/>
      <c r="U16" s="588"/>
      <c r="V16" s="588"/>
      <c r="W16" s="588"/>
      <c r="X16" s="588"/>
      <c r="Y16" s="589"/>
      <c r="Z16" s="640">
        <v>1.4</v>
      </c>
      <c r="AA16" s="640"/>
      <c r="AB16" s="640"/>
      <c r="AC16" s="640"/>
      <c r="AD16" s="641">
        <v>1090576</v>
      </c>
      <c r="AE16" s="641"/>
      <c r="AF16" s="641"/>
      <c r="AG16" s="641"/>
      <c r="AH16" s="641"/>
      <c r="AI16" s="641"/>
      <c r="AJ16" s="641"/>
      <c r="AK16" s="641"/>
      <c r="AL16" s="610">
        <v>2.2999999999999998</v>
      </c>
      <c r="AM16" s="642"/>
      <c r="AN16" s="642"/>
      <c r="AO16" s="643"/>
      <c r="AP16" s="584" t="s">
        <v>243</v>
      </c>
      <c r="AQ16" s="585"/>
      <c r="AR16" s="585"/>
      <c r="AS16" s="585"/>
      <c r="AT16" s="585"/>
      <c r="AU16" s="585"/>
      <c r="AV16" s="585"/>
      <c r="AW16" s="585"/>
      <c r="AX16" s="585"/>
      <c r="AY16" s="585"/>
      <c r="AZ16" s="585"/>
      <c r="BA16" s="585"/>
      <c r="BB16" s="585"/>
      <c r="BC16" s="585"/>
      <c r="BD16" s="585"/>
      <c r="BE16" s="585"/>
      <c r="BF16" s="586"/>
      <c r="BG16" s="587" t="s">
        <v>109</v>
      </c>
      <c r="BH16" s="588"/>
      <c r="BI16" s="588"/>
      <c r="BJ16" s="588"/>
      <c r="BK16" s="588"/>
      <c r="BL16" s="588"/>
      <c r="BM16" s="588"/>
      <c r="BN16" s="589"/>
      <c r="BO16" s="640" t="s">
        <v>109</v>
      </c>
      <c r="BP16" s="640"/>
      <c r="BQ16" s="640"/>
      <c r="BR16" s="640"/>
      <c r="BS16" s="593" t="s">
        <v>109</v>
      </c>
      <c r="BT16" s="588"/>
      <c r="BU16" s="588"/>
      <c r="BV16" s="588"/>
      <c r="BW16" s="588"/>
      <c r="BX16" s="588"/>
      <c r="BY16" s="588"/>
      <c r="BZ16" s="588"/>
      <c r="CA16" s="588"/>
      <c r="CB16" s="623"/>
      <c r="CD16" s="624" t="s">
        <v>244</v>
      </c>
      <c r="CE16" s="621"/>
      <c r="CF16" s="621"/>
      <c r="CG16" s="621"/>
      <c r="CH16" s="621"/>
      <c r="CI16" s="621"/>
      <c r="CJ16" s="621"/>
      <c r="CK16" s="621"/>
      <c r="CL16" s="621"/>
      <c r="CM16" s="621"/>
      <c r="CN16" s="621"/>
      <c r="CO16" s="621"/>
      <c r="CP16" s="621"/>
      <c r="CQ16" s="622"/>
      <c r="CR16" s="587">
        <v>137332</v>
      </c>
      <c r="CS16" s="588"/>
      <c r="CT16" s="588"/>
      <c r="CU16" s="588"/>
      <c r="CV16" s="588"/>
      <c r="CW16" s="588"/>
      <c r="CX16" s="588"/>
      <c r="CY16" s="589"/>
      <c r="CZ16" s="640">
        <v>0.2</v>
      </c>
      <c r="DA16" s="640"/>
      <c r="DB16" s="640"/>
      <c r="DC16" s="640"/>
      <c r="DD16" s="593" t="s">
        <v>109</v>
      </c>
      <c r="DE16" s="588"/>
      <c r="DF16" s="588"/>
      <c r="DG16" s="588"/>
      <c r="DH16" s="588"/>
      <c r="DI16" s="588"/>
      <c r="DJ16" s="588"/>
      <c r="DK16" s="588"/>
      <c r="DL16" s="588"/>
      <c r="DM16" s="588"/>
      <c r="DN16" s="588"/>
      <c r="DO16" s="588"/>
      <c r="DP16" s="589"/>
      <c r="DQ16" s="593">
        <v>3101</v>
      </c>
      <c r="DR16" s="588"/>
      <c r="DS16" s="588"/>
      <c r="DT16" s="588"/>
      <c r="DU16" s="588"/>
      <c r="DV16" s="588"/>
      <c r="DW16" s="588"/>
      <c r="DX16" s="588"/>
      <c r="DY16" s="588"/>
      <c r="DZ16" s="588"/>
      <c r="EA16" s="588"/>
      <c r="EB16" s="588"/>
      <c r="EC16" s="623"/>
    </row>
    <row r="17" spans="2:133" ht="11.25" customHeight="1">
      <c r="B17" s="584" t="s">
        <v>245</v>
      </c>
      <c r="C17" s="585"/>
      <c r="D17" s="585"/>
      <c r="E17" s="585"/>
      <c r="F17" s="585"/>
      <c r="G17" s="585"/>
      <c r="H17" s="585"/>
      <c r="I17" s="585"/>
      <c r="J17" s="585"/>
      <c r="K17" s="585"/>
      <c r="L17" s="585"/>
      <c r="M17" s="585"/>
      <c r="N17" s="585"/>
      <c r="O17" s="585"/>
      <c r="P17" s="585"/>
      <c r="Q17" s="586"/>
      <c r="R17" s="587">
        <v>1090576</v>
      </c>
      <c r="S17" s="588"/>
      <c r="T17" s="588"/>
      <c r="U17" s="588"/>
      <c r="V17" s="588"/>
      <c r="W17" s="588"/>
      <c r="X17" s="588"/>
      <c r="Y17" s="589"/>
      <c r="Z17" s="640">
        <v>1.3</v>
      </c>
      <c r="AA17" s="640"/>
      <c r="AB17" s="640"/>
      <c r="AC17" s="640"/>
      <c r="AD17" s="641">
        <v>1090576</v>
      </c>
      <c r="AE17" s="641"/>
      <c r="AF17" s="641"/>
      <c r="AG17" s="641"/>
      <c r="AH17" s="641"/>
      <c r="AI17" s="641"/>
      <c r="AJ17" s="641"/>
      <c r="AK17" s="641"/>
      <c r="AL17" s="610">
        <v>2.2999999999999998</v>
      </c>
      <c r="AM17" s="642"/>
      <c r="AN17" s="642"/>
      <c r="AO17" s="643"/>
      <c r="AP17" s="584" t="s">
        <v>246</v>
      </c>
      <c r="AQ17" s="585"/>
      <c r="AR17" s="585"/>
      <c r="AS17" s="585"/>
      <c r="AT17" s="585"/>
      <c r="AU17" s="585"/>
      <c r="AV17" s="585"/>
      <c r="AW17" s="585"/>
      <c r="AX17" s="585"/>
      <c r="AY17" s="585"/>
      <c r="AZ17" s="585"/>
      <c r="BA17" s="585"/>
      <c r="BB17" s="585"/>
      <c r="BC17" s="585"/>
      <c r="BD17" s="585"/>
      <c r="BE17" s="585"/>
      <c r="BF17" s="586"/>
      <c r="BG17" s="587" t="s">
        <v>109</v>
      </c>
      <c r="BH17" s="588"/>
      <c r="BI17" s="588"/>
      <c r="BJ17" s="588"/>
      <c r="BK17" s="588"/>
      <c r="BL17" s="588"/>
      <c r="BM17" s="588"/>
      <c r="BN17" s="589"/>
      <c r="BO17" s="640" t="s">
        <v>109</v>
      </c>
      <c r="BP17" s="640"/>
      <c r="BQ17" s="640"/>
      <c r="BR17" s="640"/>
      <c r="BS17" s="593" t="s">
        <v>109</v>
      </c>
      <c r="BT17" s="588"/>
      <c r="BU17" s="588"/>
      <c r="BV17" s="588"/>
      <c r="BW17" s="588"/>
      <c r="BX17" s="588"/>
      <c r="BY17" s="588"/>
      <c r="BZ17" s="588"/>
      <c r="CA17" s="588"/>
      <c r="CB17" s="623"/>
      <c r="CD17" s="624" t="s">
        <v>247</v>
      </c>
      <c r="CE17" s="621"/>
      <c r="CF17" s="621"/>
      <c r="CG17" s="621"/>
      <c r="CH17" s="621"/>
      <c r="CI17" s="621"/>
      <c r="CJ17" s="621"/>
      <c r="CK17" s="621"/>
      <c r="CL17" s="621"/>
      <c r="CM17" s="621"/>
      <c r="CN17" s="621"/>
      <c r="CO17" s="621"/>
      <c r="CP17" s="621"/>
      <c r="CQ17" s="622"/>
      <c r="CR17" s="587">
        <v>4748463</v>
      </c>
      <c r="CS17" s="588"/>
      <c r="CT17" s="588"/>
      <c r="CU17" s="588"/>
      <c r="CV17" s="588"/>
      <c r="CW17" s="588"/>
      <c r="CX17" s="588"/>
      <c r="CY17" s="589"/>
      <c r="CZ17" s="640">
        <v>5.8</v>
      </c>
      <c r="DA17" s="640"/>
      <c r="DB17" s="640"/>
      <c r="DC17" s="640"/>
      <c r="DD17" s="593" t="s">
        <v>109</v>
      </c>
      <c r="DE17" s="588"/>
      <c r="DF17" s="588"/>
      <c r="DG17" s="588"/>
      <c r="DH17" s="588"/>
      <c r="DI17" s="588"/>
      <c r="DJ17" s="588"/>
      <c r="DK17" s="588"/>
      <c r="DL17" s="588"/>
      <c r="DM17" s="588"/>
      <c r="DN17" s="588"/>
      <c r="DO17" s="588"/>
      <c r="DP17" s="589"/>
      <c r="DQ17" s="593">
        <v>4618567</v>
      </c>
      <c r="DR17" s="588"/>
      <c r="DS17" s="588"/>
      <c r="DT17" s="588"/>
      <c r="DU17" s="588"/>
      <c r="DV17" s="588"/>
      <c r="DW17" s="588"/>
      <c r="DX17" s="588"/>
      <c r="DY17" s="588"/>
      <c r="DZ17" s="588"/>
      <c r="EA17" s="588"/>
      <c r="EB17" s="588"/>
      <c r="EC17" s="623"/>
    </row>
    <row r="18" spans="2:133" ht="11.25" customHeight="1">
      <c r="B18" s="584" t="s">
        <v>248</v>
      </c>
      <c r="C18" s="585"/>
      <c r="D18" s="585"/>
      <c r="E18" s="585"/>
      <c r="F18" s="585"/>
      <c r="G18" s="585"/>
      <c r="H18" s="585"/>
      <c r="I18" s="585"/>
      <c r="J18" s="585"/>
      <c r="K18" s="585"/>
      <c r="L18" s="585"/>
      <c r="M18" s="585"/>
      <c r="N18" s="585"/>
      <c r="O18" s="585"/>
      <c r="P18" s="585"/>
      <c r="Q18" s="586"/>
      <c r="R18" s="587">
        <v>105270</v>
      </c>
      <c r="S18" s="588"/>
      <c r="T18" s="588"/>
      <c r="U18" s="588"/>
      <c r="V18" s="588"/>
      <c r="W18" s="588"/>
      <c r="X18" s="588"/>
      <c r="Y18" s="589"/>
      <c r="Z18" s="640">
        <v>0.1</v>
      </c>
      <c r="AA18" s="640"/>
      <c r="AB18" s="640"/>
      <c r="AC18" s="640"/>
      <c r="AD18" s="641" t="s">
        <v>109</v>
      </c>
      <c r="AE18" s="641"/>
      <c r="AF18" s="641"/>
      <c r="AG18" s="641"/>
      <c r="AH18" s="641"/>
      <c r="AI18" s="641"/>
      <c r="AJ18" s="641"/>
      <c r="AK18" s="641"/>
      <c r="AL18" s="610" t="s">
        <v>109</v>
      </c>
      <c r="AM18" s="642"/>
      <c r="AN18" s="642"/>
      <c r="AO18" s="643"/>
      <c r="AP18" s="584" t="s">
        <v>249</v>
      </c>
      <c r="AQ18" s="585"/>
      <c r="AR18" s="585"/>
      <c r="AS18" s="585"/>
      <c r="AT18" s="585"/>
      <c r="AU18" s="585"/>
      <c r="AV18" s="585"/>
      <c r="AW18" s="585"/>
      <c r="AX18" s="585"/>
      <c r="AY18" s="585"/>
      <c r="AZ18" s="585"/>
      <c r="BA18" s="585"/>
      <c r="BB18" s="585"/>
      <c r="BC18" s="585"/>
      <c r="BD18" s="585"/>
      <c r="BE18" s="585"/>
      <c r="BF18" s="586"/>
      <c r="BG18" s="587" t="s">
        <v>109</v>
      </c>
      <c r="BH18" s="588"/>
      <c r="BI18" s="588"/>
      <c r="BJ18" s="588"/>
      <c r="BK18" s="588"/>
      <c r="BL18" s="588"/>
      <c r="BM18" s="588"/>
      <c r="BN18" s="589"/>
      <c r="BO18" s="640" t="s">
        <v>109</v>
      </c>
      <c r="BP18" s="640"/>
      <c r="BQ18" s="640"/>
      <c r="BR18" s="640"/>
      <c r="BS18" s="593" t="s">
        <v>109</v>
      </c>
      <c r="BT18" s="588"/>
      <c r="BU18" s="588"/>
      <c r="BV18" s="588"/>
      <c r="BW18" s="588"/>
      <c r="BX18" s="588"/>
      <c r="BY18" s="588"/>
      <c r="BZ18" s="588"/>
      <c r="CA18" s="588"/>
      <c r="CB18" s="623"/>
      <c r="CD18" s="624" t="s">
        <v>250</v>
      </c>
      <c r="CE18" s="621"/>
      <c r="CF18" s="621"/>
      <c r="CG18" s="621"/>
      <c r="CH18" s="621"/>
      <c r="CI18" s="621"/>
      <c r="CJ18" s="621"/>
      <c r="CK18" s="621"/>
      <c r="CL18" s="621"/>
      <c r="CM18" s="621"/>
      <c r="CN18" s="621"/>
      <c r="CO18" s="621"/>
      <c r="CP18" s="621"/>
      <c r="CQ18" s="622"/>
      <c r="CR18" s="587">
        <v>1110</v>
      </c>
      <c r="CS18" s="588"/>
      <c r="CT18" s="588"/>
      <c r="CU18" s="588"/>
      <c r="CV18" s="588"/>
      <c r="CW18" s="588"/>
      <c r="CX18" s="588"/>
      <c r="CY18" s="589"/>
      <c r="CZ18" s="640">
        <v>0</v>
      </c>
      <c r="DA18" s="640"/>
      <c r="DB18" s="640"/>
      <c r="DC18" s="640"/>
      <c r="DD18" s="593" t="s">
        <v>109</v>
      </c>
      <c r="DE18" s="588"/>
      <c r="DF18" s="588"/>
      <c r="DG18" s="588"/>
      <c r="DH18" s="588"/>
      <c r="DI18" s="588"/>
      <c r="DJ18" s="588"/>
      <c r="DK18" s="588"/>
      <c r="DL18" s="588"/>
      <c r="DM18" s="588"/>
      <c r="DN18" s="588"/>
      <c r="DO18" s="588"/>
      <c r="DP18" s="589"/>
      <c r="DQ18" s="593">
        <v>1110</v>
      </c>
      <c r="DR18" s="588"/>
      <c r="DS18" s="588"/>
      <c r="DT18" s="588"/>
      <c r="DU18" s="588"/>
      <c r="DV18" s="588"/>
      <c r="DW18" s="588"/>
      <c r="DX18" s="588"/>
      <c r="DY18" s="588"/>
      <c r="DZ18" s="588"/>
      <c r="EA18" s="588"/>
      <c r="EB18" s="588"/>
      <c r="EC18" s="623"/>
    </row>
    <row r="19" spans="2:133" ht="11.25" customHeight="1">
      <c r="B19" s="584" t="s">
        <v>251</v>
      </c>
      <c r="C19" s="585"/>
      <c r="D19" s="585"/>
      <c r="E19" s="585"/>
      <c r="F19" s="585"/>
      <c r="G19" s="585"/>
      <c r="H19" s="585"/>
      <c r="I19" s="585"/>
      <c r="J19" s="585"/>
      <c r="K19" s="585"/>
      <c r="L19" s="585"/>
      <c r="M19" s="585"/>
      <c r="N19" s="585"/>
      <c r="O19" s="585"/>
      <c r="P19" s="585"/>
      <c r="Q19" s="586"/>
      <c r="R19" s="587">
        <v>123</v>
      </c>
      <c r="S19" s="588"/>
      <c r="T19" s="588"/>
      <c r="U19" s="588"/>
      <c r="V19" s="588"/>
      <c r="W19" s="588"/>
      <c r="X19" s="588"/>
      <c r="Y19" s="589"/>
      <c r="Z19" s="640">
        <v>0</v>
      </c>
      <c r="AA19" s="640"/>
      <c r="AB19" s="640"/>
      <c r="AC19" s="640"/>
      <c r="AD19" s="641" t="s">
        <v>109</v>
      </c>
      <c r="AE19" s="641"/>
      <c r="AF19" s="641"/>
      <c r="AG19" s="641"/>
      <c r="AH19" s="641"/>
      <c r="AI19" s="641"/>
      <c r="AJ19" s="641"/>
      <c r="AK19" s="641"/>
      <c r="AL19" s="610" t="s">
        <v>109</v>
      </c>
      <c r="AM19" s="642"/>
      <c r="AN19" s="642"/>
      <c r="AO19" s="643"/>
      <c r="AP19" s="584" t="s">
        <v>252</v>
      </c>
      <c r="AQ19" s="585"/>
      <c r="AR19" s="585"/>
      <c r="AS19" s="585"/>
      <c r="AT19" s="585"/>
      <c r="AU19" s="585"/>
      <c r="AV19" s="585"/>
      <c r="AW19" s="585"/>
      <c r="AX19" s="585"/>
      <c r="AY19" s="585"/>
      <c r="AZ19" s="585"/>
      <c r="BA19" s="585"/>
      <c r="BB19" s="585"/>
      <c r="BC19" s="585"/>
      <c r="BD19" s="585"/>
      <c r="BE19" s="585"/>
      <c r="BF19" s="586"/>
      <c r="BG19" s="587">
        <v>2592604</v>
      </c>
      <c r="BH19" s="588"/>
      <c r="BI19" s="588"/>
      <c r="BJ19" s="588"/>
      <c r="BK19" s="588"/>
      <c r="BL19" s="588"/>
      <c r="BM19" s="588"/>
      <c r="BN19" s="589"/>
      <c r="BO19" s="640">
        <v>6</v>
      </c>
      <c r="BP19" s="640"/>
      <c r="BQ19" s="640"/>
      <c r="BR19" s="640"/>
      <c r="BS19" s="593" t="s">
        <v>109</v>
      </c>
      <c r="BT19" s="588"/>
      <c r="BU19" s="588"/>
      <c r="BV19" s="588"/>
      <c r="BW19" s="588"/>
      <c r="BX19" s="588"/>
      <c r="BY19" s="588"/>
      <c r="BZ19" s="588"/>
      <c r="CA19" s="588"/>
      <c r="CB19" s="623"/>
      <c r="CD19" s="624" t="s">
        <v>253</v>
      </c>
      <c r="CE19" s="621"/>
      <c r="CF19" s="621"/>
      <c r="CG19" s="621"/>
      <c r="CH19" s="621"/>
      <c r="CI19" s="621"/>
      <c r="CJ19" s="621"/>
      <c r="CK19" s="621"/>
      <c r="CL19" s="621"/>
      <c r="CM19" s="621"/>
      <c r="CN19" s="621"/>
      <c r="CO19" s="621"/>
      <c r="CP19" s="621"/>
      <c r="CQ19" s="622"/>
      <c r="CR19" s="587" t="s">
        <v>109</v>
      </c>
      <c r="CS19" s="588"/>
      <c r="CT19" s="588"/>
      <c r="CU19" s="588"/>
      <c r="CV19" s="588"/>
      <c r="CW19" s="588"/>
      <c r="CX19" s="588"/>
      <c r="CY19" s="589"/>
      <c r="CZ19" s="640" t="s">
        <v>109</v>
      </c>
      <c r="DA19" s="640"/>
      <c r="DB19" s="640"/>
      <c r="DC19" s="640"/>
      <c r="DD19" s="593" t="s">
        <v>109</v>
      </c>
      <c r="DE19" s="588"/>
      <c r="DF19" s="588"/>
      <c r="DG19" s="588"/>
      <c r="DH19" s="588"/>
      <c r="DI19" s="588"/>
      <c r="DJ19" s="588"/>
      <c r="DK19" s="588"/>
      <c r="DL19" s="588"/>
      <c r="DM19" s="588"/>
      <c r="DN19" s="588"/>
      <c r="DO19" s="588"/>
      <c r="DP19" s="589"/>
      <c r="DQ19" s="593" t="s">
        <v>109</v>
      </c>
      <c r="DR19" s="588"/>
      <c r="DS19" s="588"/>
      <c r="DT19" s="588"/>
      <c r="DU19" s="588"/>
      <c r="DV19" s="588"/>
      <c r="DW19" s="588"/>
      <c r="DX19" s="588"/>
      <c r="DY19" s="588"/>
      <c r="DZ19" s="588"/>
      <c r="EA19" s="588"/>
      <c r="EB19" s="588"/>
      <c r="EC19" s="623"/>
    </row>
    <row r="20" spans="2:133" ht="11.25" customHeight="1">
      <c r="B20" s="584" t="s">
        <v>254</v>
      </c>
      <c r="C20" s="585"/>
      <c r="D20" s="585"/>
      <c r="E20" s="585"/>
      <c r="F20" s="585"/>
      <c r="G20" s="585"/>
      <c r="H20" s="585"/>
      <c r="I20" s="585"/>
      <c r="J20" s="585"/>
      <c r="K20" s="585"/>
      <c r="L20" s="585"/>
      <c r="M20" s="585"/>
      <c r="N20" s="585"/>
      <c r="O20" s="585"/>
      <c r="P20" s="585"/>
      <c r="Q20" s="586"/>
      <c r="R20" s="587">
        <v>50414634</v>
      </c>
      <c r="S20" s="588"/>
      <c r="T20" s="588"/>
      <c r="U20" s="588"/>
      <c r="V20" s="588"/>
      <c r="W20" s="588"/>
      <c r="X20" s="588"/>
      <c r="Y20" s="589"/>
      <c r="Z20" s="640">
        <v>58.9</v>
      </c>
      <c r="AA20" s="640"/>
      <c r="AB20" s="640"/>
      <c r="AC20" s="640"/>
      <c r="AD20" s="641">
        <v>47716637</v>
      </c>
      <c r="AE20" s="641"/>
      <c r="AF20" s="641"/>
      <c r="AG20" s="641"/>
      <c r="AH20" s="641"/>
      <c r="AI20" s="641"/>
      <c r="AJ20" s="641"/>
      <c r="AK20" s="641"/>
      <c r="AL20" s="610">
        <v>99.3</v>
      </c>
      <c r="AM20" s="642"/>
      <c r="AN20" s="642"/>
      <c r="AO20" s="643"/>
      <c r="AP20" s="584" t="s">
        <v>255</v>
      </c>
      <c r="AQ20" s="585"/>
      <c r="AR20" s="585"/>
      <c r="AS20" s="585"/>
      <c r="AT20" s="585"/>
      <c r="AU20" s="585"/>
      <c r="AV20" s="585"/>
      <c r="AW20" s="585"/>
      <c r="AX20" s="585"/>
      <c r="AY20" s="585"/>
      <c r="AZ20" s="585"/>
      <c r="BA20" s="585"/>
      <c r="BB20" s="585"/>
      <c r="BC20" s="585"/>
      <c r="BD20" s="585"/>
      <c r="BE20" s="585"/>
      <c r="BF20" s="586"/>
      <c r="BG20" s="587">
        <v>2592604</v>
      </c>
      <c r="BH20" s="588"/>
      <c r="BI20" s="588"/>
      <c r="BJ20" s="588"/>
      <c r="BK20" s="588"/>
      <c r="BL20" s="588"/>
      <c r="BM20" s="588"/>
      <c r="BN20" s="589"/>
      <c r="BO20" s="640">
        <v>6</v>
      </c>
      <c r="BP20" s="640"/>
      <c r="BQ20" s="640"/>
      <c r="BR20" s="640"/>
      <c r="BS20" s="593" t="s">
        <v>109</v>
      </c>
      <c r="BT20" s="588"/>
      <c r="BU20" s="588"/>
      <c r="BV20" s="588"/>
      <c r="BW20" s="588"/>
      <c r="BX20" s="588"/>
      <c r="BY20" s="588"/>
      <c r="BZ20" s="588"/>
      <c r="CA20" s="588"/>
      <c r="CB20" s="623"/>
      <c r="CD20" s="624" t="s">
        <v>256</v>
      </c>
      <c r="CE20" s="621"/>
      <c r="CF20" s="621"/>
      <c r="CG20" s="621"/>
      <c r="CH20" s="621"/>
      <c r="CI20" s="621"/>
      <c r="CJ20" s="621"/>
      <c r="CK20" s="621"/>
      <c r="CL20" s="621"/>
      <c r="CM20" s="621"/>
      <c r="CN20" s="621"/>
      <c r="CO20" s="621"/>
      <c r="CP20" s="621"/>
      <c r="CQ20" s="622"/>
      <c r="CR20" s="587">
        <v>81857683</v>
      </c>
      <c r="CS20" s="588"/>
      <c r="CT20" s="588"/>
      <c r="CU20" s="588"/>
      <c r="CV20" s="588"/>
      <c r="CW20" s="588"/>
      <c r="CX20" s="588"/>
      <c r="CY20" s="589"/>
      <c r="CZ20" s="640">
        <v>100</v>
      </c>
      <c r="DA20" s="640"/>
      <c r="DB20" s="640"/>
      <c r="DC20" s="640"/>
      <c r="DD20" s="593">
        <v>6659289</v>
      </c>
      <c r="DE20" s="588"/>
      <c r="DF20" s="588"/>
      <c r="DG20" s="588"/>
      <c r="DH20" s="588"/>
      <c r="DI20" s="588"/>
      <c r="DJ20" s="588"/>
      <c r="DK20" s="588"/>
      <c r="DL20" s="588"/>
      <c r="DM20" s="588"/>
      <c r="DN20" s="588"/>
      <c r="DO20" s="588"/>
      <c r="DP20" s="589"/>
      <c r="DQ20" s="593">
        <v>54041010</v>
      </c>
      <c r="DR20" s="588"/>
      <c r="DS20" s="588"/>
      <c r="DT20" s="588"/>
      <c r="DU20" s="588"/>
      <c r="DV20" s="588"/>
      <c r="DW20" s="588"/>
      <c r="DX20" s="588"/>
      <c r="DY20" s="588"/>
      <c r="DZ20" s="588"/>
      <c r="EA20" s="588"/>
      <c r="EB20" s="588"/>
      <c r="EC20" s="623"/>
    </row>
    <row r="21" spans="2:133" ht="11.25" customHeight="1">
      <c r="B21" s="584" t="s">
        <v>257</v>
      </c>
      <c r="C21" s="585"/>
      <c r="D21" s="585"/>
      <c r="E21" s="585"/>
      <c r="F21" s="585"/>
      <c r="G21" s="585"/>
      <c r="H21" s="585"/>
      <c r="I21" s="585"/>
      <c r="J21" s="585"/>
      <c r="K21" s="585"/>
      <c r="L21" s="585"/>
      <c r="M21" s="585"/>
      <c r="N21" s="585"/>
      <c r="O21" s="585"/>
      <c r="P21" s="585"/>
      <c r="Q21" s="586"/>
      <c r="R21" s="587">
        <v>44414</v>
      </c>
      <c r="S21" s="588"/>
      <c r="T21" s="588"/>
      <c r="U21" s="588"/>
      <c r="V21" s="588"/>
      <c r="W21" s="588"/>
      <c r="X21" s="588"/>
      <c r="Y21" s="589"/>
      <c r="Z21" s="640">
        <v>0.1</v>
      </c>
      <c r="AA21" s="640"/>
      <c r="AB21" s="640"/>
      <c r="AC21" s="640"/>
      <c r="AD21" s="641">
        <v>44414</v>
      </c>
      <c r="AE21" s="641"/>
      <c r="AF21" s="641"/>
      <c r="AG21" s="641"/>
      <c r="AH21" s="641"/>
      <c r="AI21" s="641"/>
      <c r="AJ21" s="641"/>
      <c r="AK21" s="641"/>
      <c r="AL21" s="610">
        <v>0.1</v>
      </c>
      <c r="AM21" s="642"/>
      <c r="AN21" s="642"/>
      <c r="AO21" s="643"/>
      <c r="AP21" s="681" t="s">
        <v>258</v>
      </c>
      <c r="AQ21" s="688"/>
      <c r="AR21" s="688"/>
      <c r="AS21" s="688"/>
      <c r="AT21" s="688"/>
      <c r="AU21" s="688"/>
      <c r="AV21" s="688"/>
      <c r="AW21" s="688"/>
      <c r="AX21" s="688"/>
      <c r="AY21" s="688"/>
      <c r="AZ21" s="688"/>
      <c r="BA21" s="688"/>
      <c r="BB21" s="688"/>
      <c r="BC21" s="688"/>
      <c r="BD21" s="688"/>
      <c r="BE21" s="688"/>
      <c r="BF21" s="683"/>
      <c r="BG21" s="587" t="s">
        <v>109</v>
      </c>
      <c r="BH21" s="588"/>
      <c r="BI21" s="588"/>
      <c r="BJ21" s="588"/>
      <c r="BK21" s="588"/>
      <c r="BL21" s="588"/>
      <c r="BM21" s="588"/>
      <c r="BN21" s="589"/>
      <c r="BO21" s="640" t="s">
        <v>109</v>
      </c>
      <c r="BP21" s="640"/>
      <c r="BQ21" s="640"/>
      <c r="BR21" s="640"/>
      <c r="BS21" s="593" t="s">
        <v>109</v>
      </c>
      <c r="BT21" s="588"/>
      <c r="BU21" s="588"/>
      <c r="BV21" s="588"/>
      <c r="BW21" s="588"/>
      <c r="BX21" s="588"/>
      <c r="BY21" s="588"/>
      <c r="BZ21" s="588"/>
      <c r="CA21" s="588"/>
      <c r="CB21" s="623"/>
      <c r="CD21" s="625"/>
      <c r="CE21" s="626"/>
      <c r="CF21" s="626"/>
      <c r="CG21" s="626"/>
      <c r="CH21" s="626"/>
      <c r="CI21" s="626"/>
      <c r="CJ21" s="626"/>
      <c r="CK21" s="626"/>
      <c r="CL21" s="626"/>
      <c r="CM21" s="626"/>
      <c r="CN21" s="626"/>
      <c r="CO21" s="626"/>
      <c r="CP21" s="626"/>
      <c r="CQ21" s="627"/>
      <c r="CR21" s="587"/>
      <c r="CS21" s="588"/>
      <c r="CT21" s="588"/>
      <c r="CU21" s="588"/>
      <c r="CV21" s="588"/>
      <c r="CW21" s="588"/>
      <c r="CX21" s="588"/>
      <c r="CY21" s="589"/>
      <c r="CZ21" s="640"/>
      <c r="DA21" s="640"/>
      <c r="DB21" s="640"/>
      <c r="DC21" s="640"/>
      <c r="DD21" s="593"/>
      <c r="DE21" s="588"/>
      <c r="DF21" s="588"/>
      <c r="DG21" s="588"/>
      <c r="DH21" s="588"/>
      <c r="DI21" s="588"/>
      <c r="DJ21" s="588"/>
      <c r="DK21" s="588"/>
      <c r="DL21" s="588"/>
      <c r="DM21" s="588"/>
      <c r="DN21" s="588"/>
      <c r="DO21" s="588"/>
      <c r="DP21" s="589"/>
      <c r="DQ21" s="593"/>
      <c r="DR21" s="588"/>
      <c r="DS21" s="588"/>
      <c r="DT21" s="588"/>
      <c r="DU21" s="588"/>
      <c r="DV21" s="588"/>
      <c r="DW21" s="588"/>
      <c r="DX21" s="588"/>
      <c r="DY21" s="588"/>
      <c r="DZ21" s="588"/>
      <c r="EA21" s="588"/>
      <c r="EB21" s="588"/>
      <c r="EC21" s="623"/>
    </row>
    <row r="22" spans="2:133" ht="11.25" customHeight="1">
      <c r="B22" s="584" t="s">
        <v>259</v>
      </c>
      <c r="C22" s="585"/>
      <c r="D22" s="585"/>
      <c r="E22" s="585"/>
      <c r="F22" s="585"/>
      <c r="G22" s="585"/>
      <c r="H22" s="585"/>
      <c r="I22" s="585"/>
      <c r="J22" s="585"/>
      <c r="K22" s="585"/>
      <c r="L22" s="585"/>
      <c r="M22" s="585"/>
      <c r="N22" s="585"/>
      <c r="O22" s="585"/>
      <c r="P22" s="585"/>
      <c r="Q22" s="586"/>
      <c r="R22" s="587">
        <v>890231</v>
      </c>
      <c r="S22" s="588"/>
      <c r="T22" s="588"/>
      <c r="U22" s="588"/>
      <c r="V22" s="588"/>
      <c r="W22" s="588"/>
      <c r="X22" s="588"/>
      <c r="Y22" s="589"/>
      <c r="Z22" s="640">
        <v>1</v>
      </c>
      <c r="AA22" s="640"/>
      <c r="AB22" s="640"/>
      <c r="AC22" s="640"/>
      <c r="AD22" s="641" t="s">
        <v>109</v>
      </c>
      <c r="AE22" s="641"/>
      <c r="AF22" s="641"/>
      <c r="AG22" s="641"/>
      <c r="AH22" s="641"/>
      <c r="AI22" s="641"/>
      <c r="AJ22" s="641"/>
      <c r="AK22" s="641"/>
      <c r="AL22" s="610" t="s">
        <v>109</v>
      </c>
      <c r="AM22" s="642"/>
      <c r="AN22" s="642"/>
      <c r="AO22" s="643"/>
      <c r="AP22" s="681" t="s">
        <v>260</v>
      </c>
      <c r="AQ22" s="688"/>
      <c r="AR22" s="688"/>
      <c r="AS22" s="688"/>
      <c r="AT22" s="688"/>
      <c r="AU22" s="688"/>
      <c r="AV22" s="688"/>
      <c r="AW22" s="688"/>
      <c r="AX22" s="688"/>
      <c r="AY22" s="688"/>
      <c r="AZ22" s="688"/>
      <c r="BA22" s="688"/>
      <c r="BB22" s="688"/>
      <c r="BC22" s="688"/>
      <c r="BD22" s="688"/>
      <c r="BE22" s="688"/>
      <c r="BF22" s="683"/>
      <c r="BG22" s="587" t="s">
        <v>109</v>
      </c>
      <c r="BH22" s="588"/>
      <c r="BI22" s="588"/>
      <c r="BJ22" s="588"/>
      <c r="BK22" s="588"/>
      <c r="BL22" s="588"/>
      <c r="BM22" s="588"/>
      <c r="BN22" s="589"/>
      <c r="BO22" s="640" t="s">
        <v>109</v>
      </c>
      <c r="BP22" s="640"/>
      <c r="BQ22" s="640"/>
      <c r="BR22" s="640"/>
      <c r="BS22" s="593" t="s">
        <v>109</v>
      </c>
      <c r="BT22" s="588"/>
      <c r="BU22" s="588"/>
      <c r="BV22" s="588"/>
      <c r="BW22" s="588"/>
      <c r="BX22" s="588"/>
      <c r="BY22" s="588"/>
      <c r="BZ22" s="588"/>
      <c r="CA22" s="588"/>
      <c r="CB22" s="623"/>
      <c r="CD22" s="692" t="s">
        <v>261</v>
      </c>
      <c r="CE22" s="693"/>
      <c r="CF22" s="693"/>
      <c r="CG22" s="693"/>
      <c r="CH22" s="693"/>
      <c r="CI22" s="693"/>
      <c r="CJ22" s="693"/>
      <c r="CK22" s="693"/>
      <c r="CL22" s="693"/>
      <c r="CM22" s="693"/>
      <c r="CN22" s="693"/>
      <c r="CO22" s="693"/>
      <c r="CP22" s="693"/>
      <c r="CQ22" s="693"/>
      <c r="CR22" s="693"/>
      <c r="CS22" s="693"/>
      <c r="CT22" s="693"/>
      <c r="CU22" s="693"/>
      <c r="CV22" s="693"/>
      <c r="CW22" s="693"/>
      <c r="CX22" s="693"/>
      <c r="CY22" s="693"/>
      <c r="CZ22" s="693"/>
      <c r="DA22" s="693"/>
      <c r="DB22" s="693"/>
      <c r="DC22" s="693"/>
      <c r="DD22" s="693"/>
      <c r="DE22" s="693"/>
      <c r="DF22" s="693"/>
      <c r="DG22" s="693"/>
      <c r="DH22" s="693"/>
      <c r="DI22" s="693"/>
      <c r="DJ22" s="693"/>
      <c r="DK22" s="693"/>
      <c r="DL22" s="693"/>
      <c r="DM22" s="693"/>
      <c r="DN22" s="693"/>
      <c r="DO22" s="693"/>
      <c r="DP22" s="693"/>
      <c r="DQ22" s="693"/>
      <c r="DR22" s="693"/>
      <c r="DS22" s="693"/>
      <c r="DT22" s="693"/>
      <c r="DU22" s="693"/>
      <c r="DV22" s="693"/>
      <c r="DW22" s="693"/>
      <c r="DX22" s="693"/>
      <c r="DY22" s="693"/>
      <c r="DZ22" s="693"/>
      <c r="EA22" s="693"/>
      <c r="EB22" s="693"/>
      <c r="EC22" s="694"/>
    </row>
    <row r="23" spans="2:133" ht="11.25" customHeight="1">
      <c r="B23" s="584" t="s">
        <v>262</v>
      </c>
      <c r="C23" s="585"/>
      <c r="D23" s="585"/>
      <c r="E23" s="585"/>
      <c r="F23" s="585"/>
      <c r="G23" s="585"/>
      <c r="H23" s="585"/>
      <c r="I23" s="585"/>
      <c r="J23" s="585"/>
      <c r="K23" s="585"/>
      <c r="L23" s="585"/>
      <c r="M23" s="585"/>
      <c r="N23" s="585"/>
      <c r="O23" s="585"/>
      <c r="P23" s="585"/>
      <c r="Q23" s="586"/>
      <c r="R23" s="587">
        <v>1192997</v>
      </c>
      <c r="S23" s="588"/>
      <c r="T23" s="588"/>
      <c r="U23" s="588"/>
      <c r="V23" s="588"/>
      <c r="W23" s="588"/>
      <c r="X23" s="588"/>
      <c r="Y23" s="589"/>
      <c r="Z23" s="640">
        <v>1.4</v>
      </c>
      <c r="AA23" s="640"/>
      <c r="AB23" s="640"/>
      <c r="AC23" s="640"/>
      <c r="AD23" s="641">
        <v>193663</v>
      </c>
      <c r="AE23" s="641"/>
      <c r="AF23" s="641"/>
      <c r="AG23" s="641"/>
      <c r="AH23" s="641"/>
      <c r="AI23" s="641"/>
      <c r="AJ23" s="641"/>
      <c r="AK23" s="641"/>
      <c r="AL23" s="610">
        <v>0.4</v>
      </c>
      <c r="AM23" s="642"/>
      <c r="AN23" s="642"/>
      <c r="AO23" s="643"/>
      <c r="AP23" s="681" t="s">
        <v>263</v>
      </c>
      <c r="AQ23" s="688"/>
      <c r="AR23" s="688"/>
      <c r="AS23" s="688"/>
      <c r="AT23" s="688"/>
      <c r="AU23" s="688"/>
      <c r="AV23" s="688"/>
      <c r="AW23" s="688"/>
      <c r="AX23" s="688"/>
      <c r="AY23" s="688"/>
      <c r="AZ23" s="688"/>
      <c r="BA23" s="688"/>
      <c r="BB23" s="688"/>
      <c r="BC23" s="688"/>
      <c r="BD23" s="688"/>
      <c r="BE23" s="688"/>
      <c r="BF23" s="683"/>
      <c r="BG23" s="587">
        <v>2592604</v>
      </c>
      <c r="BH23" s="588"/>
      <c r="BI23" s="588"/>
      <c r="BJ23" s="588"/>
      <c r="BK23" s="588"/>
      <c r="BL23" s="588"/>
      <c r="BM23" s="588"/>
      <c r="BN23" s="589"/>
      <c r="BO23" s="640">
        <v>6</v>
      </c>
      <c r="BP23" s="640"/>
      <c r="BQ23" s="640"/>
      <c r="BR23" s="640"/>
      <c r="BS23" s="593" t="s">
        <v>109</v>
      </c>
      <c r="BT23" s="588"/>
      <c r="BU23" s="588"/>
      <c r="BV23" s="588"/>
      <c r="BW23" s="588"/>
      <c r="BX23" s="588"/>
      <c r="BY23" s="588"/>
      <c r="BZ23" s="588"/>
      <c r="CA23" s="588"/>
      <c r="CB23" s="623"/>
      <c r="CD23" s="692" t="s">
        <v>202</v>
      </c>
      <c r="CE23" s="693"/>
      <c r="CF23" s="693"/>
      <c r="CG23" s="693"/>
      <c r="CH23" s="693"/>
      <c r="CI23" s="693"/>
      <c r="CJ23" s="693"/>
      <c r="CK23" s="693"/>
      <c r="CL23" s="693"/>
      <c r="CM23" s="693"/>
      <c r="CN23" s="693"/>
      <c r="CO23" s="693"/>
      <c r="CP23" s="693"/>
      <c r="CQ23" s="694"/>
      <c r="CR23" s="692" t="s">
        <v>264</v>
      </c>
      <c r="CS23" s="693"/>
      <c r="CT23" s="693"/>
      <c r="CU23" s="693"/>
      <c r="CV23" s="693"/>
      <c r="CW23" s="693"/>
      <c r="CX23" s="693"/>
      <c r="CY23" s="694"/>
      <c r="CZ23" s="692" t="s">
        <v>265</v>
      </c>
      <c r="DA23" s="693"/>
      <c r="DB23" s="693"/>
      <c r="DC23" s="694"/>
      <c r="DD23" s="692" t="s">
        <v>266</v>
      </c>
      <c r="DE23" s="693"/>
      <c r="DF23" s="693"/>
      <c r="DG23" s="693"/>
      <c r="DH23" s="693"/>
      <c r="DI23" s="693"/>
      <c r="DJ23" s="693"/>
      <c r="DK23" s="694"/>
      <c r="DL23" s="695" t="s">
        <v>267</v>
      </c>
      <c r="DM23" s="696"/>
      <c r="DN23" s="696"/>
      <c r="DO23" s="696"/>
      <c r="DP23" s="696"/>
      <c r="DQ23" s="696"/>
      <c r="DR23" s="696"/>
      <c r="DS23" s="696"/>
      <c r="DT23" s="696"/>
      <c r="DU23" s="696"/>
      <c r="DV23" s="697"/>
      <c r="DW23" s="692" t="s">
        <v>268</v>
      </c>
      <c r="DX23" s="693"/>
      <c r="DY23" s="693"/>
      <c r="DZ23" s="693"/>
      <c r="EA23" s="693"/>
      <c r="EB23" s="693"/>
      <c r="EC23" s="694"/>
    </row>
    <row r="24" spans="2:133" ht="11.25" customHeight="1">
      <c r="B24" s="584" t="s">
        <v>269</v>
      </c>
      <c r="C24" s="585"/>
      <c r="D24" s="585"/>
      <c r="E24" s="585"/>
      <c r="F24" s="585"/>
      <c r="G24" s="585"/>
      <c r="H24" s="585"/>
      <c r="I24" s="585"/>
      <c r="J24" s="585"/>
      <c r="K24" s="585"/>
      <c r="L24" s="585"/>
      <c r="M24" s="585"/>
      <c r="N24" s="585"/>
      <c r="O24" s="585"/>
      <c r="P24" s="585"/>
      <c r="Q24" s="586"/>
      <c r="R24" s="587">
        <v>618230</v>
      </c>
      <c r="S24" s="588"/>
      <c r="T24" s="588"/>
      <c r="U24" s="588"/>
      <c r="V24" s="588"/>
      <c r="W24" s="588"/>
      <c r="X24" s="588"/>
      <c r="Y24" s="589"/>
      <c r="Z24" s="640">
        <v>0.7</v>
      </c>
      <c r="AA24" s="640"/>
      <c r="AB24" s="640"/>
      <c r="AC24" s="640"/>
      <c r="AD24" s="641" t="s">
        <v>109</v>
      </c>
      <c r="AE24" s="641"/>
      <c r="AF24" s="641"/>
      <c r="AG24" s="641"/>
      <c r="AH24" s="641"/>
      <c r="AI24" s="641"/>
      <c r="AJ24" s="641"/>
      <c r="AK24" s="641"/>
      <c r="AL24" s="610" t="s">
        <v>109</v>
      </c>
      <c r="AM24" s="642"/>
      <c r="AN24" s="642"/>
      <c r="AO24" s="643"/>
      <c r="AP24" s="681" t="s">
        <v>270</v>
      </c>
      <c r="AQ24" s="688"/>
      <c r="AR24" s="688"/>
      <c r="AS24" s="688"/>
      <c r="AT24" s="688"/>
      <c r="AU24" s="688"/>
      <c r="AV24" s="688"/>
      <c r="AW24" s="688"/>
      <c r="AX24" s="688"/>
      <c r="AY24" s="688"/>
      <c r="AZ24" s="688"/>
      <c r="BA24" s="688"/>
      <c r="BB24" s="688"/>
      <c r="BC24" s="688"/>
      <c r="BD24" s="688"/>
      <c r="BE24" s="688"/>
      <c r="BF24" s="683"/>
      <c r="BG24" s="587" t="s">
        <v>109</v>
      </c>
      <c r="BH24" s="588"/>
      <c r="BI24" s="588"/>
      <c r="BJ24" s="588"/>
      <c r="BK24" s="588"/>
      <c r="BL24" s="588"/>
      <c r="BM24" s="588"/>
      <c r="BN24" s="589"/>
      <c r="BO24" s="640" t="s">
        <v>109</v>
      </c>
      <c r="BP24" s="640"/>
      <c r="BQ24" s="640"/>
      <c r="BR24" s="640"/>
      <c r="BS24" s="593" t="s">
        <v>109</v>
      </c>
      <c r="BT24" s="588"/>
      <c r="BU24" s="588"/>
      <c r="BV24" s="588"/>
      <c r="BW24" s="588"/>
      <c r="BX24" s="588"/>
      <c r="BY24" s="588"/>
      <c r="BZ24" s="588"/>
      <c r="CA24" s="588"/>
      <c r="CB24" s="623"/>
      <c r="CD24" s="644" t="s">
        <v>271</v>
      </c>
      <c r="CE24" s="645"/>
      <c r="CF24" s="645"/>
      <c r="CG24" s="645"/>
      <c r="CH24" s="645"/>
      <c r="CI24" s="645"/>
      <c r="CJ24" s="645"/>
      <c r="CK24" s="645"/>
      <c r="CL24" s="645"/>
      <c r="CM24" s="645"/>
      <c r="CN24" s="645"/>
      <c r="CO24" s="645"/>
      <c r="CP24" s="645"/>
      <c r="CQ24" s="646"/>
      <c r="CR24" s="637">
        <v>41422649</v>
      </c>
      <c r="CS24" s="638"/>
      <c r="CT24" s="638"/>
      <c r="CU24" s="638"/>
      <c r="CV24" s="638"/>
      <c r="CW24" s="638"/>
      <c r="CX24" s="638"/>
      <c r="CY24" s="685"/>
      <c r="CZ24" s="689">
        <v>50.6</v>
      </c>
      <c r="DA24" s="690"/>
      <c r="DB24" s="690"/>
      <c r="DC24" s="691"/>
      <c r="DD24" s="684">
        <v>25526083</v>
      </c>
      <c r="DE24" s="638"/>
      <c r="DF24" s="638"/>
      <c r="DG24" s="638"/>
      <c r="DH24" s="638"/>
      <c r="DI24" s="638"/>
      <c r="DJ24" s="638"/>
      <c r="DK24" s="685"/>
      <c r="DL24" s="684">
        <v>25391175</v>
      </c>
      <c r="DM24" s="638"/>
      <c r="DN24" s="638"/>
      <c r="DO24" s="638"/>
      <c r="DP24" s="638"/>
      <c r="DQ24" s="638"/>
      <c r="DR24" s="638"/>
      <c r="DS24" s="638"/>
      <c r="DT24" s="638"/>
      <c r="DU24" s="638"/>
      <c r="DV24" s="685"/>
      <c r="DW24" s="686">
        <v>51</v>
      </c>
      <c r="DX24" s="655"/>
      <c r="DY24" s="655"/>
      <c r="DZ24" s="655"/>
      <c r="EA24" s="655"/>
      <c r="EB24" s="655"/>
      <c r="EC24" s="687"/>
    </row>
    <row r="25" spans="2:133" ht="11.25" customHeight="1">
      <c r="B25" s="584" t="s">
        <v>272</v>
      </c>
      <c r="C25" s="585"/>
      <c r="D25" s="585"/>
      <c r="E25" s="585"/>
      <c r="F25" s="585"/>
      <c r="G25" s="585"/>
      <c r="H25" s="585"/>
      <c r="I25" s="585"/>
      <c r="J25" s="585"/>
      <c r="K25" s="585"/>
      <c r="L25" s="585"/>
      <c r="M25" s="585"/>
      <c r="N25" s="585"/>
      <c r="O25" s="585"/>
      <c r="P25" s="585"/>
      <c r="Q25" s="586"/>
      <c r="R25" s="587">
        <v>13165504</v>
      </c>
      <c r="S25" s="588"/>
      <c r="T25" s="588"/>
      <c r="U25" s="588"/>
      <c r="V25" s="588"/>
      <c r="W25" s="588"/>
      <c r="X25" s="588"/>
      <c r="Y25" s="589"/>
      <c r="Z25" s="640">
        <v>15.4</v>
      </c>
      <c r="AA25" s="640"/>
      <c r="AB25" s="640"/>
      <c r="AC25" s="640"/>
      <c r="AD25" s="641" t="s">
        <v>109</v>
      </c>
      <c r="AE25" s="641"/>
      <c r="AF25" s="641"/>
      <c r="AG25" s="641"/>
      <c r="AH25" s="641"/>
      <c r="AI25" s="641"/>
      <c r="AJ25" s="641"/>
      <c r="AK25" s="641"/>
      <c r="AL25" s="610" t="s">
        <v>109</v>
      </c>
      <c r="AM25" s="642"/>
      <c r="AN25" s="642"/>
      <c r="AO25" s="643"/>
      <c r="AP25" s="681" t="s">
        <v>273</v>
      </c>
      <c r="AQ25" s="688"/>
      <c r="AR25" s="688"/>
      <c r="AS25" s="688"/>
      <c r="AT25" s="688"/>
      <c r="AU25" s="688"/>
      <c r="AV25" s="688"/>
      <c r="AW25" s="688"/>
      <c r="AX25" s="688"/>
      <c r="AY25" s="688"/>
      <c r="AZ25" s="688"/>
      <c r="BA25" s="688"/>
      <c r="BB25" s="688"/>
      <c r="BC25" s="688"/>
      <c r="BD25" s="688"/>
      <c r="BE25" s="688"/>
      <c r="BF25" s="683"/>
      <c r="BG25" s="587" t="s">
        <v>109</v>
      </c>
      <c r="BH25" s="588"/>
      <c r="BI25" s="588"/>
      <c r="BJ25" s="588"/>
      <c r="BK25" s="588"/>
      <c r="BL25" s="588"/>
      <c r="BM25" s="588"/>
      <c r="BN25" s="589"/>
      <c r="BO25" s="640" t="s">
        <v>109</v>
      </c>
      <c r="BP25" s="640"/>
      <c r="BQ25" s="640"/>
      <c r="BR25" s="640"/>
      <c r="BS25" s="593" t="s">
        <v>109</v>
      </c>
      <c r="BT25" s="588"/>
      <c r="BU25" s="588"/>
      <c r="BV25" s="588"/>
      <c r="BW25" s="588"/>
      <c r="BX25" s="588"/>
      <c r="BY25" s="588"/>
      <c r="BZ25" s="588"/>
      <c r="CA25" s="588"/>
      <c r="CB25" s="623"/>
      <c r="CD25" s="624" t="s">
        <v>274</v>
      </c>
      <c r="CE25" s="621"/>
      <c r="CF25" s="621"/>
      <c r="CG25" s="621"/>
      <c r="CH25" s="621"/>
      <c r="CI25" s="621"/>
      <c r="CJ25" s="621"/>
      <c r="CK25" s="621"/>
      <c r="CL25" s="621"/>
      <c r="CM25" s="621"/>
      <c r="CN25" s="621"/>
      <c r="CO25" s="621"/>
      <c r="CP25" s="621"/>
      <c r="CQ25" s="622"/>
      <c r="CR25" s="587">
        <v>14715464</v>
      </c>
      <c r="CS25" s="606"/>
      <c r="CT25" s="606"/>
      <c r="CU25" s="606"/>
      <c r="CV25" s="606"/>
      <c r="CW25" s="606"/>
      <c r="CX25" s="606"/>
      <c r="CY25" s="607"/>
      <c r="CZ25" s="590">
        <v>18</v>
      </c>
      <c r="DA25" s="608"/>
      <c r="DB25" s="608"/>
      <c r="DC25" s="609"/>
      <c r="DD25" s="593">
        <v>13838511</v>
      </c>
      <c r="DE25" s="606"/>
      <c r="DF25" s="606"/>
      <c r="DG25" s="606"/>
      <c r="DH25" s="606"/>
      <c r="DI25" s="606"/>
      <c r="DJ25" s="606"/>
      <c r="DK25" s="607"/>
      <c r="DL25" s="593">
        <v>13704982</v>
      </c>
      <c r="DM25" s="606"/>
      <c r="DN25" s="606"/>
      <c r="DO25" s="606"/>
      <c r="DP25" s="606"/>
      <c r="DQ25" s="606"/>
      <c r="DR25" s="606"/>
      <c r="DS25" s="606"/>
      <c r="DT25" s="606"/>
      <c r="DU25" s="606"/>
      <c r="DV25" s="607"/>
      <c r="DW25" s="610">
        <v>27.5</v>
      </c>
      <c r="DX25" s="611"/>
      <c r="DY25" s="611"/>
      <c r="DZ25" s="611"/>
      <c r="EA25" s="611"/>
      <c r="EB25" s="611"/>
      <c r="EC25" s="612"/>
    </row>
    <row r="26" spans="2:133" ht="11.25" customHeight="1">
      <c r="B26" s="678" t="s">
        <v>275</v>
      </c>
      <c r="C26" s="679"/>
      <c r="D26" s="679"/>
      <c r="E26" s="679"/>
      <c r="F26" s="679"/>
      <c r="G26" s="679"/>
      <c r="H26" s="679"/>
      <c r="I26" s="679"/>
      <c r="J26" s="679"/>
      <c r="K26" s="679"/>
      <c r="L26" s="679"/>
      <c r="M26" s="679"/>
      <c r="N26" s="679"/>
      <c r="O26" s="679"/>
      <c r="P26" s="679"/>
      <c r="Q26" s="680"/>
      <c r="R26" s="587" t="s">
        <v>109</v>
      </c>
      <c r="S26" s="588"/>
      <c r="T26" s="588"/>
      <c r="U26" s="588"/>
      <c r="V26" s="588"/>
      <c r="W26" s="588"/>
      <c r="X26" s="588"/>
      <c r="Y26" s="589"/>
      <c r="Z26" s="640" t="s">
        <v>109</v>
      </c>
      <c r="AA26" s="640"/>
      <c r="AB26" s="640"/>
      <c r="AC26" s="640"/>
      <c r="AD26" s="641" t="s">
        <v>109</v>
      </c>
      <c r="AE26" s="641"/>
      <c r="AF26" s="641"/>
      <c r="AG26" s="641"/>
      <c r="AH26" s="641"/>
      <c r="AI26" s="641"/>
      <c r="AJ26" s="641"/>
      <c r="AK26" s="641"/>
      <c r="AL26" s="610" t="s">
        <v>109</v>
      </c>
      <c r="AM26" s="642"/>
      <c r="AN26" s="642"/>
      <c r="AO26" s="643"/>
      <c r="AP26" s="681" t="s">
        <v>276</v>
      </c>
      <c r="AQ26" s="682"/>
      <c r="AR26" s="682"/>
      <c r="AS26" s="682"/>
      <c r="AT26" s="682"/>
      <c r="AU26" s="682"/>
      <c r="AV26" s="682"/>
      <c r="AW26" s="682"/>
      <c r="AX26" s="682"/>
      <c r="AY26" s="682"/>
      <c r="AZ26" s="682"/>
      <c r="BA26" s="682"/>
      <c r="BB26" s="682"/>
      <c r="BC26" s="682"/>
      <c r="BD26" s="682"/>
      <c r="BE26" s="682"/>
      <c r="BF26" s="683"/>
      <c r="BG26" s="587" t="s">
        <v>109</v>
      </c>
      <c r="BH26" s="588"/>
      <c r="BI26" s="588"/>
      <c r="BJ26" s="588"/>
      <c r="BK26" s="588"/>
      <c r="BL26" s="588"/>
      <c r="BM26" s="588"/>
      <c r="BN26" s="589"/>
      <c r="BO26" s="640" t="s">
        <v>109</v>
      </c>
      <c r="BP26" s="640"/>
      <c r="BQ26" s="640"/>
      <c r="BR26" s="640"/>
      <c r="BS26" s="593" t="s">
        <v>109</v>
      </c>
      <c r="BT26" s="588"/>
      <c r="BU26" s="588"/>
      <c r="BV26" s="588"/>
      <c r="BW26" s="588"/>
      <c r="BX26" s="588"/>
      <c r="BY26" s="588"/>
      <c r="BZ26" s="588"/>
      <c r="CA26" s="588"/>
      <c r="CB26" s="623"/>
      <c r="CD26" s="624" t="s">
        <v>277</v>
      </c>
      <c r="CE26" s="621"/>
      <c r="CF26" s="621"/>
      <c r="CG26" s="621"/>
      <c r="CH26" s="621"/>
      <c r="CI26" s="621"/>
      <c r="CJ26" s="621"/>
      <c r="CK26" s="621"/>
      <c r="CL26" s="621"/>
      <c r="CM26" s="621"/>
      <c r="CN26" s="621"/>
      <c r="CO26" s="621"/>
      <c r="CP26" s="621"/>
      <c r="CQ26" s="622"/>
      <c r="CR26" s="587">
        <v>10960947</v>
      </c>
      <c r="CS26" s="588"/>
      <c r="CT26" s="588"/>
      <c r="CU26" s="588"/>
      <c r="CV26" s="588"/>
      <c r="CW26" s="588"/>
      <c r="CX26" s="588"/>
      <c r="CY26" s="589"/>
      <c r="CZ26" s="590">
        <v>13.4</v>
      </c>
      <c r="DA26" s="608"/>
      <c r="DB26" s="608"/>
      <c r="DC26" s="609"/>
      <c r="DD26" s="593">
        <v>10200820</v>
      </c>
      <c r="DE26" s="588"/>
      <c r="DF26" s="588"/>
      <c r="DG26" s="588"/>
      <c r="DH26" s="588"/>
      <c r="DI26" s="588"/>
      <c r="DJ26" s="588"/>
      <c r="DK26" s="589"/>
      <c r="DL26" s="593" t="s">
        <v>214</v>
      </c>
      <c r="DM26" s="588"/>
      <c r="DN26" s="588"/>
      <c r="DO26" s="588"/>
      <c r="DP26" s="588"/>
      <c r="DQ26" s="588"/>
      <c r="DR26" s="588"/>
      <c r="DS26" s="588"/>
      <c r="DT26" s="588"/>
      <c r="DU26" s="588"/>
      <c r="DV26" s="589"/>
      <c r="DW26" s="610" t="s">
        <v>214</v>
      </c>
      <c r="DX26" s="611"/>
      <c r="DY26" s="611"/>
      <c r="DZ26" s="611"/>
      <c r="EA26" s="611"/>
      <c r="EB26" s="611"/>
      <c r="EC26" s="612"/>
    </row>
    <row r="27" spans="2:133" ht="11.25" customHeight="1">
      <c r="B27" s="584" t="s">
        <v>278</v>
      </c>
      <c r="C27" s="585"/>
      <c r="D27" s="585"/>
      <c r="E27" s="585"/>
      <c r="F27" s="585"/>
      <c r="G27" s="585"/>
      <c r="H27" s="585"/>
      <c r="I27" s="585"/>
      <c r="J27" s="585"/>
      <c r="K27" s="585"/>
      <c r="L27" s="585"/>
      <c r="M27" s="585"/>
      <c r="N27" s="585"/>
      <c r="O27" s="585"/>
      <c r="P27" s="585"/>
      <c r="Q27" s="586"/>
      <c r="R27" s="587">
        <v>5413933</v>
      </c>
      <c r="S27" s="588"/>
      <c r="T27" s="588"/>
      <c r="U27" s="588"/>
      <c r="V27" s="588"/>
      <c r="W27" s="588"/>
      <c r="X27" s="588"/>
      <c r="Y27" s="589"/>
      <c r="Z27" s="640">
        <v>6.3</v>
      </c>
      <c r="AA27" s="640"/>
      <c r="AB27" s="640"/>
      <c r="AC27" s="640"/>
      <c r="AD27" s="641" t="s">
        <v>109</v>
      </c>
      <c r="AE27" s="641"/>
      <c r="AF27" s="641"/>
      <c r="AG27" s="641"/>
      <c r="AH27" s="641"/>
      <c r="AI27" s="641"/>
      <c r="AJ27" s="641"/>
      <c r="AK27" s="641"/>
      <c r="AL27" s="610" t="s">
        <v>109</v>
      </c>
      <c r="AM27" s="642"/>
      <c r="AN27" s="642"/>
      <c r="AO27" s="643"/>
      <c r="AP27" s="584" t="s">
        <v>279</v>
      </c>
      <c r="AQ27" s="585"/>
      <c r="AR27" s="585"/>
      <c r="AS27" s="585"/>
      <c r="AT27" s="585"/>
      <c r="AU27" s="585"/>
      <c r="AV27" s="585"/>
      <c r="AW27" s="585"/>
      <c r="AX27" s="585"/>
      <c r="AY27" s="585"/>
      <c r="AZ27" s="585"/>
      <c r="BA27" s="585"/>
      <c r="BB27" s="585"/>
      <c r="BC27" s="585"/>
      <c r="BD27" s="585"/>
      <c r="BE27" s="585"/>
      <c r="BF27" s="586"/>
      <c r="BG27" s="587">
        <v>42967700</v>
      </c>
      <c r="BH27" s="588"/>
      <c r="BI27" s="588"/>
      <c r="BJ27" s="588"/>
      <c r="BK27" s="588"/>
      <c r="BL27" s="588"/>
      <c r="BM27" s="588"/>
      <c r="BN27" s="589"/>
      <c r="BO27" s="640">
        <v>100</v>
      </c>
      <c r="BP27" s="640"/>
      <c r="BQ27" s="640"/>
      <c r="BR27" s="640"/>
      <c r="BS27" s="593">
        <v>447539</v>
      </c>
      <c r="BT27" s="588"/>
      <c r="BU27" s="588"/>
      <c r="BV27" s="588"/>
      <c r="BW27" s="588"/>
      <c r="BX27" s="588"/>
      <c r="BY27" s="588"/>
      <c r="BZ27" s="588"/>
      <c r="CA27" s="588"/>
      <c r="CB27" s="623"/>
      <c r="CD27" s="624" t="s">
        <v>280</v>
      </c>
      <c r="CE27" s="621"/>
      <c r="CF27" s="621"/>
      <c r="CG27" s="621"/>
      <c r="CH27" s="621"/>
      <c r="CI27" s="621"/>
      <c r="CJ27" s="621"/>
      <c r="CK27" s="621"/>
      <c r="CL27" s="621"/>
      <c r="CM27" s="621"/>
      <c r="CN27" s="621"/>
      <c r="CO27" s="621"/>
      <c r="CP27" s="621"/>
      <c r="CQ27" s="622"/>
      <c r="CR27" s="587">
        <v>21958722</v>
      </c>
      <c r="CS27" s="606"/>
      <c r="CT27" s="606"/>
      <c r="CU27" s="606"/>
      <c r="CV27" s="606"/>
      <c r="CW27" s="606"/>
      <c r="CX27" s="606"/>
      <c r="CY27" s="607"/>
      <c r="CZ27" s="590">
        <v>26.8</v>
      </c>
      <c r="DA27" s="608"/>
      <c r="DB27" s="608"/>
      <c r="DC27" s="609"/>
      <c r="DD27" s="593">
        <v>7069005</v>
      </c>
      <c r="DE27" s="606"/>
      <c r="DF27" s="606"/>
      <c r="DG27" s="606"/>
      <c r="DH27" s="606"/>
      <c r="DI27" s="606"/>
      <c r="DJ27" s="606"/>
      <c r="DK27" s="607"/>
      <c r="DL27" s="593">
        <v>7067626</v>
      </c>
      <c r="DM27" s="606"/>
      <c r="DN27" s="606"/>
      <c r="DO27" s="606"/>
      <c r="DP27" s="606"/>
      <c r="DQ27" s="606"/>
      <c r="DR27" s="606"/>
      <c r="DS27" s="606"/>
      <c r="DT27" s="606"/>
      <c r="DU27" s="606"/>
      <c r="DV27" s="607"/>
      <c r="DW27" s="610">
        <v>14.2</v>
      </c>
      <c r="DX27" s="611"/>
      <c r="DY27" s="611"/>
      <c r="DZ27" s="611"/>
      <c r="EA27" s="611"/>
      <c r="EB27" s="611"/>
      <c r="EC27" s="612"/>
    </row>
    <row r="28" spans="2:133" ht="11.25" customHeight="1">
      <c r="B28" s="584" t="s">
        <v>281</v>
      </c>
      <c r="C28" s="585"/>
      <c r="D28" s="585"/>
      <c r="E28" s="585"/>
      <c r="F28" s="585"/>
      <c r="G28" s="585"/>
      <c r="H28" s="585"/>
      <c r="I28" s="585"/>
      <c r="J28" s="585"/>
      <c r="K28" s="585"/>
      <c r="L28" s="585"/>
      <c r="M28" s="585"/>
      <c r="N28" s="585"/>
      <c r="O28" s="585"/>
      <c r="P28" s="585"/>
      <c r="Q28" s="586"/>
      <c r="R28" s="587">
        <v>416736</v>
      </c>
      <c r="S28" s="588"/>
      <c r="T28" s="588"/>
      <c r="U28" s="588"/>
      <c r="V28" s="588"/>
      <c r="W28" s="588"/>
      <c r="X28" s="588"/>
      <c r="Y28" s="589"/>
      <c r="Z28" s="640">
        <v>0.5</v>
      </c>
      <c r="AA28" s="640"/>
      <c r="AB28" s="640"/>
      <c r="AC28" s="640"/>
      <c r="AD28" s="641">
        <v>78203</v>
      </c>
      <c r="AE28" s="641"/>
      <c r="AF28" s="641"/>
      <c r="AG28" s="641"/>
      <c r="AH28" s="641"/>
      <c r="AI28" s="641"/>
      <c r="AJ28" s="641"/>
      <c r="AK28" s="641"/>
      <c r="AL28" s="610">
        <v>0.2</v>
      </c>
      <c r="AM28" s="642"/>
      <c r="AN28" s="642"/>
      <c r="AO28" s="643"/>
      <c r="AP28" s="568"/>
      <c r="AQ28" s="569"/>
      <c r="AR28" s="569"/>
      <c r="AS28" s="569"/>
      <c r="AT28" s="569"/>
      <c r="AU28" s="569"/>
      <c r="AV28" s="569"/>
      <c r="AW28" s="569"/>
      <c r="AX28" s="569"/>
      <c r="AY28" s="569"/>
      <c r="AZ28" s="569"/>
      <c r="BA28" s="569"/>
      <c r="BB28" s="569"/>
      <c r="BC28" s="569"/>
      <c r="BD28" s="569"/>
      <c r="BE28" s="569"/>
      <c r="BF28" s="570"/>
      <c r="BG28" s="587"/>
      <c r="BH28" s="588"/>
      <c r="BI28" s="588"/>
      <c r="BJ28" s="588"/>
      <c r="BK28" s="588"/>
      <c r="BL28" s="588"/>
      <c r="BM28" s="588"/>
      <c r="BN28" s="589"/>
      <c r="BO28" s="640"/>
      <c r="BP28" s="640"/>
      <c r="BQ28" s="640"/>
      <c r="BR28" s="640"/>
      <c r="BS28" s="641"/>
      <c r="BT28" s="641"/>
      <c r="BU28" s="641"/>
      <c r="BV28" s="641"/>
      <c r="BW28" s="641"/>
      <c r="BX28" s="641"/>
      <c r="BY28" s="641"/>
      <c r="BZ28" s="641"/>
      <c r="CA28" s="641"/>
      <c r="CB28" s="677"/>
      <c r="CD28" s="624" t="s">
        <v>282</v>
      </c>
      <c r="CE28" s="621"/>
      <c r="CF28" s="621"/>
      <c r="CG28" s="621"/>
      <c r="CH28" s="621"/>
      <c r="CI28" s="621"/>
      <c r="CJ28" s="621"/>
      <c r="CK28" s="621"/>
      <c r="CL28" s="621"/>
      <c r="CM28" s="621"/>
      <c r="CN28" s="621"/>
      <c r="CO28" s="621"/>
      <c r="CP28" s="621"/>
      <c r="CQ28" s="622"/>
      <c r="CR28" s="587">
        <v>4748463</v>
      </c>
      <c r="CS28" s="588"/>
      <c r="CT28" s="588"/>
      <c r="CU28" s="588"/>
      <c r="CV28" s="588"/>
      <c r="CW28" s="588"/>
      <c r="CX28" s="588"/>
      <c r="CY28" s="589"/>
      <c r="CZ28" s="590">
        <v>5.8</v>
      </c>
      <c r="DA28" s="608"/>
      <c r="DB28" s="608"/>
      <c r="DC28" s="609"/>
      <c r="DD28" s="593">
        <v>4618567</v>
      </c>
      <c r="DE28" s="588"/>
      <c r="DF28" s="588"/>
      <c r="DG28" s="588"/>
      <c r="DH28" s="588"/>
      <c r="DI28" s="588"/>
      <c r="DJ28" s="588"/>
      <c r="DK28" s="589"/>
      <c r="DL28" s="593">
        <v>4618567</v>
      </c>
      <c r="DM28" s="588"/>
      <c r="DN28" s="588"/>
      <c r="DO28" s="588"/>
      <c r="DP28" s="588"/>
      <c r="DQ28" s="588"/>
      <c r="DR28" s="588"/>
      <c r="DS28" s="588"/>
      <c r="DT28" s="588"/>
      <c r="DU28" s="588"/>
      <c r="DV28" s="589"/>
      <c r="DW28" s="610">
        <v>9.3000000000000007</v>
      </c>
      <c r="DX28" s="611"/>
      <c r="DY28" s="611"/>
      <c r="DZ28" s="611"/>
      <c r="EA28" s="611"/>
      <c r="EB28" s="611"/>
      <c r="EC28" s="612"/>
    </row>
    <row r="29" spans="2:133" ht="11.25" customHeight="1">
      <c r="B29" s="584" t="s">
        <v>283</v>
      </c>
      <c r="C29" s="585"/>
      <c r="D29" s="585"/>
      <c r="E29" s="585"/>
      <c r="F29" s="585"/>
      <c r="G29" s="585"/>
      <c r="H29" s="585"/>
      <c r="I29" s="585"/>
      <c r="J29" s="585"/>
      <c r="K29" s="585"/>
      <c r="L29" s="585"/>
      <c r="M29" s="585"/>
      <c r="N29" s="585"/>
      <c r="O29" s="585"/>
      <c r="P29" s="585"/>
      <c r="Q29" s="586"/>
      <c r="R29" s="587">
        <v>9175</v>
      </c>
      <c r="S29" s="588"/>
      <c r="T29" s="588"/>
      <c r="U29" s="588"/>
      <c r="V29" s="588"/>
      <c r="W29" s="588"/>
      <c r="X29" s="588"/>
      <c r="Y29" s="589"/>
      <c r="Z29" s="640">
        <v>0</v>
      </c>
      <c r="AA29" s="640"/>
      <c r="AB29" s="640"/>
      <c r="AC29" s="640"/>
      <c r="AD29" s="641" t="s">
        <v>109</v>
      </c>
      <c r="AE29" s="641"/>
      <c r="AF29" s="641"/>
      <c r="AG29" s="641"/>
      <c r="AH29" s="641"/>
      <c r="AI29" s="641"/>
      <c r="AJ29" s="641"/>
      <c r="AK29" s="641"/>
      <c r="AL29" s="610" t="s">
        <v>109</v>
      </c>
      <c r="AM29" s="642"/>
      <c r="AN29" s="642"/>
      <c r="AO29" s="643"/>
      <c r="AP29" s="647" t="s">
        <v>202</v>
      </c>
      <c r="AQ29" s="648"/>
      <c r="AR29" s="648"/>
      <c r="AS29" s="648"/>
      <c r="AT29" s="648"/>
      <c r="AU29" s="648"/>
      <c r="AV29" s="648"/>
      <c r="AW29" s="648"/>
      <c r="AX29" s="648"/>
      <c r="AY29" s="648"/>
      <c r="AZ29" s="648"/>
      <c r="BA29" s="648"/>
      <c r="BB29" s="648"/>
      <c r="BC29" s="648"/>
      <c r="BD29" s="648"/>
      <c r="BE29" s="648"/>
      <c r="BF29" s="649"/>
      <c r="BG29" s="647" t="s">
        <v>284</v>
      </c>
      <c r="BH29" s="675"/>
      <c r="BI29" s="675"/>
      <c r="BJ29" s="675"/>
      <c r="BK29" s="675"/>
      <c r="BL29" s="675"/>
      <c r="BM29" s="675"/>
      <c r="BN29" s="675"/>
      <c r="BO29" s="675"/>
      <c r="BP29" s="675"/>
      <c r="BQ29" s="676"/>
      <c r="BR29" s="647" t="s">
        <v>285</v>
      </c>
      <c r="BS29" s="675"/>
      <c r="BT29" s="675"/>
      <c r="BU29" s="675"/>
      <c r="BV29" s="675"/>
      <c r="BW29" s="675"/>
      <c r="BX29" s="675"/>
      <c r="BY29" s="675"/>
      <c r="BZ29" s="675"/>
      <c r="CA29" s="675"/>
      <c r="CB29" s="676"/>
      <c r="CD29" s="657" t="s">
        <v>286</v>
      </c>
      <c r="CE29" s="658"/>
      <c r="CF29" s="624" t="s">
        <v>287</v>
      </c>
      <c r="CG29" s="621"/>
      <c r="CH29" s="621"/>
      <c r="CI29" s="621"/>
      <c r="CJ29" s="621"/>
      <c r="CK29" s="621"/>
      <c r="CL29" s="621"/>
      <c r="CM29" s="621"/>
      <c r="CN29" s="621"/>
      <c r="CO29" s="621"/>
      <c r="CP29" s="621"/>
      <c r="CQ29" s="622"/>
      <c r="CR29" s="587">
        <v>4748052</v>
      </c>
      <c r="CS29" s="606"/>
      <c r="CT29" s="606"/>
      <c r="CU29" s="606"/>
      <c r="CV29" s="606"/>
      <c r="CW29" s="606"/>
      <c r="CX29" s="606"/>
      <c r="CY29" s="607"/>
      <c r="CZ29" s="590">
        <v>5.8</v>
      </c>
      <c r="DA29" s="608"/>
      <c r="DB29" s="608"/>
      <c r="DC29" s="609"/>
      <c r="DD29" s="593">
        <v>4618156</v>
      </c>
      <c r="DE29" s="606"/>
      <c r="DF29" s="606"/>
      <c r="DG29" s="606"/>
      <c r="DH29" s="606"/>
      <c r="DI29" s="606"/>
      <c r="DJ29" s="606"/>
      <c r="DK29" s="607"/>
      <c r="DL29" s="593">
        <v>4618156</v>
      </c>
      <c r="DM29" s="606"/>
      <c r="DN29" s="606"/>
      <c r="DO29" s="606"/>
      <c r="DP29" s="606"/>
      <c r="DQ29" s="606"/>
      <c r="DR29" s="606"/>
      <c r="DS29" s="606"/>
      <c r="DT29" s="606"/>
      <c r="DU29" s="606"/>
      <c r="DV29" s="607"/>
      <c r="DW29" s="610">
        <v>9.3000000000000007</v>
      </c>
      <c r="DX29" s="611"/>
      <c r="DY29" s="611"/>
      <c r="DZ29" s="611"/>
      <c r="EA29" s="611"/>
      <c r="EB29" s="611"/>
      <c r="EC29" s="612"/>
    </row>
    <row r="30" spans="2:133" ht="11.25" customHeight="1">
      <c r="B30" s="584" t="s">
        <v>288</v>
      </c>
      <c r="C30" s="585"/>
      <c r="D30" s="585"/>
      <c r="E30" s="585"/>
      <c r="F30" s="585"/>
      <c r="G30" s="585"/>
      <c r="H30" s="585"/>
      <c r="I30" s="585"/>
      <c r="J30" s="585"/>
      <c r="K30" s="585"/>
      <c r="L30" s="585"/>
      <c r="M30" s="585"/>
      <c r="N30" s="585"/>
      <c r="O30" s="585"/>
      <c r="P30" s="585"/>
      <c r="Q30" s="586"/>
      <c r="R30" s="587">
        <v>1114398</v>
      </c>
      <c r="S30" s="588"/>
      <c r="T30" s="588"/>
      <c r="U30" s="588"/>
      <c r="V30" s="588"/>
      <c r="W30" s="588"/>
      <c r="X30" s="588"/>
      <c r="Y30" s="589"/>
      <c r="Z30" s="640">
        <v>1.3</v>
      </c>
      <c r="AA30" s="640"/>
      <c r="AB30" s="640"/>
      <c r="AC30" s="640"/>
      <c r="AD30" s="641" t="s">
        <v>109</v>
      </c>
      <c r="AE30" s="641"/>
      <c r="AF30" s="641"/>
      <c r="AG30" s="641"/>
      <c r="AH30" s="641"/>
      <c r="AI30" s="641"/>
      <c r="AJ30" s="641"/>
      <c r="AK30" s="641"/>
      <c r="AL30" s="610" t="s">
        <v>109</v>
      </c>
      <c r="AM30" s="642"/>
      <c r="AN30" s="642"/>
      <c r="AO30" s="643"/>
      <c r="AP30" s="663" t="s">
        <v>289</v>
      </c>
      <c r="AQ30" s="664"/>
      <c r="AR30" s="664"/>
      <c r="AS30" s="664"/>
      <c r="AT30" s="669" t="s">
        <v>290</v>
      </c>
      <c r="AU30" s="182"/>
      <c r="AV30" s="182"/>
      <c r="AW30" s="182"/>
      <c r="AX30" s="672" t="s">
        <v>168</v>
      </c>
      <c r="AY30" s="673"/>
      <c r="AZ30" s="673"/>
      <c r="BA30" s="673"/>
      <c r="BB30" s="673"/>
      <c r="BC30" s="673"/>
      <c r="BD30" s="673"/>
      <c r="BE30" s="673"/>
      <c r="BF30" s="674"/>
      <c r="BG30" s="653">
        <v>98.6</v>
      </c>
      <c r="BH30" s="654"/>
      <c r="BI30" s="654"/>
      <c r="BJ30" s="654"/>
      <c r="BK30" s="654"/>
      <c r="BL30" s="654"/>
      <c r="BM30" s="655">
        <v>94.1</v>
      </c>
      <c r="BN30" s="654"/>
      <c r="BO30" s="654"/>
      <c r="BP30" s="654"/>
      <c r="BQ30" s="656"/>
      <c r="BR30" s="653">
        <v>98.4</v>
      </c>
      <c r="BS30" s="654"/>
      <c r="BT30" s="654"/>
      <c r="BU30" s="654"/>
      <c r="BV30" s="654"/>
      <c r="BW30" s="654"/>
      <c r="BX30" s="655">
        <v>93.5</v>
      </c>
      <c r="BY30" s="654"/>
      <c r="BZ30" s="654"/>
      <c r="CA30" s="654"/>
      <c r="CB30" s="656"/>
      <c r="CD30" s="659"/>
      <c r="CE30" s="660"/>
      <c r="CF30" s="624" t="s">
        <v>291</v>
      </c>
      <c r="CG30" s="621"/>
      <c r="CH30" s="621"/>
      <c r="CI30" s="621"/>
      <c r="CJ30" s="621"/>
      <c r="CK30" s="621"/>
      <c r="CL30" s="621"/>
      <c r="CM30" s="621"/>
      <c r="CN30" s="621"/>
      <c r="CO30" s="621"/>
      <c r="CP30" s="621"/>
      <c r="CQ30" s="622"/>
      <c r="CR30" s="587">
        <v>4234805</v>
      </c>
      <c r="CS30" s="588"/>
      <c r="CT30" s="588"/>
      <c r="CU30" s="588"/>
      <c r="CV30" s="588"/>
      <c r="CW30" s="588"/>
      <c r="CX30" s="588"/>
      <c r="CY30" s="589"/>
      <c r="CZ30" s="590">
        <v>5.2</v>
      </c>
      <c r="DA30" s="608"/>
      <c r="DB30" s="608"/>
      <c r="DC30" s="609"/>
      <c r="DD30" s="593">
        <v>4123646</v>
      </c>
      <c r="DE30" s="588"/>
      <c r="DF30" s="588"/>
      <c r="DG30" s="588"/>
      <c r="DH30" s="588"/>
      <c r="DI30" s="588"/>
      <c r="DJ30" s="588"/>
      <c r="DK30" s="589"/>
      <c r="DL30" s="593">
        <v>4123646</v>
      </c>
      <c r="DM30" s="588"/>
      <c r="DN30" s="588"/>
      <c r="DO30" s="588"/>
      <c r="DP30" s="588"/>
      <c r="DQ30" s="588"/>
      <c r="DR30" s="588"/>
      <c r="DS30" s="588"/>
      <c r="DT30" s="588"/>
      <c r="DU30" s="588"/>
      <c r="DV30" s="589"/>
      <c r="DW30" s="610">
        <v>8.3000000000000007</v>
      </c>
      <c r="DX30" s="611"/>
      <c r="DY30" s="611"/>
      <c r="DZ30" s="611"/>
      <c r="EA30" s="611"/>
      <c r="EB30" s="611"/>
      <c r="EC30" s="612"/>
    </row>
    <row r="31" spans="2:133" ht="11.25" customHeight="1">
      <c r="B31" s="584" t="s">
        <v>292</v>
      </c>
      <c r="C31" s="585"/>
      <c r="D31" s="585"/>
      <c r="E31" s="585"/>
      <c r="F31" s="585"/>
      <c r="G31" s="585"/>
      <c r="H31" s="585"/>
      <c r="I31" s="585"/>
      <c r="J31" s="585"/>
      <c r="K31" s="585"/>
      <c r="L31" s="585"/>
      <c r="M31" s="585"/>
      <c r="N31" s="585"/>
      <c r="O31" s="585"/>
      <c r="P31" s="585"/>
      <c r="Q31" s="586"/>
      <c r="R31" s="587">
        <v>4353449</v>
      </c>
      <c r="S31" s="588"/>
      <c r="T31" s="588"/>
      <c r="U31" s="588"/>
      <c r="V31" s="588"/>
      <c r="W31" s="588"/>
      <c r="X31" s="588"/>
      <c r="Y31" s="589"/>
      <c r="Z31" s="640">
        <v>5.0999999999999996</v>
      </c>
      <c r="AA31" s="640"/>
      <c r="AB31" s="640"/>
      <c r="AC31" s="640"/>
      <c r="AD31" s="641" t="s">
        <v>109</v>
      </c>
      <c r="AE31" s="641"/>
      <c r="AF31" s="641"/>
      <c r="AG31" s="641"/>
      <c r="AH31" s="641"/>
      <c r="AI31" s="641"/>
      <c r="AJ31" s="641"/>
      <c r="AK31" s="641"/>
      <c r="AL31" s="610" t="s">
        <v>109</v>
      </c>
      <c r="AM31" s="642"/>
      <c r="AN31" s="642"/>
      <c r="AO31" s="643"/>
      <c r="AP31" s="665"/>
      <c r="AQ31" s="666"/>
      <c r="AR31" s="666"/>
      <c r="AS31" s="666"/>
      <c r="AT31" s="670"/>
      <c r="AU31" s="181" t="s">
        <v>293</v>
      </c>
      <c r="AV31" s="181"/>
      <c r="AW31" s="181"/>
      <c r="AX31" s="584" t="s">
        <v>294</v>
      </c>
      <c r="AY31" s="585"/>
      <c r="AZ31" s="585"/>
      <c r="BA31" s="585"/>
      <c r="BB31" s="585"/>
      <c r="BC31" s="585"/>
      <c r="BD31" s="585"/>
      <c r="BE31" s="585"/>
      <c r="BF31" s="586"/>
      <c r="BG31" s="651">
        <v>98</v>
      </c>
      <c r="BH31" s="606"/>
      <c r="BI31" s="606"/>
      <c r="BJ31" s="606"/>
      <c r="BK31" s="606"/>
      <c r="BL31" s="606"/>
      <c r="BM31" s="642">
        <v>91.6</v>
      </c>
      <c r="BN31" s="652"/>
      <c r="BO31" s="652"/>
      <c r="BP31" s="652"/>
      <c r="BQ31" s="616"/>
      <c r="BR31" s="651">
        <v>97.8</v>
      </c>
      <c r="BS31" s="606"/>
      <c r="BT31" s="606"/>
      <c r="BU31" s="606"/>
      <c r="BV31" s="606"/>
      <c r="BW31" s="606"/>
      <c r="BX31" s="642">
        <v>91</v>
      </c>
      <c r="BY31" s="652"/>
      <c r="BZ31" s="652"/>
      <c r="CA31" s="652"/>
      <c r="CB31" s="616"/>
      <c r="CD31" s="659"/>
      <c r="CE31" s="660"/>
      <c r="CF31" s="624" t="s">
        <v>295</v>
      </c>
      <c r="CG31" s="621"/>
      <c r="CH31" s="621"/>
      <c r="CI31" s="621"/>
      <c r="CJ31" s="621"/>
      <c r="CK31" s="621"/>
      <c r="CL31" s="621"/>
      <c r="CM31" s="621"/>
      <c r="CN31" s="621"/>
      <c r="CO31" s="621"/>
      <c r="CP31" s="621"/>
      <c r="CQ31" s="622"/>
      <c r="CR31" s="587">
        <v>513247</v>
      </c>
      <c r="CS31" s="606"/>
      <c r="CT31" s="606"/>
      <c r="CU31" s="606"/>
      <c r="CV31" s="606"/>
      <c r="CW31" s="606"/>
      <c r="CX31" s="606"/>
      <c r="CY31" s="607"/>
      <c r="CZ31" s="590">
        <v>0.6</v>
      </c>
      <c r="DA31" s="608"/>
      <c r="DB31" s="608"/>
      <c r="DC31" s="609"/>
      <c r="DD31" s="593">
        <v>494510</v>
      </c>
      <c r="DE31" s="606"/>
      <c r="DF31" s="606"/>
      <c r="DG31" s="606"/>
      <c r="DH31" s="606"/>
      <c r="DI31" s="606"/>
      <c r="DJ31" s="606"/>
      <c r="DK31" s="607"/>
      <c r="DL31" s="593">
        <v>494510</v>
      </c>
      <c r="DM31" s="606"/>
      <c r="DN31" s="606"/>
      <c r="DO31" s="606"/>
      <c r="DP31" s="606"/>
      <c r="DQ31" s="606"/>
      <c r="DR31" s="606"/>
      <c r="DS31" s="606"/>
      <c r="DT31" s="606"/>
      <c r="DU31" s="606"/>
      <c r="DV31" s="607"/>
      <c r="DW31" s="610">
        <v>1</v>
      </c>
      <c r="DX31" s="611"/>
      <c r="DY31" s="611"/>
      <c r="DZ31" s="611"/>
      <c r="EA31" s="611"/>
      <c r="EB31" s="611"/>
      <c r="EC31" s="612"/>
    </row>
    <row r="32" spans="2:133" ht="11.25" customHeight="1">
      <c r="B32" s="584" t="s">
        <v>296</v>
      </c>
      <c r="C32" s="585"/>
      <c r="D32" s="585"/>
      <c r="E32" s="585"/>
      <c r="F32" s="585"/>
      <c r="G32" s="585"/>
      <c r="H32" s="585"/>
      <c r="I32" s="585"/>
      <c r="J32" s="585"/>
      <c r="K32" s="585"/>
      <c r="L32" s="585"/>
      <c r="M32" s="585"/>
      <c r="N32" s="585"/>
      <c r="O32" s="585"/>
      <c r="P32" s="585"/>
      <c r="Q32" s="586"/>
      <c r="R32" s="587">
        <v>3528334</v>
      </c>
      <c r="S32" s="588"/>
      <c r="T32" s="588"/>
      <c r="U32" s="588"/>
      <c r="V32" s="588"/>
      <c r="W32" s="588"/>
      <c r="X32" s="588"/>
      <c r="Y32" s="589"/>
      <c r="Z32" s="640">
        <v>4.0999999999999996</v>
      </c>
      <c r="AA32" s="640"/>
      <c r="AB32" s="640"/>
      <c r="AC32" s="640"/>
      <c r="AD32" s="641">
        <v>24442</v>
      </c>
      <c r="AE32" s="641"/>
      <c r="AF32" s="641"/>
      <c r="AG32" s="641"/>
      <c r="AH32" s="641"/>
      <c r="AI32" s="641"/>
      <c r="AJ32" s="641"/>
      <c r="AK32" s="641"/>
      <c r="AL32" s="610">
        <v>0.1</v>
      </c>
      <c r="AM32" s="642"/>
      <c r="AN32" s="642"/>
      <c r="AO32" s="643"/>
      <c r="AP32" s="667"/>
      <c r="AQ32" s="668"/>
      <c r="AR32" s="668"/>
      <c r="AS32" s="668"/>
      <c r="AT32" s="671"/>
      <c r="AU32" s="183"/>
      <c r="AV32" s="183"/>
      <c r="AW32" s="183"/>
      <c r="AX32" s="568" t="s">
        <v>297</v>
      </c>
      <c r="AY32" s="569"/>
      <c r="AZ32" s="569"/>
      <c r="BA32" s="569"/>
      <c r="BB32" s="569"/>
      <c r="BC32" s="569"/>
      <c r="BD32" s="569"/>
      <c r="BE32" s="569"/>
      <c r="BF32" s="570"/>
      <c r="BG32" s="650">
        <v>99</v>
      </c>
      <c r="BH32" s="572"/>
      <c r="BI32" s="572"/>
      <c r="BJ32" s="572"/>
      <c r="BK32" s="572"/>
      <c r="BL32" s="572"/>
      <c r="BM32" s="635">
        <v>96.1</v>
      </c>
      <c r="BN32" s="572"/>
      <c r="BO32" s="572"/>
      <c r="BP32" s="572"/>
      <c r="BQ32" s="629"/>
      <c r="BR32" s="650">
        <v>98.8</v>
      </c>
      <c r="BS32" s="572"/>
      <c r="BT32" s="572"/>
      <c r="BU32" s="572"/>
      <c r="BV32" s="572"/>
      <c r="BW32" s="572"/>
      <c r="BX32" s="635">
        <v>95.5</v>
      </c>
      <c r="BY32" s="572"/>
      <c r="BZ32" s="572"/>
      <c r="CA32" s="572"/>
      <c r="CB32" s="629"/>
      <c r="CD32" s="661"/>
      <c r="CE32" s="662"/>
      <c r="CF32" s="624" t="s">
        <v>298</v>
      </c>
      <c r="CG32" s="621"/>
      <c r="CH32" s="621"/>
      <c r="CI32" s="621"/>
      <c r="CJ32" s="621"/>
      <c r="CK32" s="621"/>
      <c r="CL32" s="621"/>
      <c r="CM32" s="621"/>
      <c r="CN32" s="621"/>
      <c r="CO32" s="621"/>
      <c r="CP32" s="621"/>
      <c r="CQ32" s="622"/>
      <c r="CR32" s="587">
        <v>411</v>
      </c>
      <c r="CS32" s="588"/>
      <c r="CT32" s="588"/>
      <c r="CU32" s="588"/>
      <c r="CV32" s="588"/>
      <c r="CW32" s="588"/>
      <c r="CX32" s="588"/>
      <c r="CY32" s="589"/>
      <c r="CZ32" s="590">
        <v>0</v>
      </c>
      <c r="DA32" s="608"/>
      <c r="DB32" s="608"/>
      <c r="DC32" s="609"/>
      <c r="DD32" s="593">
        <v>411</v>
      </c>
      <c r="DE32" s="588"/>
      <c r="DF32" s="588"/>
      <c r="DG32" s="588"/>
      <c r="DH32" s="588"/>
      <c r="DI32" s="588"/>
      <c r="DJ32" s="588"/>
      <c r="DK32" s="589"/>
      <c r="DL32" s="593">
        <v>411</v>
      </c>
      <c r="DM32" s="588"/>
      <c r="DN32" s="588"/>
      <c r="DO32" s="588"/>
      <c r="DP32" s="588"/>
      <c r="DQ32" s="588"/>
      <c r="DR32" s="588"/>
      <c r="DS32" s="588"/>
      <c r="DT32" s="588"/>
      <c r="DU32" s="588"/>
      <c r="DV32" s="589"/>
      <c r="DW32" s="610">
        <v>0</v>
      </c>
      <c r="DX32" s="611"/>
      <c r="DY32" s="611"/>
      <c r="DZ32" s="611"/>
      <c r="EA32" s="611"/>
      <c r="EB32" s="611"/>
      <c r="EC32" s="612"/>
    </row>
    <row r="33" spans="2:133" ht="11.25" customHeight="1">
      <c r="B33" s="584" t="s">
        <v>299</v>
      </c>
      <c r="C33" s="585"/>
      <c r="D33" s="585"/>
      <c r="E33" s="585"/>
      <c r="F33" s="585"/>
      <c r="G33" s="585"/>
      <c r="H33" s="585"/>
      <c r="I33" s="585"/>
      <c r="J33" s="585"/>
      <c r="K33" s="585"/>
      <c r="L33" s="585"/>
      <c r="M33" s="585"/>
      <c r="N33" s="585"/>
      <c r="O33" s="585"/>
      <c r="P33" s="585"/>
      <c r="Q33" s="586"/>
      <c r="R33" s="587">
        <v>4490100</v>
      </c>
      <c r="S33" s="588"/>
      <c r="T33" s="588"/>
      <c r="U33" s="588"/>
      <c r="V33" s="588"/>
      <c r="W33" s="588"/>
      <c r="X33" s="588"/>
      <c r="Y33" s="589"/>
      <c r="Z33" s="640">
        <v>5.2</v>
      </c>
      <c r="AA33" s="640"/>
      <c r="AB33" s="640"/>
      <c r="AC33" s="640"/>
      <c r="AD33" s="641" t="s">
        <v>109</v>
      </c>
      <c r="AE33" s="641"/>
      <c r="AF33" s="641"/>
      <c r="AG33" s="641"/>
      <c r="AH33" s="641"/>
      <c r="AI33" s="641"/>
      <c r="AJ33" s="641"/>
      <c r="AK33" s="641"/>
      <c r="AL33" s="610" t="s">
        <v>109</v>
      </c>
      <c r="AM33" s="642"/>
      <c r="AN33" s="642"/>
      <c r="AO33" s="64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4" t="s">
        <v>300</v>
      </c>
      <c r="CE33" s="621"/>
      <c r="CF33" s="621"/>
      <c r="CG33" s="621"/>
      <c r="CH33" s="621"/>
      <c r="CI33" s="621"/>
      <c r="CJ33" s="621"/>
      <c r="CK33" s="621"/>
      <c r="CL33" s="621"/>
      <c r="CM33" s="621"/>
      <c r="CN33" s="621"/>
      <c r="CO33" s="621"/>
      <c r="CP33" s="621"/>
      <c r="CQ33" s="622"/>
      <c r="CR33" s="587">
        <v>33638413</v>
      </c>
      <c r="CS33" s="606"/>
      <c r="CT33" s="606"/>
      <c r="CU33" s="606"/>
      <c r="CV33" s="606"/>
      <c r="CW33" s="606"/>
      <c r="CX33" s="606"/>
      <c r="CY33" s="607"/>
      <c r="CZ33" s="590">
        <v>41.1</v>
      </c>
      <c r="DA33" s="608"/>
      <c r="DB33" s="608"/>
      <c r="DC33" s="609"/>
      <c r="DD33" s="593">
        <v>26895433</v>
      </c>
      <c r="DE33" s="606"/>
      <c r="DF33" s="606"/>
      <c r="DG33" s="606"/>
      <c r="DH33" s="606"/>
      <c r="DI33" s="606"/>
      <c r="DJ33" s="606"/>
      <c r="DK33" s="607"/>
      <c r="DL33" s="593">
        <v>20918835</v>
      </c>
      <c r="DM33" s="606"/>
      <c r="DN33" s="606"/>
      <c r="DO33" s="606"/>
      <c r="DP33" s="606"/>
      <c r="DQ33" s="606"/>
      <c r="DR33" s="606"/>
      <c r="DS33" s="606"/>
      <c r="DT33" s="606"/>
      <c r="DU33" s="606"/>
      <c r="DV33" s="607"/>
      <c r="DW33" s="610">
        <v>42</v>
      </c>
      <c r="DX33" s="611"/>
      <c r="DY33" s="611"/>
      <c r="DZ33" s="611"/>
      <c r="EA33" s="611"/>
      <c r="EB33" s="611"/>
      <c r="EC33" s="612"/>
    </row>
    <row r="34" spans="2:133" ht="11.25" customHeight="1">
      <c r="B34" s="584" t="s">
        <v>301</v>
      </c>
      <c r="C34" s="585"/>
      <c r="D34" s="585"/>
      <c r="E34" s="585"/>
      <c r="F34" s="585"/>
      <c r="G34" s="585"/>
      <c r="H34" s="585"/>
      <c r="I34" s="585"/>
      <c r="J34" s="585"/>
      <c r="K34" s="585"/>
      <c r="L34" s="585"/>
      <c r="M34" s="585"/>
      <c r="N34" s="585"/>
      <c r="O34" s="585"/>
      <c r="P34" s="585"/>
      <c r="Q34" s="586"/>
      <c r="R34" s="587" t="s">
        <v>109</v>
      </c>
      <c r="S34" s="588"/>
      <c r="T34" s="588"/>
      <c r="U34" s="588"/>
      <c r="V34" s="588"/>
      <c r="W34" s="588"/>
      <c r="X34" s="588"/>
      <c r="Y34" s="589"/>
      <c r="Z34" s="640" t="s">
        <v>109</v>
      </c>
      <c r="AA34" s="640"/>
      <c r="AB34" s="640"/>
      <c r="AC34" s="640"/>
      <c r="AD34" s="641" t="s">
        <v>109</v>
      </c>
      <c r="AE34" s="641"/>
      <c r="AF34" s="641"/>
      <c r="AG34" s="641"/>
      <c r="AH34" s="641"/>
      <c r="AI34" s="641"/>
      <c r="AJ34" s="641"/>
      <c r="AK34" s="641"/>
      <c r="AL34" s="610" t="s">
        <v>109</v>
      </c>
      <c r="AM34" s="642"/>
      <c r="AN34" s="642"/>
      <c r="AO34" s="643"/>
      <c r="AP34" s="186"/>
      <c r="AQ34" s="647" t="s">
        <v>302</v>
      </c>
      <c r="AR34" s="648"/>
      <c r="AS34" s="648"/>
      <c r="AT34" s="648"/>
      <c r="AU34" s="648"/>
      <c r="AV34" s="648"/>
      <c r="AW34" s="648"/>
      <c r="AX34" s="648"/>
      <c r="AY34" s="648"/>
      <c r="AZ34" s="648"/>
      <c r="BA34" s="648"/>
      <c r="BB34" s="648"/>
      <c r="BC34" s="648"/>
      <c r="BD34" s="648"/>
      <c r="BE34" s="648"/>
      <c r="BF34" s="649"/>
      <c r="BG34" s="647" t="s">
        <v>303</v>
      </c>
      <c r="BH34" s="648"/>
      <c r="BI34" s="648"/>
      <c r="BJ34" s="648"/>
      <c r="BK34" s="648"/>
      <c r="BL34" s="648"/>
      <c r="BM34" s="648"/>
      <c r="BN34" s="648"/>
      <c r="BO34" s="648"/>
      <c r="BP34" s="648"/>
      <c r="BQ34" s="648"/>
      <c r="BR34" s="648"/>
      <c r="BS34" s="648"/>
      <c r="BT34" s="648"/>
      <c r="BU34" s="648"/>
      <c r="BV34" s="648"/>
      <c r="BW34" s="648"/>
      <c r="BX34" s="648"/>
      <c r="BY34" s="648"/>
      <c r="BZ34" s="648"/>
      <c r="CA34" s="648"/>
      <c r="CB34" s="649"/>
      <c r="CD34" s="624" t="s">
        <v>304</v>
      </c>
      <c r="CE34" s="621"/>
      <c r="CF34" s="621"/>
      <c r="CG34" s="621"/>
      <c r="CH34" s="621"/>
      <c r="CI34" s="621"/>
      <c r="CJ34" s="621"/>
      <c r="CK34" s="621"/>
      <c r="CL34" s="621"/>
      <c r="CM34" s="621"/>
      <c r="CN34" s="621"/>
      <c r="CO34" s="621"/>
      <c r="CP34" s="621"/>
      <c r="CQ34" s="622"/>
      <c r="CR34" s="587">
        <v>10339541</v>
      </c>
      <c r="CS34" s="588"/>
      <c r="CT34" s="588"/>
      <c r="CU34" s="588"/>
      <c r="CV34" s="588"/>
      <c r="CW34" s="588"/>
      <c r="CX34" s="588"/>
      <c r="CY34" s="589"/>
      <c r="CZ34" s="590">
        <v>12.6</v>
      </c>
      <c r="DA34" s="608"/>
      <c r="DB34" s="608"/>
      <c r="DC34" s="609"/>
      <c r="DD34" s="593">
        <v>8425537</v>
      </c>
      <c r="DE34" s="588"/>
      <c r="DF34" s="588"/>
      <c r="DG34" s="588"/>
      <c r="DH34" s="588"/>
      <c r="DI34" s="588"/>
      <c r="DJ34" s="588"/>
      <c r="DK34" s="589"/>
      <c r="DL34" s="593">
        <v>7854769</v>
      </c>
      <c r="DM34" s="588"/>
      <c r="DN34" s="588"/>
      <c r="DO34" s="588"/>
      <c r="DP34" s="588"/>
      <c r="DQ34" s="588"/>
      <c r="DR34" s="588"/>
      <c r="DS34" s="588"/>
      <c r="DT34" s="588"/>
      <c r="DU34" s="588"/>
      <c r="DV34" s="589"/>
      <c r="DW34" s="610">
        <v>15.8</v>
      </c>
      <c r="DX34" s="611"/>
      <c r="DY34" s="611"/>
      <c r="DZ34" s="611"/>
      <c r="EA34" s="611"/>
      <c r="EB34" s="611"/>
      <c r="EC34" s="612"/>
    </row>
    <row r="35" spans="2:133" ht="11.25" customHeight="1">
      <c r="B35" s="584" t="s">
        <v>305</v>
      </c>
      <c r="C35" s="585"/>
      <c r="D35" s="585"/>
      <c r="E35" s="585"/>
      <c r="F35" s="585"/>
      <c r="G35" s="585"/>
      <c r="H35" s="585"/>
      <c r="I35" s="585"/>
      <c r="J35" s="585"/>
      <c r="K35" s="585"/>
      <c r="L35" s="585"/>
      <c r="M35" s="585"/>
      <c r="N35" s="585"/>
      <c r="O35" s="585"/>
      <c r="P35" s="585"/>
      <c r="Q35" s="586"/>
      <c r="R35" s="587">
        <v>1710000</v>
      </c>
      <c r="S35" s="588"/>
      <c r="T35" s="588"/>
      <c r="U35" s="588"/>
      <c r="V35" s="588"/>
      <c r="W35" s="588"/>
      <c r="X35" s="588"/>
      <c r="Y35" s="589"/>
      <c r="Z35" s="640">
        <v>2</v>
      </c>
      <c r="AA35" s="640"/>
      <c r="AB35" s="640"/>
      <c r="AC35" s="640"/>
      <c r="AD35" s="641" t="s">
        <v>109</v>
      </c>
      <c r="AE35" s="641"/>
      <c r="AF35" s="641"/>
      <c r="AG35" s="641"/>
      <c r="AH35" s="641"/>
      <c r="AI35" s="641"/>
      <c r="AJ35" s="641"/>
      <c r="AK35" s="641"/>
      <c r="AL35" s="610" t="s">
        <v>109</v>
      </c>
      <c r="AM35" s="642"/>
      <c r="AN35" s="642"/>
      <c r="AO35" s="643"/>
      <c r="AP35" s="186"/>
      <c r="AQ35" s="644" t="s">
        <v>306</v>
      </c>
      <c r="AR35" s="645"/>
      <c r="AS35" s="645"/>
      <c r="AT35" s="645"/>
      <c r="AU35" s="645"/>
      <c r="AV35" s="645"/>
      <c r="AW35" s="645"/>
      <c r="AX35" s="645"/>
      <c r="AY35" s="646"/>
      <c r="AZ35" s="637">
        <v>14342495</v>
      </c>
      <c r="BA35" s="638"/>
      <c r="BB35" s="638"/>
      <c r="BC35" s="638"/>
      <c r="BD35" s="638"/>
      <c r="BE35" s="638"/>
      <c r="BF35" s="639"/>
      <c r="BG35" s="644" t="s">
        <v>307</v>
      </c>
      <c r="BH35" s="645"/>
      <c r="BI35" s="645"/>
      <c r="BJ35" s="645"/>
      <c r="BK35" s="645"/>
      <c r="BL35" s="645"/>
      <c r="BM35" s="645"/>
      <c r="BN35" s="645"/>
      <c r="BO35" s="645"/>
      <c r="BP35" s="645"/>
      <c r="BQ35" s="645"/>
      <c r="BR35" s="645"/>
      <c r="BS35" s="645"/>
      <c r="BT35" s="645"/>
      <c r="BU35" s="646"/>
      <c r="BV35" s="637">
        <v>272601</v>
      </c>
      <c r="BW35" s="638"/>
      <c r="BX35" s="638"/>
      <c r="BY35" s="638"/>
      <c r="BZ35" s="638"/>
      <c r="CA35" s="638"/>
      <c r="CB35" s="639"/>
      <c r="CD35" s="624" t="s">
        <v>308</v>
      </c>
      <c r="CE35" s="621"/>
      <c r="CF35" s="621"/>
      <c r="CG35" s="621"/>
      <c r="CH35" s="621"/>
      <c r="CI35" s="621"/>
      <c r="CJ35" s="621"/>
      <c r="CK35" s="621"/>
      <c r="CL35" s="621"/>
      <c r="CM35" s="621"/>
      <c r="CN35" s="621"/>
      <c r="CO35" s="621"/>
      <c r="CP35" s="621"/>
      <c r="CQ35" s="622"/>
      <c r="CR35" s="587">
        <v>969580</v>
      </c>
      <c r="CS35" s="606"/>
      <c r="CT35" s="606"/>
      <c r="CU35" s="606"/>
      <c r="CV35" s="606"/>
      <c r="CW35" s="606"/>
      <c r="CX35" s="606"/>
      <c r="CY35" s="607"/>
      <c r="CZ35" s="590">
        <v>1.2</v>
      </c>
      <c r="DA35" s="608"/>
      <c r="DB35" s="608"/>
      <c r="DC35" s="609"/>
      <c r="DD35" s="593">
        <v>813403</v>
      </c>
      <c r="DE35" s="606"/>
      <c r="DF35" s="606"/>
      <c r="DG35" s="606"/>
      <c r="DH35" s="606"/>
      <c r="DI35" s="606"/>
      <c r="DJ35" s="606"/>
      <c r="DK35" s="607"/>
      <c r="DL35" s="593">
        <v>813403</v>
      </c>
      <c r="DM35" s="606"/>
      <c r="DN35" s="606"/>
      <c r="DO35" s="606"/>
      <c r="DP35" s="606"/>
      <c r="DQ35" s="606"/>
      <c r="DR35" s="606"/>
      <c r="DS35" s="606"/>
      <c r="DT35" s="606"/>
      <c r="DU35" s="606"/>
      <c r="DV35" s="607"/>
      <c r="DW35" s="610">
        <v>1.6</v>
      </c>
      <c r="DX35" s="611"/>
      <c r="DY35" s="611"/>
      <c r="DZ35" s="611"/>
      <c r="EA35" s="611"/>
      <c r="EB35" s="611"/>
      <c r="EC35" s="612"/>
    </row>
    <row r="36" spans="2:133" ht="11.25" customHeight="1">
      <c r="B36" s="568" t="s">
        <v>309</v>
      </c>
      <c r="C36" s="569"/>
      <c r="D36" s="569"/>
      <c r="E36" s="569"/>
      <c r="F36" s="569"/>
      <c r="G36" s="569"/>
      <c r="H36" s="569"/>
      <c r="I36" s="569"/>
      <c r="J36" s="569"/>
      <c r="K36" s="569"/>
      <c r="L36" s="569"/>
      <c r="M36" s="569"/>
      <c r="N36" s="569"/>
      <c r="O36" s="569"/>
      <c r="P36" s="569"/>
      <c r="Q36" s="570"/>
      <c r="R36" s="571">
        <v>85652135</v>
      </c>
      <c r="S36" s="628"/>
      <c r="T36" s="628"/>
      <c r="U36" s="628"/>
      <c r="V36" s="628"/>
      <c r="W36" s="628"/>
      <c r="X36" s="628"/>
      <c r="Y36" s="631"/>
      <c r="Z36" s="632">
        <v>100</v>
      </c>
      <c r="AA36" s="632"/>
      <c r="AB36" s="632"/>
      <c r="AC36" s="632"/>
      <c r="AD36" s="633">
        <v>48057359</v>
      </c>
      <c r="AE36" s="633"/>
      <c r="AF36" s="633"/>
      <c r="AG36" s="633"/>
      <c r="AH36" s="633"/>
      <c r="AI36" s="633"/>
      <c r="AJ36" s="633"/>
      <c r="AK36" s="633"/>
      <c r="AL36" s="634">
        <v>100</v>
      </c>
      <c r="AM36" s="635"/>
      <c r="AN36" s="635"/>
      <c r="AO36" s="636"/>
      <c r="AQ36" s="613" t="s">
        <v>310</v>
      </c>
      <c r="AR36" s="614"/>
      <c r="AS36" s="614"/>
      <c r="AT36" s="614"/>
      <c r="AU36" s="614"/>
      <c r="AV36" s="614"/>
      <c r="AW36" s="614"/>
      <c r="AX36" s="614"/>
      <c r="AY36" s="615"/>
      <c r="AZ36" s="587">
        <v>4079280</v>
      </c>
      <c r="BA36" s="588"/>
      <c r="BB36" s="588"/>
      <c r="BC36" s="588"/>
      <c r="BD36" s="606"/>
      <c r="BE36" s="606"/>
      <c r="BF36" s="616"/>
      <c r="BG36" s="624" t="s">
        <v>311</v>
      </c>
      <c r="BH36" s="621"/>
      <c r="BI36" s="621"/>
      <c r="BJ36" s="621"/>
      <c r="BK36" s="621"/>
      <c r="BL36" s="621"/>
      <c r="BM36" s="621"/>
      <c r="BN36" s="621"/>
      <c r="BO36" s="621"/>
      <c r="BP36" s="621"/>
      <c r="BQ36" s="621"/>
      <c r="BR36" s="621"/>
      <c r="BS36" s="621"/>
      <c r="BT36" s="621"/>
      <c r="BU36" s="622"/>
      <c r="BV36" s="587">
        <v>-1658429</v>
      </c>
      <c r="BW36" s="588"/>
      <c r="BX36" s="588"/>
      <c r="BY36" s="588"/>
      <c r="BZ36" s="588"/>
      <c r="CA36" s="588"/>
      <c r="CB36" s="623"/>
      <c r="CD36" s="624" t="s">
        <v>312</v>
      </c>
      <c r="CE36" s="621"/>
      <c r="CF36" s="621"/>
      <c r="CG36" s="621"/>
      <c r="CH36" s="621"/>
      <c r="CI36" s="621"/>
      <c r="CJ36" s="621"/>
      <c r="CK36" s="621"/>
      <c r="CL36" s="621"/>
      <c r="CM36" s="621"/>
      <c r="CN36" s="621"/>
      <c r="CO36" s="621"/>
      <c r="CP36" s="621"/>
      <c r="CQ36" s="622"/>
      <c r="CR36" s="587">
        <v>4286681</v>
      </c>
      <c r="CS36" s="588"/>
      <c r="CT36" s="588"/>
      <c r="CU36" s="588"/>
      <c r="CV36" s="588"/>
      <c r="CW36" s="588"/>
      <c r="CX36" s="588"/>
      <c r="CY36" s="589"/>
      <c r="CZ36" s="590">
        <v>5.2</v>
      </c>
      <c r="DA36" s="608"/>
      <c r="DB36" s="608"/>
      <c r="DC36" s="609"/>
      <c r="DD36" s="593">
        <v>3605005</v>
      </c>
      <c r="DE36" s="588"/>
      <c r="DF36" s="588"/>
      <c r="DG36" s="588"/>
      <c r="DH36" s="588"/>
      <c r="DI36" s="588"/>
      <c r="DJ36" s="588"/>
      <c r="DK36" s="589"/>
      <c r="DL36" s="593">
        <v>2776422</v>
      </c>
      <c r="DM36" s="588"/>
      <c r="DN36" s="588"/>
      <c r="DO36" s="588"/>
      <c r="DP36" s="588"/>
      <c r="DQ36" s="588"/>
      <c r="DR36" s="588"/>
      <c r="DS36" s="588"/>
      <c r="DT36" s="588"/>
      <c r="DU36" s="588"/>
      <c r="DV36" s="589"/>
      <c r="DW36" s="610">
        <v>5.6</v>
      </c>
      <c r="DX36" s="611"/>
      <c r="DY36" s="611"/>
      <c r="DZ36" s="611"/>
      <c r="EA36" s="611"/>
      <c r="EB36" s="611"/>
      <c r="EC36" s="612"/>
    </row>
    <row r="37" spans="2:133" ht="11.25" customHeight="1">
      <c r="AQ37" s="613" t="s">
        <v>313</v>
      </c>
      <c r="AR37" s="614"/>
      <c r="AS37" s="614"/>
      <c r="AT37" s="614"/>
      <c r="AU37" s="614"/>
      <c r="AV37" s="614"/>
      <c r="AW37" s="614"/>
      <c r="AX37" s="614"/>
      <c r="AY37" s="615"/>
      <c r="AZ37" s="587">
        <v>2031456</v>
      </c>
      <c r="BA37" s="588"/>
      <c r="BB37" s="588"/>
      <c r="BC37" s="588"/>
      <c r="BD37" s="606"/>
      <c r="BE37" s="606"/>
      <c r="BF37" s="616"/>
      <c r="BG37" s="624" t="s">
        <v>314</v>
      </c>
      <c r="BH37" s="621"/>
      <c r="BI37" s="621"/>
      <c r="BJ37" s="621"/>
      <c r="BK37" s="621"/>
      <c r="BL37" s="621"/>
      <c r="BM37" s="621"/>
      <c r="BN37" s="621"/>
      <c r="BO37" s="621"/>
      <c r="BP37" s="621"/>
      <c r="BQ37" s="621"/>
      <c r="BR37" s="621"/>
      <c r="BS37" s="621"/>
      <c r="BT37" s="621"/>
      <c r="BU37" s="622"/>
      <c r="BV37" s="587">
        <v>41728</v>
      </c>
      <c r="BW37" s="588"/>
      <c r="BX37" s="588"/>
      <c r="BY37" s="588"/>
      <c r="BZ37" s="588"/>
      <c r="CA37" s="588"/>
      <c r="CB37" s="623"/>
      <c r="CD37" s="624" t="s">
        <v>315</v>
      </c>
      <c r="CE37" s="621"/>
      <c r="CF37" s="621"/>
      <c r="CG37" s="621"/>
      <c r="CH37" s="621"/>
      <c r="CI37" s="621"/>
      <c r="CJ37" s="621"/>
      <c r="CK37" s="621"/>
      <c r="CL37" s="621"/>
      <c r="CM37" s="621"/>
      <c r="CN37" s="621"/>
      <c r="CO37" s="621"/>
      <c r="CP37" s="621"/>
      <c r="CQ37" s="622"/>
      <c r="CR37" s="587">
        <v>9241</v>
      </c>
      <c r="CS37" s="606"/>
      <c r="CT37" s="606"/>
      <c r="CU37" s="606"/>
      <c r="CV37" s="606"/>
      <c r="CW37" s="606"/>
      <c r="CX37" s="606"/>
      <c r="CY37" s="607"/>
      <c r="CZ37" s="590">
        <v>0</v>
      </c>
      <c r="DA37" s="608"/>
      <c r="DB37" s="608"/>
      <c r="DC37" s="609"/>
      <c r="DD37" s="593">
        <v>9241</v>
      </c>
      <c r="DE37" s="606"/>
      <c r="DF37" s="606"/>
      <c r="DG37" s="606"/>
      <c r="DH37" s="606"/>
      <c r="DI37" s="606"/>
      <c r="DJ37" s="606"/>
      <c r="DK37" s="607"/>
      <c r="DL37" s="593">
        <v>9241</v>
      </c>
      <c r="DM37" s="606"/>
      <c r="DN37" s="606"/>
      <c r="DO37" s="606"/>
      <c r="DP37" s="606"/>
      <c r="DQ37" s="606"/>
      <c r="DR37" s="606"/>
      <c r="DS37" s="606"/>
      <c r="DT37" s="606"/>
      <c r="DU37" s="606"/>
      <c r="DV37" s="607"/>
      <c r="DW37" s="610">
        <v>0</v>
      </c>
      <c r="DX37" s="611"/>
      <c r="DY37" s="611"/>
      <c r="DZ37" s="611"/>
      <c r="EA37" s="611"/>
      <c r="EB37" s="611"/>
      <c r="EC37" s="612"/>
    </row>
    <row r="38" spans="2:133" ht="11.25" customHeight="1">
      <c r="AQ38" s="613" t="s">
        <v>316</v>
      </c>
      <c r="AR38" s="614"/>
      <c r="AS38" s="614"/>
      <c r="AT38" s="614"/>
      <c r="AU38" s="614"/>
      <c r="AV38" s="614"/>
      <c r="AW38" s="614"/>
      <c r="AX38" s="614"/>
      <c r="AY38" s="615"/>
      <c r="AZ38" s="587">
        <v>54977</v>
      </c>
      <c r="BA38" s="588"/>
      <c r="BB38" s="588"/>
      <c r="BC38" s="588"/>
      <c r="BD38" s="606"/>
      <c r="BE38" s="606"/>
      <c r="BF38" s="616"/>
      <c r="BG38" s="624" t="s">
        <v>317</v>
      </c>
      <c r="BH38" s="621"/>
      <c r="BI38" s="621"/>
      <c r="BJ38" s="621"/>
      <c r="BK38" s="621"/>
      <c r="BL38" s="621"/>
      <c r="BM38" s="621"/>
      <c r="BN38" s="621"/>
      <c r="BO38" s="621"/>
      <c r="BP38" s="621"/>
      <c r="BQ38" s="621"/>
      <c r="BR38" s="621"/>
      <c r="BS38" s="621"/>
      <c r="BT38" s="621"/>
      <c r="BU38" s="622"/>
      <c r="BV38" s="587">
        <v>69647</v>
      </c>
      <c r="BW38" s="588"/>
      <c r="BX38" s="588"/>
      <c r="BY38" s="588"/>
      <c r="BZ38" s="588"/>
      <c r="CA38" s="588"/>
      <c r="CB38" s="623"/>
      <c r="CD38" s="624" t="s">
        <v>318</v>
      </c>
      <c r="CE38" s="621"/>
      <c r="CF38" s="621"/>
      <c r="CG38" s="621"/>
      <c r="CH38" s="621"/>
      <c r="CI38" s="621"/>
      <c r="CJ38" s="621"/>
      <c r="CK38" s="621"/>
      <c r="CL38" s="621"/>
      <c r="CM38" s="621"/>
      <c r="CN38" s="621"/>
      <c r="CO38" s="621"/>
      <c r="CP38" s="621"/>
      <c r="CQ38" s="622"/>
      <c r="CR38" s="587">
        <v>12311039</v>
      </c>
      <c r="CS38" s="588"/>
      <c r="CT38" s="588"/>
      <c r="CU38" s="588"/>
      <c r="CV38" s="588"/>
      <c r="CW38" s="588"/>
      <c r="CX38" s="588"/>
      <c r="CY38" s="589"/>
      <c r="CZ38" s="590">
        <v>15</v>
      </c>
      <c r="DA38" s="608"/>
      <c r="DB38" s="608"/>
      <c r="DC38" s="609"/>
      <c r="DD38" s="593">
        <v>10997144</v>
      </c>
      <c r="DE38" s="588"/>
      <c r="DF38" s="588"/>
      <c r="DG38" s="588"/>
      <c r="DH38" s="588"/>
      <c r="DI38" s="588"/>
      <c r="DJ38" s="588"/>
      <c r="DK38" s="589"/>
      <c r="DL38" s="593">
        <v>9474241</v>
      </c>
      <c r="DM38" s="588"/>
      <c r="DN38" s="588"/>
      <c r="DO38" s="588"/>
      <c r="DP38" s="588"/>
      <c r="DQ38" s="588"/>
      <c r="DR38" s="588"/>
      <c r="DS38" s="588"/>
      <c r="DT38" s="588"/>
      <c r="DU38" s="588"/>
      <c r="DV38" s="589"/>
      <c r="DW38" s="610">
        <v>19</v>
      </c>
      <c r="DX38" s="611"/>
      <c r="DY38" s="611"/>
      <c r="DZ38" s="611"/>
      <c r="EA38" s="611"/>
      <c r="EB38" s="611"/>
      <c r="EC38" s="612"/>
    </row>
    <row r="39" spans="2:133" ht="11.25" customHeight="1">
      <c r="AQ39" s="613" t="s">
        <v>319</v>
      </c>
      <c r="AR39" s="614"/>
      <c r="AS39" s="614"/>
      <c r="AT39" s="614"/>
      <c r="AU39" s="614"/>
      <c r="AV39" s="614"/>
      <c r="AW39" s="614"/>
      <c r="AX39" s="614"/>
      <c r="AY39" s="615"/>
      <c r="AZ39" s="587">
        <v>7417</v>
      </c>
      <c r="BA39" s="588"/>
      <c r="BB39" s="588"/>
      <c r="BC39" s="588"/>
      <c r="BD39" s="606"/>
      <c r="BE39" s="606"/>
      <c r="BF39" s="616"/>
      <c r="BG39" s="617" t="s">
        <v>320</v>
      </c>
      <c r="BH39" s="618"/>
      <c r="BI39" s="618"/>
      <c r="BJ39" s="618"/>
      <c r="BK39" s="618"/>
      <c r="BL39" s="187"/>
      <c r="BM39" s="621" t="s">
        <v>321</v>
      </c>
      <c r="BN39" s="621"/>
      <c r="BO39" s="621"/>
      <c r="BP39" s="621"/>
      <c r="BQ39" s="621"/>
      <c r="BR39" s="621"/>
      <c r="BS39" s="621"/>
      <c r="BT39" s="621"/>
      <c r="BU39" s="622"/>
      <c r="BV39" s="587">
        <v>89</v>
      </c>
      <c r="BW39" s="588"/>
      <c r="BX39" s="588"/>
      <c r="BY39" s="588"/>
      <c r="BZ39" s="588"/>
      <c r="CA39" s="588"/>
      <c r="CB39" s="623"/>
      <c r="CD39" s="624" t="s">
        <v>322</v>
      </c>
      <c r="CE39" s="621"/>
      <c r="CF39" s="621"/>
      <c r="CG39" s="621"/>
      <c r="CH39" s="621"/>
      <c r="CI39" s="621"/>
      <c r="CJ39" s="621"/>
      <c r="CK39" s="621"/>
      <c r="CL39" s="621"/>
      <c r="CM39" s="621"/>
      <c r="CN39" s="621"/>
      <c r="CO39" s="621"/>
      <c r="CP39" s="621"/>
      <c r="CQ39" s="622"/>
      <c r="CR39" s="587">
        <v>2072490</v>
      </c>
      <c r="CS39" s="606"/>
      <c r="CT39" s="606"/>
      <c r="CU39" s="606"/>
      <c r="CV39" s="606"/>
      <c r="CW39" s="606"/>
      <c r="CX39" s="606"/>
      <c r="CY39" s="607"/>
      <c r="CZ39" s="590">
        <v>2.5</v>
      </c>
      <c r="DA39" s="608"/>
      <c r="DB39" s="608"/>
      <c r="DC39" s="609"/>
      <c r="DD39" s="593">
        <v>2054344</v>
      </c>
      <c r="DE39" s="606"/>
      <c r="DF39" s="606"/>
      <c r="DG39" s="606"/>
      <c r="DH39" s="606"/>
      <c r="DI39" s="606"/>
      <c r="DJ39" s="606"/>
      <c r="DK39" s="607"/>
      <c r="DL39" s="593" t="s">
        <v>109</v>
      </c>
      <c r="DM39" s="606"/>
      <c r="DN39" s="606"/>
      <c r="DO39" s="606"/>
      <c r="DP39" s="606"/>
      <c r="DQ39" s="606"/>
      <c r="DR39" s="606"/>
      <c r="DS39" s="606"/>
      <c r="DT39" s="606"/>
      <c r="DU39" s="606"/>
      <c r="DV39" s="607"/>
      <c r="DW39" s="610" t="s">
        <v>109</v>
      </c>
      <c r="DX39" s="611"/>
      <c r="DY39" s="611"/>
      <c r="DZ39" s="611"/>
      <c r="EA39" s="611"/>
      <c r="EB39" s="611"/>
      <c r="EC39" s="61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3" t="s">
        <v>323</v>
      </c>
      <c r="AR40" s="614"/>
      <c r="AS40" s="614"/>
      <c r="AT40" s="614"/>
      <c r="AU40" s="614"/>
      <c r="AV40" s="614"/>
      <c r="AW40" s="614"/>
      <c r="AX40" s="614"/>
      <c r="AY40" s="615"/>
      <c r="AZ40" s="587">
        <v>3412550</v>
      </c>
      <c r="BA40" s="588"/>
      <c r="BB40" s="588"/>
      <c r="BC40" s="588"/>
      <c r="BD40" s="606"/>
      <c r="BE40" s="606"/>
      <c r="BF40" s="616"/>
      <c r="BG40" s="617"/>
      <c r="BH40" s="618"/>
      <c r="BI40" s="618"/>
      <c r="BJ40" s="618"/>
      <c r="BK40" s="618"/>
      <c r="BL40" s="187"/>
      <c r="BM40" s="621" t="s">
        <v>324</v>
      </c>
      <c r="BN40" s="621"/>
      <c r="BO40" s="621"/>
      <c r="BP40" s="621"/>
      <c r="BQ40" s="621"/>
      <c r="BR40" s="621"/>
      <c r="BS40" s="621"/>
      <c r="BT40" s="621"/>
      <c r="BU40" s="622"/>
      <c r="BV40" s="587">
        <v>84</v>
      </c>
      <c r="BW40" s="588"/>
      <c r="BX40" s="588"/>
      <c r="BY40" s="588"/>
      <c r="BZ40" s="588"/>
      <c r="CA40" s="588"/>
      <c r="CB40" s="623"/>
      <c r="CD40" s="624" t="s">
        <v>325</v>
      </c>
      <c r="CE40" s="621"/>
      <c r="CF40" s="621"/>
      <c r="CG40" s="621"/>
      <c r="CH40" s="621"/>
      <c r="CI40" s="621"/>
      <c r="CJ40" s="621"/>
      <c r="CK40" s="621"/>
      <c r="CL40" s="621"/>
      <c r="CM40" s="621"/>
      <c r="CN40" s="621"/>
      <c r="CO40" s="621"/>
      <c r="CP40" s="621"/>
      <c r="CQ40" s="622"/>
      <c r="CR40" s="587">
        <v>3659082</v>
      </c>
      <c r="CS40" s="588"/>
      <c r="CT40" s="588"/>
      <c r="CU40" s="588"/>
      <c r="CV40" s="588"/>
      <c r="CW40" s="588"/>
      <c r="CX40" s="588"/>
      <c r="CY40" s="589"/>
      <c r="CZ40" s="590">
        <v>4.5</v>
      </c>
      <c r="DA40" s="608"/>
      <c r="DB40" s="608"/>
      <c r="DC40" s="609"/>
      <c r="DD40" s="593">
        <v>1000000</v>
      </c>
      <c r="DE40" s="588"/>
      <c r="DF40" s="588"/>
      <c r="DG40" s="588"/>
      <c r="DH40" s="588"/>
      <c r="DI40" s="588"/>
      <c r="DJ40" s="588"/>
      <c r="DK40" s="589"/>
      <c r="DL40" s="593" t="s">
        <v>109</v>
      </c>
      <c r="DM40" s="588"/>
      <c r="DN40" s="588"/>
      <c r="DO40" s="588"/>
      <c r="DP40" s="588"/>
      <c r="DQ40" s="588"/>
      <c r="DR40" s="588"/>
      <c r="DS40" s="588"/>
      <c r="DT40" s="588"/>
      <c r="DU40" s="588"/>
      <c r="DV40" s="589"/>
      <c r="DW40" s="610" t="s">
        <v>109</v>
      </c>
      <c r="DX40" s="611"/>
      <c r="DY40" s="611"/>
      <c r="DZ40" s="611"/>
      <c r="EA40" s="611"/>
      <c r="EB40" s="611"/>
      <c r="EC40" s="61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5" t="s">
        <v>326</v>
      </c>
      <c r="AR41" s="626"/>
      <c r="AS41" s="626"/>
      <c r="AT41" s="626"/>
      <c r="AU41" s="626"/>
      <c r="AV41" s="626"/>
      <c r="AW41" s="626"/>
      <c r="AX41" s="626"/>
      <c r="AY41" s="627"/>
      <c r="AZ41" s="571">
        <v>4756815</v>
      </c>
      <c r="BA41" s="628"/>
      <c r="BB41" s="628"/>
      <c r="BC41" s="628"/>
      <c r="BD41" s="572"/>
      <c r="BE41" s="572"/>
      <c r="BF41" s="629"/>
      <c r="BG41" s="619"/>
      <c r="BH41" s="620"/>
      <c r="BI41" s="620"/>
      <c r="BJ41" s="620"/>
      <c r="BK41" s="620"/>
      <c r="BL41" s="189"/>
      <c r="BM41" s="626" t="s">
        <v>327</v>
      </c>
      <c r="BN41" s="626"/>
      <c r="BO41" s="626"/>
      <c r="BP41" s="626"/>
      <c r="BQ41" s="626"/>
      <c r="BR41" s="626"/>
      <c r="BS41" s="626"/>
      <c r="BT41" s="626"/>
      <c r="BU41" s="627"/>
      <c r="BV41" s="571">
        <v>284</v>
      </c>
      <c r="BW41" s="628"/>
      <c r="BX41" s="628"/>
      <c r="BY41" s="628"/>
      <c r="BZ41" s="628"/>
      <c r="CA41" s="628"/>
      <c r="CB41" s="630"/>
      <c r="CD41" s="624" t="s">
        <v>328</v>
      </c>
      <c r="CE41" s="621"/>
      <c r="CF41" s="621"/>
      <c r="CG41" s="621"/>
      <c r="CH41" s="621"/>
      <c r="CI41" s="621"/>
      <c r="CJ41" s="621"/>
      <c r="CK41" s="621"/>
      <c r="CL41" s="621"/>
      <c r="CM41" s="621"/>
      <c r="CN41" s="621"/>
      <c r="CO41" s="621"/>
      <c r="CP41" s="621"/>
      <c r="CQ41" s="622"/>
      <c r="CR41" s="587" t="s">
        <v>214</v>
      </c>
      <c r="CS41" s="606"/>
      <c r="CT41" s="606"/>
      <c r="CU41" s="606"/>
      <c r="CV41" s="606"/>
      <c r="CW41" s="606"/>
      <c r="CX41" s="606"/>
      <c r="CY41" s="607"/>
      <c r="CZ41" s="590" t="s">
        <v>214</v>
      </c>
      <c r="DA41" s="608"/>
      <c r="DB41" s="608"/>
      <c r="DC41" s="609"/>
      <c r="DD41" s="593" t="s">
        <v>214</v>
      </c>
      <c r="DE41" s="606"/>
      <c r="DF41" s="606"/>
      <c r="DG41" s="606"/>
      <c r="DH41" s="606"/>
      <c r="DI41" s="606"/>
      <c r="DJ41" s="606"/>
      <c r="DK41" s="607"/>
      <c r="DL41" s="594"/>
      <c r="DM41" s="595"/>
      <c r="DN41" s="595"/>
      <c r="DO41" s="595"/>
      <c r="DP41" s="595"/>
      <c r="DQ41" s="595"/>
      <c r="DR41" s="595"/>
      <c r="DS41" s="595"/>
      <c r="DT41" s="595"/>
      <c r="DU41" s="595"/>
      <c r="DV41" s="596"/>
      <c r="DW41" s="597"/>
      <c r="DX41" s="598"/>
      <c r="DY41" s="598"/>
      <c r="DZ41" s="598"/>
      <c r="EA41" s="598"/>
      <c r="EB41" s="598"/>
      <c r="EC41" s="599"/>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4" t="s">
        <v>330</v>
      </c>
      <c r="CE42" s="585"/>
      <c r="CF42" s="585"/>
      <c r="CG42" s="585"/>
      <c r="CH42" s="585"/>
      <c r="CI42" s="585"/>
      <c r="CJ42" s="585"/>
      <c r="CK42" s="585"/>
      <c r="CL42" s="585"/>
      <c r="CM42" s="585"/>
      <c r="CN42" s="585"/>
      <c r="CO42" s="585"/>
      <c r="CP42" s="585"/>
      <c r="CQ42" s="586"/>
      <c r="CR42" s="587">
        <v>6796621</v>
      </c>
      <c r="CS42" s="588"/>
      <c r="CT42" s="588"/>
      <c r="CU42" s="588"/>
      <c r="CV42" s="588"/>
      <c r="CW42" s="588"/>
      <c r="CX42" s="588"/>
      <c r="CY42" s="589"/>
      <c r="CZ42" s="590">
        <v>8.3000000000000007</v>
      </c>
      <c r="DA42" s="591"/>
      <c r="DB42" s="591"/>
      <c r="DC42" s="592"/>
      <c r="DD42" s="593">
        <v>1619494</v>
      </c>
      <c r="DE42" s="588"/>
      <c r="DF42" s="588"/>
      <c r="DG42" s="588"/>
      <c r="DH42" s="588"/>
      <c r="DI42" s="588"/>
      <c r="DJ42" s="588"/>
      <c r="DK42" s="589"/>
      <c r="DL42" s="594"/>
      <c r="DM42" s="595"/>
      <c r="DN42" s="595"/>
      <c r="DO42" s="595"/>
      <c r="DP42" s="595"/>
      <c r="DQ42" s="595"/>
      <c r="DR42" s="595"/>
      <c r="DS42" s="595"/>
      <c r="DT42" s="595"/>
      <c r="DU42" s="595"/>
      <c r="DV42" s="596"/>
      <c r="DW42" s="597"/>
      <c r="DX42" s="598"/>
      <c r="DY42" s="598"/>
      <c r="DZ42" s="598"/>
      <c r="EA42" s="598"/>
      <c r="EB42" s="598"/>
      <c r="EC42" s="599"/>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4" t="s">
        <v>332</v>
      </c>
      <c r="CE43" s="585"/>
      <c r="CF43" s="585"/>
      <c r="CG43" s="585"/>
      <c r="CH43" s="585"/>
      <c r="CI43" s="585"/>
      <c r="CJ43" s="585"/>
      <c r="CK43" s="585"/>
      <c r="CL43" s="585"/>
      <c r="CM43" s="585"/>
      <c r="CN43" s="585"/>
      <c r="CO43" s="585"/>
      <c r="CP43" s="585"/>
      <c r="CQ43" s="586"/>
      <c r="CR43" s="587">
        <v>251055</v>
      </c>
      <c r="CS43" s="606"/>
      <c r="CT43" s="606"/>
      <c r="CU43" s="606"/>
      <c r="CV43" s="606"/>
      <c r="CW43" s="606"/>
      <c r="CX43" s="606"/>
      <c r="CY43" s="607"/>
      <c r="CZ43" s="590">
        <v>0.3</v>
      </c>
      <c r="DA43" s="608"/>
      <c r="DB43" s="608"/>
      <c r="DC43" s="609"/>
      <c r="DD43" s="593">
        <v>251055</v>
      </c>
      <c r="DE43" s="606"/>
      <c r="DF43" s="606"/>
      <c r="DG43" s="606"/>
      <c r="DH43" s="606"/>
      <c r="DI43" s="606"/>
      <c r="DJ43" s="606"/>
      <c r="DK43" s="607"/>
      <c r="DL43" s="594"/>
      <c r="DM43" s="595"/>
      <c r="DN43" s="595"/>
      <c r="DO43" s="595"/>
      <c r="DP43" s="595"/>
      <c r="DQ43" s="595"/>
      <c r="DR43" s="595"/>
      <c r="DS43" s="595"/>
      <c r="DT43" s="595"/>
      <c r="DU43" s="595"/>
      <c r="DV43" s="596"/>
      <c r="DW43" s="597"/>
      <c r="DX43" s="598"/>
      <c r="DY43" s="598"/>
      <c r="DZ43" s="598"/>
      <c r="EA43" s="598"/>
      <c r="EB43" s="598"/>
      <c r="EC43" s="599"/>
    </row>
    <row r="44" spans="2:133" ht="11.25" customHeight="1">
      <c r="B44" s="192" t="s">
        <v>333</v>
      </c>
      <c r="CD44" s="600" t="s">
        <v>286</v>
      </c>
      <c r="CE44" s="601"/>
      <c r="CF44" s="584" t="s">
        <v>334</v>
      </c>
      <c r="CG44" s="585"/>
      <c r="CH44" s="585"/>
      <c r="CI44" s="585"/>
      <c r="CJ44" s="585"/>
      <c r="CK44" s="585"/>
      <c r="CL44" s="585"/>
      <c r="CM44" s="585"/>
      <c r="CN44" s="585"/>
      <c r="CO44" s="585"/>
      <c r="CP44" s="585"/>
      <c r="CQ44" s="586"/>
      <c r="CR44" s="587">
        <v>6659289</v>
      </c>
      <c r="CS44" s="588"/>
      <c r="CT44" s="588"/>
      <c r="CU44" s="588"/>
      <c r="CV44" s="588"/>
      <c r="CW44" s="588"/>
      <c r="CX44" s="588"/>
      <c r="CY44" s="589"/>
      <c r="CZ44" s="590">
        <v>8.1</v>
      </c>
      <c r="DA44" s="591"/>
      <c r="DB44" s="591"/>
      <c r="DC44" s="592"/>
      <c r="DD44" s="593">
        <v>1616393</v>
      </c>
      <c r="DE44" s="588"/>
      <c r="DF44" s="588"/>
      <c r="DG44" s="588"/>
      <c r="DH44" s="588"/>
      <c r="DI44" s="588"/>
      <c r="DJ44" s="588"/>
      <c r="DK44" s="589"/>
      <c r="DL44" s="594"/>
      <c r="DM44" s="595"/>
      <c r="DN44" s="595"/>
      <c r="DO44" s="595"/>
      <c r="DP44" s="595"/>
      <c r="DQ44" s="595"/>
      <c r="DR44" s="595"/>
      <c r="DS44" s="595"/>
      <c r="DT44" s="595"/>
      <c r="DU44" s="595"/>
      <c r="DV44" s="596"/>
      <c r="DW44" s="597"/>
      <c r="DX44" s="598"/>
      <c r="DY44" s="598"/>
      <c r="DZ44" s="598"/>
      <c r="EA44" s="598"/>
      <c r="EB44" s="598"/>
      <c r="EC44" s="599"/>
    </row>
    <row r="45" spans="2:133" ht="11.25" customHeight="1">
      <c r="CD45" s="602"/>
      <c r="CE45" s="603"/>
      <c r="CF45" s="584" t="s">
        <v>335</v>
      </c>
      <c r="CG45" s="585"/>
      <c r="CH45" s="585"/>
      <c r="CI45" s="585"/>
      <c r="CJ45" s="585"/>
      <c r="CK45" s="585"/>
      <c r="CL45" s="585"/>
      <c r="CM45" s="585"/>
      <c r="CN45" s="585"/>
      <c r="CO45" s="585"/>
      <c r="CP45" s="585"/>
      <c r="CQ45" s="586"/>
      <c r="CR45" s="587">
        <v>1532507</v>
      </c>
      <c r="CS45" s="606"/>
      <c r="CT45" s="606"/>
      <c r="CU45" s="606"/>
      <c r="CV45" s="606"/>
      <c r="CW45" s="606"/>
      <c r="CX45" s="606"/>
      <c r="CY45" s="607"/>
      <c r="CZ45" s="590">
        <v>1.9</v>
      </c>
      <c r="DA45" s="608"/>
      <c r="DB45" s="608"/>
      <c r="DC45" s="609"/>
      <c r="DD45" s="593">
        <v>200559</v>
      </c>
      <c r="DE45" s="606"/>
      <c r="DF45" s="606"/>
      <c r="DG45" s="606"/>
      <c r="DH45" s="606"/>
      <c r="DI45" s="606"/>
      <c r="DJ45" s="606"/>
      <c r="DK45" s="607"/>
      <c r="DL45" s="594"/>
      <c r="DM45" s="595"/>
      <c r="DN45" s="595"/>
      <c r="DO45" s="595"/>
      <c r="DP45" s="595"/>
      <c r="DQ45" s="595"/>
      <c r="DR45" s="595"/>
      <c r="DS45" s="595"/>
      <c r="DT45" s="595"/>
      <c r="DU45" s="595"/>
      <c r="DV45" s="596"/>
      <c r="DW45" s="597"/>
      <c r="DX45" s="598"/>
      <c r="DY45" s="598"/>
      <c r="DZ45" s="598"/>
      <c r="EA45" s="598"/>
      <c r="EB45" s="598"/>
      <c r="EC45" s="599"/>
    </row>
    <row r="46" spans="2:133" ht="11.25" customHeight="1">
      <c r="CD46" s="602"/>
      <c r="CE46" s="603"/>
      <c r="CF46" s="584" t="s">
        <v>336</v>
      </c>
      <c r="CG46" s="585"/>
      <c r="CH46" s="585"/>
      <c r="CI46" s="585"/>
      <c r="CJ46" s="585"/>
      <c r="CK46" s="585"/>
      <c r="CL46" s="585"/>
      <c r="CM46" s="585"/>
      <c r="CN46" s="585"/>
      <c r="CO46" s="585"/>
      <c r="CP46" s="585"/>
      <c r="CQ46" s="586"/>
      <c r="CR46" s="587">
        <v>5069704</v>
      </c>
      <c r="CS46" s="588"/>
      <c r="CT46" s="588"/>
      <c r="CU46" s="588"/>
      <c r="CV46" s="588"/>
      <c r="CW46" s="588"/>
      <c r="CX46" s="588"/>
      <c r="CY46" s="589"/>
      <c r="CZ46" s="590">
        <v>6.2</v>
      </c>
      <c r="DA46" s="591"/>
      <c r="DB46" s="591"/>
      <c r="DC46" s="592"/>
      <c r="DD46" s="593">
        <v>1410456</v>
      </c>
      <c r="DE46" s="588"/>
      <c r="DF46" s="588"/>
      <c r="DG46" s="588"/>
      <c r="DH46" s="588"/>
      <c r="DI46" s="588"/>
      <c r="DJ46" s="588"/>
      <c r="DK46" s="589"/>
      <c r="DL46" s="594"/>
      <c r="DM46" s="595"/>
      <c r="DN46" s="595"/>
      <c r="DO46" s="595"/>
      <c r="DP46" s="595"/>
      <c r="DQ46" s="595"/>
      <c r="DR46" s="595"/>
      <c r="DS46" s="595"/>
      <c r="DT46" s="595"/>
      <c r="DU46" s="595"/>
      <c r="DV46" s="596"/>
      <c r="DW46" s="597"/>
      <c r="DX46" s="598"/>
      <c r="DY46" s="598"/>
      <c r="DZ46" s="598"/>
      <c r="EA46" s="598"/>
      <c r="EB46" s="598"/>
      <c r="EC46" s="599"/>
    </row>
    <row r="47" spans="2:133" ht="11.25" customHeight="1">
      <c r="CD47" s="602"/>
      <c r="CE47" s="603"/>
      <c r="CF47" s="584" t="s">
        <v>337</v>
      </c>
      <c r="CG47" s="585"/>
      <c r="CH47" s="585"/>
      <c r="CI47" s="585"/>
      <c r="CJ47" s="585"/>
      <c r="CK47" s="585"/>
      <c r="CL47" s="585"/>
      <c r="CM47" s="585"/>
      <c r="CN47" s="585"/>
      <c r="CO47" s="585"/>
      <c r="CP47" s="585"/>
      <c r="CQ47" s="586"/>
      <c r="CR47" s="587">
        <v>137332</v>
      </c>
      <c r="CS47" s="606"/>
      <c r="CT47" s="606"/>
      <c r="CU47" s="606"/>
      <c r="CV47" s="606"/>
      <c r="CW47" s="606"/>
      <c r="CX47" s="606"/>
      <c r="CY47" s="607"/>
      <c r="CZ47" s="590">
        <v>0.2</v>
      </c>
      <c r="DA47" s="608"/>
      <c r="DB47" s="608"/>
      <c r="DC47" s="609"/>
      <c r="DD47" s="593">
        <v>3101</v>
      </c>
      <c r="DE47" s="606"/>
      <c r="DF47" s="606"/>
      <c r="DG47" s="606"/>
      <c r="DH47" s="606"/>
      <c r="DI47" s="606"/>
      <c r="DJ47" s="606"/>
      <c r="DK47" s="607"/>
      <c r="DL47" s="594"/>
      <c r="DM47" s="595"/>
      <c r="DN47" s="595"/>
      <c r="DO47" s="595"/>
      <c r="DP47" s="595"/>
      <c r="DQ47" s="595"/>
      <c r="DR47" s="595"/>
      <c r="DS47" s="595"/>
      <c r="DT47" s="595"/>
      <c r="DU47" s="595"/>
      <c r="DV47" s="596"/>
      <c r="DW47" s="597"/>
      <c r="DX47" s="598"/>
      <c r="DY47" s="598"/>
      <c r="DZ47" s="598"/>
      <c r="EA47" s="598"/>
      <c r="EB47" s="598"/>
      <c r="EC47" s="599"/>
    </row>
    <row r="48" spans="2:133">
      <c r="CD48" s="604"/>
      <c r="CE48" s="605"/>
      <c r="CF48" s="584" t="s">
        <v>338</v>
      </c>
      <c r="CG48" s="585"/>
      <c r="CH48" s="585"/>
      <c r="CI48" s="585"/>
      <c r="CJ48" s="585"/>
      <c r="CK48" s="585"/>
      <c r="CL48" s="585"/>
      <c r="CM48" s="585"/>
      <c r="CN48" s="585"/>
      <c r="CO48" s="585"/>
      <c r="CP48" s="585"/>
      <c r="CQ48" s="586"/>
      <c r="CR48" s="587" t="s">
        <v>118</v>
      </c>
      <c r="CS48" s="588"/>
      <c r="CT48" s="588"/>
      <c r="CU48" s="588"/>
      <c r="CV48" s="588"/>
      <c r="CW48" s="588"/>
      <c r="CX48" s="588"/>
      <c r="CY48" s="589"/>
      <c r="CZ48" s="590" t="s">
        <v>118</v>
      </c>
      <c r="DA48" s="591"/>
      <c r="DB48" s="591"/>
      <c r="DC48" s="592"/>
      <c r="DD48" s="593" t="s">
        <v>118</v>
      </c>
      <c r="DE48" s="588"/>
      <c r="DF48" s="588"/>
      <c r="DG48" s="588"/>
      <c r="DH48" s="588"/>
      <c r="DI48" s="588"/>
      <c r="DJ48" s="588"/>
      <c r="DK48" s="589"/>
      <c r="DL48" s="594"/>
      <c r="DM48" s="595"/>
      <c r="DN48" s="595"/>
      <c r="DO48" s="595"/>
      <c r="DP48" s="595"/>
      <c r="DQ48" s="595"/>
      <c r="DR48" s="595"/>
      <c r="DS48" s="595"/>
      <c r="DT48" s="595"/>
      <c r="DU48" s="595"/>
      <c r="DV48" s="596"/>
      <c r="DW48" s="597"/>
      <c r="DX48" s="598"/>
      <c r="DY48" s="598"/>
      <c r="DZ48" s="598"/>
      <c r="EA48" s="598"/>
      <c r="EB48" s="598"/>
      <c r="EC48" s="599"/>
    </row>
    <row r="49" spans="82:133" ht="11.25" customHeight="1">
      <c r="CD49" s="568" t="s">
        <v>339</v>
      </c>
      <c r="CE49" s="569"/>
      <c r="CF49" s="569"/>
      <c r="CG49" s="569"/>
      <c r="CH49" s="569"/>
      <c r="CI49" s="569"/>
      <c r="CJ49" s="569"/>
      <c r="CK49" s="569"/>
      <c r="CL49" s="569"/>
      <c r="CM49" s="569"/>
      <c r="CN49" s="569"/>
      <c r="CO49" s="569"/>
      <c r="CP49" s="569"/>
      <c r="CQ49" s="570"/>
      <c r="CR49" s="571">
        <v>81857683</v>
      </c>
      <c r="CS49" s="572"/>
      <c r="CT49" s="572"/>
      <c r="CU49" s="572"/>
      <c r="CV49" s="572"/>
      <c r="CW49" s="572"/>
      <c r="CX49" s="572"/>
      <c r="CY49" s="573"/>
      <c r="CZ49" s="574">
        <v>100</v>
      </c>
      <c r="DA49" s="575"/>
      <c r="DB49" s="575"/>
      <c r="DC49" s="576"/>
      <c r="DD49" s="577">
        <v>54041010</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9" customWidth="1"/>
    <col min="131" max="131" width="1.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341</v>
      </c>
      <c r="DK2" s="1100"/>
      <c r="DL2" s="1100"/>
      <c r="DM2" s="1100"/>
      <c r="DN2" s="1100"/>
      <c r="DO2" s="1101"/>
      <c r="DP2" s="200"/>
      <c r="DQ2" s="1099" t="s">
        <v>342</v>
      </c>
      <c r="DR2" s="1100"/>
      <c r="DS2" s="1100"/>
      <c r="DT2" s="1100"/>
      <c r="DU2" s="1100"/>
      <c r="DV2" s="1100"/>
      <c r="DW2" s="1100"/>
      <c r="DX2" s="1100"/>
      <c r="DY2" s="1100"/>
      <c r="DZ2" s="110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345</v>
      </c>
      <c r="B5" s="991"/>
      <c r="C5" s="991"/>
      <c r="D5" s="991"/>
      <c r="E5" s="991"/>
      <c r="F5" s="991"/>
      <c r="G5" s="991"/>
      <c r="H5" s="991"/>
      <c r="I5" s="991"/>
      <c r="J5" s="991"/>
      <c r="K5" s="991"/>
      <c r="L5" s="991"/>
      <c r="M5" s="991"/>
      <c r="N5" s="991"/>
      <c r="O5" s="991"/>
      <c r="P5" s="992"/>
      <c r="Q5" s="996" t="s">
        <v>346</v>
      </c>
      <c r="R5" s="997"/>
      <c r="S5" s="997"/>
      <c r="T5" s="997"/>
      <c r="U5" s="998"/>
      <c r="V5" s="996" t="s">
        <v>347</v>
      </c>
      <c r="W5" s="997"/>
      <c r="X5" s="997"/>
      <c r="Y5" s="997"/>
      <c r="Z5" s="998"/>
      <c r="AA5" s="996" t="s">
        <v>348</v>
      </c>
      <c r="AB5" s="997"/>
      <c r="AC5" s="997"/>
      <c r="AD5" s="997"/>
      <c r="AE5" s="997"/>
      <c r="AF5" s="1102" t="s">
        <v>349</v>
      </c>
      <c r="AG5" s="997"/>
      <c r="AH5" s="997"/>
      <c r="AI5" s="997"/>
      <c r="AJ5" s="1012"/>
      <c r="AK5" s="997" t="s">
        <v>350</v>
      </c>
      <c r="AL5" s="997"/>
      <c r="AM5" s="997"/>
      <c r="AN5" s="997"/>
      <c r="AO5" s="998"/>
      <c r="AP5" s="996" t="s">
        <v>351</v>
      </c>
      <c r="AQ5" s="997"/>
      <c r="AR5" s="997"/>
      <c r="AS5" s="997"/>
      <c r="AT5" s="998"/>
      <c r="AU5" s="996" t="s">
        <v>352</v>
      </c>
      <c r="AV5" s="997"/>
      <c r="AW5" s="997"/>
      <c r="AX5" s="997"/>
      <c r="AY5" s="1012"/>
      <c r="AZ5" s="207"/>
      <c r="BA5" s="207"/>
      <c r="BB5" s="207"/>
      <c r="BC5" s="207"/>
      <c r="BD5" s="207"/>
      <c r="BE5" s="208"/>
      <c r="BF5" s="208"/>
      <c r="BG5" s="208"/>
      <c r="BH5" s="208"/>
      <c r="BI5" s="208"/>
      <c r="BJ5" s="208"/>
      <c r="BK5" s="208"/>
      <c r="BL5" s="208"/>
      <c r="BM5" s="208"/>
      <c r="BN5" s="208"/>
      <c r="BO5" s="208"/>
      <c r="BP5" s="208"/>
      <c r="BQ5" s="990" t="s">
        <v>353</v>
      </c>
      <c r="BR5" s="991"/>
      <c r="BS5" s="991"/>
      <c r="BT5" s="991"/>
      <c r="BU5" s="991"/>
      <c r="BV5" s="991"/>
      <c r="BW5" s="991"/>
      <c r="BX5" s="991"/>
      <c r="BY5" s="991"/>
      <c r="BZ5" s="991"/>
      <c r="CA5" s="991"/>
      <c r="CB5" s="991"/>
      <c r="CC5" s="991"/>
      <c r="CD5" s="991"/>
      <c r="CE5" s="991"/>
      <c r="CF5" s="991"/>
      <c r="CG5" s="992"/>
      <c r="CH5" s="996" t="s">
        <v>354</v>
      </c>
      <c r="CI5" s="997"/>
      <c r="CJ5" s="997"/>
      <c r="CK5" s="997"/>
      <c r="CL5" s="998"/>
      <c r="CM5" s="996" t="s">
        <v>355</v>
      </c>
      <c r="CN5" s="997"/>
      <c r="CO5" s="997"/>
      <c r="CP5" s="997"/>
      <c r="CQ5" s="998"/>
      <c r="CR5" s="996" t="s">
        <v>356</v>
      </c>
      <c r="CS5" s="997"/>
      <c r="CT5" s="997"/>
      <c r="CU5" s="997"/>
      <c r="CV5" s="998"/>
      <c r="CW5" s="996" t="s">
        <v>357</v>
      </c>
      <c r="CX5" s="997"/>
      <c r="CY5" s="997"/>
      <c r="CZ5" s="997"/>
      <c r="DA5" s="998"/>
      <c r="DB5" s="996" t="s">
        <v>358</v>
      </c>
      <c r="DC5" s="997"/>
      <c r="DD5" s="997"/>
      <c r="DE5" s="997"/>
      <c r="DF5" s="998"/>
      <c r="DG5" s="1087" t="s">
        <v>359</v>
      </c>
      <c r="DH5" s="1088"/>
      <c r="DI5" s="1088"/>
      <c r="DJ5" s="1088"/>
      <c r="DK5" s="1089"/>
      <c r="DL5" s="1087" t="s">
        <v>360</v>
      </c>
      <c r="DM5" s="1088"/>
      <c r="DN5" s="1088"/>
      <c r="DO5" s="1088"/>
      <c r="DP5" s="1089"/>
      <c r="DQ5" s="996" t="s">
        <v>361</v>
      </c>
      <c r="DR5" s="997"/>
      <c r="DS5" s="997"/>
      <c r="DT5" s="997"/>
      <c r="DU5" s="998"/>
      <c r="DV5" s="996" t="s">
        <v>352</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3"/>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0"/>
      <c r="DH6" s="1091"/>
      <c r="DI6" s="1091"/>
      <c r="DJ6" s="1091"/>
      <c r="DK6" s="1092"/>
      <c r="DL6" s="1090"/>
      <c r="DM6" s="1091"/>
      <c r="DN6" s="1091"/>
      <c r="DO6" s="1091"/>
      <c r="DP6" s="1092"/>
      <c r="DQ6" s="999"/>
      <c r="DR6" s="1000"/>
      <c r="DS6" s="1000"/>
      <c r="DT6" s="1000"/>
      <c r="DU6" s="1001"/>
      <c r="DV6" s="999"/>
      <c r="DW6" s="1000"/>
      <c r="DX6" s="1000"/>
      <c r="DY6" s="1000"/>
      <c r="DZ6" s="1013"/>
      <c r="EA6" s="205"/>
    </row>
    <row r="7" spans="1:131" s="206" customFormat="1" ht="26.25" customHeight="1" thickTop="1">
      <c r="A7" s="209">
        <v>1</v>
      </c>
      <c r="B7" s="1045" t="s">
        <v>362</v>
      </c>
      <c r="C7" s="1046"/>
      <c r="D7" s="1046"/>
      <c r="E7" s="1046"/>
      <c r="F7" s="1046"/>
      <c r="G7" s="1046"/>
      <c r="H7" s="1046"/>
      <c r="I7" s="1046"/>
      <c r="J7" s="1046"/>
      <c r="K7" s="1046"/>
      <c r="L7" s="1046"/>
      <c r="M7" s="1046"/>
      <c r="N7" s="1046"/>
      <c r="O7" s="1046"/>
      <c r="P7" s="1047"/>
      <c r="Q7" s="1093">
        <v>85754</v>
      </c>
      <c r="R7" s="1094"/>
      <c r="S7" s="1094"/>
      <c r="T7" s="1094"/>
      <c r="U7" s="1094"/>
      <c r="V7" s="1094">
        <v>81959</v>
      </c>
      <c r="W7" s="1094"/>
      <c r="X7" s="1094"/>
      <c r="Y7" s="1094"/>
      <c r="Z7" s="1094"/>
      <c r="AA7" s="1094">
        <v>3794</v>
      </c>
      <c r="AB7" s="1094"/>
      <c r="AC7" s="1094"/>
      <c r="AD7" s="1094"/>
      <c r="AE7" s="1095"/>
      <c r="AF7" s="1096">
        <v>2689</v>
      </c>
      <c r="AG7" s="1097"/>
      <c r="AH7" s="1097"/>
      <c r="AI7" s="1097"/>
      <c r="AJ7" s="1098"/>
      <c r="AK7" s="1083">
        <f>1114</f>
        <v>1114</v>
      </c>
      <c r="AL7" s="1084"/>
      <c r="AM7" s="1084"/>
      <c r="AN7" s="1084"/>
      <c r="AO7" s="1084"/>
      <c r="AP7" s="1084">
        <v>53520</v>
      </c>
      <c r="AQ7" s="1084"/>
      <c r="AR7" s="1084"/>
      <c r="AS7" s="1084"/>
      <c r="AT7" s="1084"/>
      <c r="AU7" s="1085"/>
      <c r="AV7" s="1085"/>
      <c r="AW7" s="1085"/>
      <c r="AX7" s="1085"/>
      <c r="AY7" s="1086"/>
      <c r="AZ7" s="203"/>
      <c r="BA7" s="203"/>
      <c r="BB7" s="203"/>
      <c r="BC7" s="203"/>
      <c r="BD7" s="203"/>
      <c r="BE7" s="204"/>
      <c r="BF7" s="204"/>
      <c r="BG7" s="204"/>
      <c r="BH7" s="204"/>
      <c r="BI7" s="204"/>
      <c r="BJ7" s="204"/>
      <c r="BK7" s="204"/>
      <c r="BL7" s="204"/>
      <c r="BM7" s="204"/>
      <c r="BN7" s="204"/>
      <c r="BO7" s="204"/>
      <c r="BP7" s="204"/>
      <c r="BQ7" s="210">
        <v>1</v>
      </c>
      <c r="BR7" s="213"/>
      <c r="BS7" s="1009" t="s">
        <v>537</v>
      </c>
      <c r="BT7" s="1010"/>
      <c r="BU7" s="1010"/>
      <c r="BV7" s="1010"/>
      <c r="BW7" s="1010"/>
      <c r="BX7" s="1010"/>
      <c r="BY7" s="1010"/>
      <c r="BZ7" s="1010"/>
      <c r="CA7" s="1010"/>
      <c r="CB7" s="1010"/>
      <c r="CC7" s="1010"/>
      <c r="CD7" s="1010"/>
      <c r="CE7" s="1010"/>
      <c r="CF7" s="1010"/>
      <c r="CG7" s="1011"/>
      <c r="CH7" s="984">
        <v>54</v>
      </c>
      <c r="CI7" s="985"/>
      <c r="CJ7" s="985"/>
      <c r="CK7" s="985"/>
      <c r="CL7" s="986"/>
      <c r="CM7" s="984">
        <v>1300</v>
      </c>
      <c r="CN7" s="985"/>
      <c r="CO7" s="985"/>
      <c r="CP7" s="985"/>
      <c r="CQ7" s="986"/>
      <c r="CR7" s="984">
        <v>451</v>
      </c>
      <c r="CS7" s="985"/>
      <c r="CT7" s="985"/>
      <c r="CU7" s="985"/>
      <c r="CV7" s="986"/>
      <c r="CW7" s="984">
        <v>78</v>
      </c>
      <c r="CX7" s="985"/>
      <c r="CY7" s="985"/>
      <c r="CZ7" s="985"/>
      <c r="DA7" s="986"/>
      <c r="DB7" s="984" t="s">
        <v>538</v>
      </c>
      <c r="DC7" s="985"/>
      <c r="DD7" s="985"/>
      <c r="DE7" s="985"/>
      <c r="DF7" s="986"/>
      <c r="DG7" s="984" t="s">
        <v>538</v>
      </c>
      <c r="DH7" s="985"/>
      <c r="DI7" s="985"/>
      <c r="DJ7" s="985"/>
      <c r="DK7" s="986"/>
      <c r="DL7" s="984" t="s">
        <v>538</v>
      </c>
      <c r="DM7" s="985"/>
      <c r="DN7" s="985"/>
      <c r="DO7" s="985"/>
      <c r="DP7" s="986"/>
      <c r="DQ7" s="984" t="s">
        <v>538</v>
      </c>
      <c r="DR7" s="985"/>
      <c r="DS7" s="985"/>
      <c r="DT7" s="985"/>
      <c r="DU7" s="986"/>
      <c r="DV7" s="1104"/>
      <c r="DW7" s="1105"/>
      <c r="DX7" s="1105"/>
      <c r="DY7" s="1105"/>
      <c r="DZ7" s="1106"/>
      <c r="EA7" s="205"/>
    </row>
    <row r="8" spans="1:131" s="206" customFormat="1" ht="26.25" customHeight="1">
      <c r="A8" s="211">
        <v>2</v>
      </c>
      <c r="B8" s="1026"/>
      <c r="C8" s="1027"/>
      <c r="D8" s="1027"/>
      <c r="E8" s="1027"/>
      <c r="F8" s="1027"/>
      <c r="G8" s="1027"/>
      <c r="H8" s="1027"/>
      <c r="I8" s="1027"/>
      <c r="J8" s="1027"/>
      <c r="K8" s="1027"/>
      <c r="L8" s="1027"/>
      <c r="M8" s="1027"/>
      <c r="N8" s="1027"/>
      <c r="O8" s="1027"/>
      <c r="P8" s="1028"/>
      <c r="Q8" s="1038"/>
      <c r="R8" s="1039"/>
      <c r="S8" s="1039"/>
      <c r="T8" s="1039"/>
      <c r="U8" s="1039"/>
      <c r="V8" s="1039"/>
      <c r="W8" s="1039"/>
      <c r="X8" s="1039"/>
      <c r="Y8" s="1039"/>
      <c r="Z8" s="1039"/>
      <c r="AA8" s="1039"/>
      <c r="AB8" s="1039"/>
      <c r="AC8" s="1039"/>
      <c r="AD8" s="1039"/>
      <c r="AE8" s="1040"/>
      <c r="AF8" s="1032"/>
      <c r="AG8" s="1033"/>
      <c r="AH8" s="1033"/>
      <c r="AI8" s="1033"/>
      <c r="AJ8" s="1034"/>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2">
        <v>2</v>
      </c>
      <c r="BR8" s="213"/>
      <c r="BS8" s="1009" t="s">
        <v>539</v>
      </c>
      <c r="BT8" s="1010"/>
      <c r="BU8" s="1010"/>
      <c r="BV8" s="1010"/>
      <c r="BW8" s="1010"/>
      <c r="BX8" s="1010"/>
      <c r="BY8" s="1010"/>
      <c r="BZ8" s="1010"/>
      <c r="CA8" s="1010"/>
      <c r="CB8" s="1010"/>
      <c r="CC8" s="1010"/>
      <c r="CD8" s="1010"/>
      <c r="CE8" s="1010"/>
      <c r="CF8" s="1010"/>
      <c r="CG8" s="1011"/>
      <c r="CH8" s="984">
        <v>1</v>
      </c>
      <c r="CI8" s="985"/>
      <c r="CJ8" s="985"/>
      <c r="CK8" s="985"/>
      <c r="CL8" s="986"/>
      <c r="CM8" s="984">
        <v>67</v>
      </c>
      <c r="CN8" s="985"/>
      <c r="CO8" s="985"/>
      <c r="CP8" s="985"/>
      <c r="CQ8" s="986"/>
      <c r="CR8" s="984">
        <v>2</v>
      </c>
      <c r="CS8" s="985"/>
      <c r="CT8" s="985"/>
      <c r="CU8" s="985"/>
      <c r="CV8" s="986"/>
      <c r="CW8" s="984">
        <v>15</v>
      </c>
      <c r="CX8" s="985"/>
      <c r="CY8" s="985"/>
      <c r="CZ8" s="985"/>
      <c r="DA8" s="986"/>
      <c r="DB8" s="984" t="s">
        <v>538</v>
      </c>
      <c r="DC8" s="985"/>
      <c r="DD8" s="985"/>
      <c r="DE8" s="985"/>
      <c r="DF8" s="986"/>
      <c r="DG8" s="984" t="s">
        <v>538</v>
      </c>
      <c r="DH8" s="985"/>
      <c r="DI8" s="985"/>
      <c r="DJ8" s="985"/>
      <c r="DK8" s="986"/>
      <c r="DL8" s="984" t="s">
        <v>538</v>
      </c>
      <c r="DM8" s="985"/>
      <c r="DN8" s="985"/>
      <c r="DO8" s="985"/>
      <c r="DP8" s="986"/>
      <c r="DQ8" s="984" t="s">
        <v>538</v>
      </c>
      <c r="DR8" s="985"/>
      <c r="DS8" s="985"/>
      <c r="DT8" s="985"/>
      <c r="DU8" s="986"/>
      <c r="DV8" s="987"/>
      <c r="DW8" s="988"/>
      <c r="DX8" s="988"/>
      <c r="DY8" s="988"/>
      <c r="DZ8" s="989"/>
      <c r="EA8" s="205"/>
    </row>
    <row r="9" spans="1:131" s="206" customFormat="1" ht="26.25" customHeight="1">
      <c r="A9" s="211">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2">
        <v>3</v>
      </c>
      <c r="BR9" s="213" t="s">
        <v>540</v>
      </c>
      <c r="BS9" s="1009" t="s">
        <v>541</v>
      </c>
      <c r="BT9" s="1010"/>
      <c r="BU9" s="1010"/>
      <c r="BV9" s="1010"/>
      <c r="BW9" s="1010"/>
      <c r="BX9" s="1010"/>
      <c r="BY9" s="1010"/>
      <c r="BZ9" s="1010"/>
      <c r="CA9" s="1010"/>
      <c r="CB9" s="1010"/>
      <c r="CC9" s="1010"/>
      <c r="CD9" s="1010"/>
      <c r="CE9" s="1010"/>
      <c r="CF9" s="1010"/>
      <c r="CG9" s="1011"/>
      <c r="CH9" s="984">
        <v>1</v>
      </c>
      <c r="CI9" s="985"/>
      <c r="CJ9" s="985"/>
      <c r="CK9" s="985"/>
      <c r="CL9" s="986"/>
      <c r="CM9" s="984">
        <v>98</v>
      </c>
      <c r="CN9" s="985"/>
      <c r="CO9" s="985"/>
      <c r="CP9" s="985"/>
      <c r="CQ9" s="986"/>
      <c r="CR9" s="984">
        <v>5</v>
      </c>
      <c r="CS9" s="985"/>
      <c r="CT9" s="985"/>
      <c r="CU9" s="985"/>
      <c r="CV9" s="986"/>
      <c r="CW9" s="984" t="s">
        <v>538</v>
      </c>
      <c r="CX9" s="985"/>
      <c r="CY9" s="985"/>
      <c r="CZ9" s="985"/>
      <c r="DA9" s="986"/>
      <c r="DB9" s="984" t="s">
        <v>538</v>
      </c>
      <c r="DC9" s="985"/>
      <c r="DD9" s="985"/>
      <c r="DE9" s="985"/>
      <c r="DF9" s="986"/>
      <c r="DG9" s="984">
        <v>630</v>
      </c>
      <c r="DH9" s="985"/>
      <c r="DI9" s="985"/>
      <c r="DJ9" s="985"/>
      <c r="DK9" s="986"/>
      <c r="DL9" s="984" t="s">
        <v>538</v>
      </c>
      <c r="DM9" s="985"/>
      <c r="DN9" s="985"/>
      <c r="DO9" s="985"/>
      <c r="DP9" s="986"/>
      <c r="DQ9" s="984" t="s">
        <v>538</v>
      </c>
      <c r="DR9" s="985"/>
      <c r="DS9" s="985"/>
      <c r="DT9" s="985"/>
      <c r="DU9" s="986"/>
      <c r="DV9" s="987"/>
      <c r="DW9" s="988"/>
      <c r="DX9" s="988"/>
      <c r="DY9" s="988"/>
      <c r="DZ9" s="989"/>
      <c r="EA9" s="205"/>
    </row>
    <row r="10" spans="1:131" s="206" customFormat="1" ht="26.25" customHeight="1">
      <c r="A10" s="211">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2">
        <v>4</v>
      </c>
      <c r="BR10" s="213"/>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1">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2">
        <v>5</v>
      </c>
      <c r="BR11" s="213"/>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1">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2">
        <v>6</v>
      </c>
      <c r="BR12" s="213"/>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1">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2">
        <v>7</v>
      </c>
      <c r="BR13" s="213"/>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1">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2">
        <v>8</v>
      </c>
      <c r="BR14" s="213"/>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1">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2">
        <v>9</v>
      </c>
      <c r="BR15" s="213"/>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1">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2">
        <v>10</v>
      </c>
      <c r="BR16" s="213"/>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1">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2">
        <v>11</v>
      </c>
      <c r="BR17" s="213"/>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1">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2">
        <v>12</v>
      </c>
      <c r="BR18" s="213"/>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1">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2">
        <v>13</v>
      </c>
      <c r="BR19" s="213"/>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1">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2">
        <v>14</v>
      </c>
      <c r="BR20" s="213"/>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1">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2">
        <v>15</v>
      </c>
      <c r="BR21" s="213"/>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1">
        <v>16</v>
      </c>
      <c r="B22" s="1026"/>
      <c r="C22" s="1027"/>
      <c r="D22" s="1027"/>
      <c r="E22" s="1027"/>
      <c r="F22" s="1027"/>
      <c r="G22" s="1027"/>
      <c r="H22" s="1027"/>
      <c r="I22" s="1027"/>
      <c r="J22" s="1027"/>
      <c r="K22" s="1027"/>
      <c r="L22" s="1027"/>
      <c r="M22" s="1027"/>
      <c r="N22" s="1027"/>
      <c r="O22" s="1027"/>
      <c r="P22" s="1028"/>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4" t="s">
        <v>363</v>
      </c>
      <c r="BA22" s="1024"/>
      <c r="BB22" s="1024"/>
      <c r="BC22" s="1024"/>
      <c r="BD22" s="1025"/>
      <c r="BE22" s="204"/>
      <c r="BF22" s="204"/>
      <c r="BG22" s="204"/>
      <c r="BH22" s="204"/>
      <c r="BI22" s="204"/>
      <c r="BJ22" s="204"/>
      <c r="BK22" s="204"/>
      <c r="BL22" s="204"/>
      <c r="BM22" s="204"/>
      <c r="BN22" s="204"/>
      <c r="BO22" s="204"/>
      <c r="BP22" s="204"/>
      <c r="BQ22" s="212">
        <v>16</v>
      </c>
      <c r="BR22" s="213"/>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4" t="s">
        <v>364</v>
      </c>
      <c r="B23" s="939" t="s">
        <v>365</v>
      </c>
      <c r="C23" s="940"/>
      <c r="D23" s="940"/>
      <c r="E23" s="940"/>
      <c r="F23" s="940"/>
      <c r="G23" s="940"/>
      <c r="H23" s="940"/>
      <c r="I23" s="940"/>
      <c r="J23" s="940"/>
      <c r="K23" s="940"/>
      <c r="L23" s="940"/>
      <c r="M23" s="940"/>
      <c r="N23" s="940"/>
      <c r="O23" s="940"/>
      <c r="P23" s="941"/>
      <c r="Q23" s="1063">
        <v>85754</v>
      </c>
      <c r="R23" s="1064"/>
      <c r="S23" s="1064"/>
      <c r="T23" s="1064"/>
      <c r="U23" s="1064"/>
      <c r="V23" s="1064">
        <v>81959</v>
      </c>
      <c r="W23" s="1064"/>
      <c r="X23" s="1064"/>
      <c r="Y23" s="1064"/>
      <c r="Z23" s="1064"/>
      <c r="AA23" s="1064">
        <v>3794</v>
      </c>
      <c r="AB23" s="1064"/>
      <c r="AC23" s="1064"/>
      <c r="AD23" s="1064"/>
      <c r="AE23" s="1065"/>
      <c r="AF23" s="1066">
        <v>2689</v>
      </c>
      <c r="AG23" s="1064"/>
      <c r="AH23" s="1064"/>
      <c r="AI23" s="1064"/>
      <c r="AJ23" s="1067"/>
      <c r="AK23" s="1068"/>
      <c r="AL23" s="1069"/>
      <c r="AM23" s="1069"/>
      <c r="AN23" s="1069"/>
      <c r="AO23" s="1069"/>
      <c r="AP23" s="1064">
        <v>53520</v>
      </c>
      <c r="AQ23" s="1064"/>
      <c r="AR23" s="1064"/>
      <c r="AS23" s="1064"/>
      <c r="AT23" s="1064"/>
      <c r="AU23" s="1070"/>
      <c r="AV23" s="1070"/>
      <c r="AW23" s="1070"/>
      <c r="AX23" s="1070"/>
      <c r="AY23" s="1071"/>
      <c r="AZ23" s="1060" t="s">
        <v>109</v>
      </c>
      <c r="BA23" s="1061"/>
      <c r="BB23" s="1061"/>
      <c r="BC23" s="1061"/>
      <c r="BD23" s="1062"/>
      <c r="BE23" s="204"/>
      <c r="BF23" s="204"/>
      <c r="BG23" s="204"/>
      <c r="BH23" s="204"/>
      <c r="BI23" s="204"/>
      <c r="BJ23" s="204"/>
      <c r="BK23" s="204"/>
      <c r="BL23" s="204"/>
      <c r="BM23" s="204"/>
      <c r="BN23" s="204"/>
      <c r="BO23" s="204"/>
      <c r="BP23" s="204"/>
      <c r="BQ23" s="212">
        <v>17</v>
      </c>
      <c r="BR23" s="213"/>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2">
        <v>18</v>
      </c>
      <c r="BR24" s="213"/>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367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5"/>
      <c r="BP25" s="215"/>
      <c r="BQ25" s="212">
        <v>19</v>
      </c>
      <c r="BR25" s="213"/>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345</v>
      </c>
      <c r="B26" s="991"/>
      <c r="C26" s="991"/>
      <c r="D26" s="991"/>
      <c r="E26" s="991"/>
      <c r="F26" s="991"/>
      <c r="G26" s="991"/>
      <c r="H26" s="991"/>
      <c r="I26" s="991"/>
      <c r="J26" s="991"/>
      <c r="K26" s="991"/>
      <c r="L26" s="991"/>
      <c r="M26" s="991"/>
      <c r="N26" s="991"/>
      <c r="O26" s="991"/>
      <c r="P26" s="992"/>
      <c r="Q26" s="996" t="s">
        <v>368</v>
      </c>
      <c r="R26" s="997"/>
      <c r="S26" s="997"/>
      <c r="T26" s="997"/>
      <c r="U26" s="998"/>
      <c r="V26" s="996" t="s">
        <v>369</v>
      </c>
      <c r="W26" s="997"/>
      <c r="X26" s="997"/>
      <c r="Y26" s="997"/>
      <c r="Z26" s="998"/>
      <c r="AA26" s="996" t="s">
        <v>370</v>
      </c>
      <c r="AB26" s="997"/>
      <c r="AC26" s="997"/>
      <c r="AD26" s="997"/>
      <c r="AE26" s="997"/>
      <c r="AF26" s="1054" t="s">
        <v>371</v>
      </c>
      <c r="AG26" s="1003"/>
      <c r="AH26" s="1003"/>
      <c r="AI26" s="1003"/>
      <c r="AJ26" s="1055"/>
      <c r="AK26" s="997" t="s">
        <v>372</v>
      </c>
      <c r="AL26" s="997"/>
      <c r="AM26" s="997"/>
      <c r="AN26" s="997"/>
      <c r="AO26" s="998"/>
      <c r="AP26" s="996" t="s">
        <v>373</v>
      </c>
      <c r="AQ26" s="997"/>
      <c r="AR26" s="997"/>
      <c r="AS26" s="997"/>
      <c r="AT26" s="998"/>
      <c r="AU26" s="996" t="s">
        <v>374</v>
      </c>
      <c r="AV26" s="997"/>
      <c r="AW26" s="997"/>
      <c r="AX26" s="997"/>
      <c r="AY26" s="998"/>
      <c r="AZ26" s="996" t="s">
        <v>375</v>
      </c>
      <c r="BA26" s="997"/>
      <c r="BB26" s="997"/>
      <c r="BC26" s="997"/>
      <c r="BD26" s="998"/>
      <c r="BE26" s="996" t="s">
        <v>352</v>
      </c>
      <c r="BF26" s="997"/>
      <c r="BG26" s="997"/>
      <c r="BH26" s="997"/>
      <c r="BI26" s="1012"/>
      <c r="BJ26" s="203"/>
      <c r="BK26" s="203"/>
      <c r="BL26" s="203"/>
      <c r="BM26" s="203"/>
      <c r="BN26" s="203"/>
      <c r="BO26" s="215"/>
      <c r="BP26" s="215"/>
      <c r="BQ26" s="212">
        <v>20</v>
      </c>
      <c r="BR26" s="213"/>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5"/>
      <c r="BP27" s="215"/>
      <c r="BQ27" s="212">
        <v>21</v>
      </c>
      <c r="BR27" s="213"/>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6">
        <v>1</v>
      </c>
      <c r="B28" s="1045" t="s">
        <v>376</v>
      </c>
      <c r="C28" s="1046"/>
      <c r="D28" s="1046"/>
      <c r="E28" s="1046"/>
      <c r="F28" s="1046"/>
      <c r="G28" s="1046"/>
      <c r="H28" s="1046"/>
      <c r="I28" s="1046"/>
      <c r="J28" s="1046"/>
      <c r="K28" s="1046"/>
      <c r="L28" s="1046"/>
      <c r="M28" s="1046"/>
      <c r="N28" s="1046"/>
      <c r="O28" s="1046"/>
      <c r="P28" s="1047"/>
      <c r="Q28" s="1048">
        <v>21405</v>
      </c>
      <c r="R28" s="1049"/>
      <c r="S28" s="1049"/>
      <c r="T28" s="1049"/>
      <c r="U28" s="1049"/>
      <c r="V28" s="1049">
        <v>20916</v>
      </c>
      <c r="W28" s="1049"/>
      <c r="X28" s="1049"/>
      <c r="Y28" s="1049"/>
      <c r="Z28" s="1049"/>
      <c r="AA28" s="1049">
        <v>489</v>
      </c>
      <c r="AB28" s="1049"/>
      <c r="AC28" s="1049"/>
      <c r="AD28" s="1049"/>
      <c r="AE28" s="1050"/>
      <c r="AF28" s="1051">
        <v>411</v>
      </c>
      <c r="AG28" s="1049"/>
      <c r="AH28" s="1049"/>
      <c r="AI28" s="1049"/>
      <c r="AJ28" s="1052"/>
      <c r="AK28" s="1053">
        <v>390</v>
      </c>
      <c r="AL28" s="1041"/>
      <c r="AM28" s="1041"/>
      <c r="AN28" s="1041"/>
      <c r="AO28" s="1041"/>
      <c r="AP28" s="1041" t="s">
        <v>538</v>
      </c>
      <c r="AQ28" s="1041"/>
      <c r="AR28" s="1041"/>
      <c r="AS28" s="1041"/>
      <c r="AT28" s="1041"/>
      <c r="AU28" s="1041" t="s">
        <v>538</v>
      </c>
      <c r="AV28" s="1041"/>
      <c r="AW28" s="1041"/>
      <c r="AX28" s="1041"/>
      <c r="AY28" s="1041"/>
      <c r="AZ28" s="1042" t="s">
        <v>538</v>
      </c>
      <c r="BA28" s="1042"/>
      <c r="BB28" s="1042"/>
      <c r="BC28" s="1042"/>
      <c r="BD28" s="1042"/>
      <c r="BE28" s="1043"/>
      <c r="BF28" s="1043"/>
      <c r="BG28" s="1043"/>
      <c r="BH28" s="1043"/>
      <c r="BI28" s="1044"/>
      <c r="BJ28" s="203"/>
      <c r="BK28" s="203"/>
      <c r="BL28" s="203"/>
      <c r="BM28" s="203"/>
      <c r="BN28" s="203"/>
      <c r="BO28" s="215"/>
      <c r="BP28" s="215"/>
      <c r="BQ28" s="212">
        <v>22</v>
      </c>
      <c r="BR28" s="213"/>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6">
        <v>2</v>
      </c>
      <c r="B29" s="1026" t="s">
        <v>377</v>
      </c>
      <c r="C29" s="1027"/>
      <c r="D29" s="1027"/>
      <c r="E29" s="1027"/>
      <c r="F29" s="1027"/>
      <c r="G29" s="1027"/>
      <c r="H29" s="1027"/>
      <c r="I29" s="1027"/>
      <c r="J29" s="1027"/>
      <c r="K29" s="1027"/>
      <c r="L29" s="1027"/>
      <c r="M29" s="1027"/>
      <c r="N29" s="1027"/>
      <c r="O29" s="1027"/>
      <c r="P29" s="1028"/>
      <c r="Q29" s="1038">
        <v>33252</v>
      </c>
      <c r="R29" s="1039"/>
      <c r="S29" s="1039"/>
      <c r="T29" s="1039"/>
      <c r="U29" s="1039"/>
      <c r="V29" s="1039">
        <v>32979</v>
      </c>
      <c r="W29" s="1039"/>
      <c r="X29" s="1039"/>
      <c r="Y29" s="1039"/>
      <c r="Z29" s="1039"/>
      <c r="AA29" s="1039">
        <v>273</v>
      </c>
      <c r="AB29" s="1039"/>
      <c r="AC29" s="1039"/>
      <c r="AD29" s="1039"/>
      <c r="AE29" s="1040"/>
      <c r="AF29" s="1032">
        <v>273</v>
      </c>
      <c r="AG29" s="1033"/>
      <c r="AH29" s="1033"/>
      <c r="AI29" s="1033"/>
      <c r="AJ29" s="1034"/>
      <c r="AK29" s="975">
        <v>3412</v>
      </c>
      <c r="AL29" s="966"/>
      <c r="AM29" s="966"/>
      <c r="AN29" s="966"/>
      <c r="AO29" s="966"/>
      <c r="AP29" s="966" t="s">
        <v>538</v>
      </c>
      <c r="AQ29" s="966"/>
      <c r="AR29" s="966"/>
      <c r="AS29" s="966"/>
      <c r="AT29" s="966"/>
      <c r="AU29" s="966" t="s">
        <v>538</v>
      </c>
      <c r="AV29" s="966"/>
      <c r="AW29" s="966"/>
      <c r="AX29" s="966"/>
      <c r="AY29" s="966"/>
      <c r="AZ29" s="1037" t="s">
        <v>538</v>
      </c>
      <c r="BA29" s="1037"/>
      <c r="BB29" s="1037"/>
      <c r="BC29" s="1037"/>
      <c r="BD29" s="1037"/>
      <c r="BE29" s="1021"/>
      <c r="BF29" s="1021"/>
      <c r="BG29" s="1021"/>
      <c r="BH29" s="1021"/>
      <c r="BI29" s="1022"/>
      <c r="BJ29" s="203"/>
      <c r="BK29" s="203"/>
      <c r="BL29" s="203"/>
      <c r="BM29" s="203"/>
      <c r="BN29" s="203"/>
      <c r="BO29" s="215"/>
      <c r="BP29" s="215"/>
      <c r="BQ29" s="212">
        <v>23</v>
      </c>
      <c r="BR29" s="213"/>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6">
        <v>3</v>
      </c>
      <c r="B30" s="1026" t="s">
        <v>378</v>
      </c>
      <c r="C30" s="1027"/>
      <c r="D30" s="1027"/>
      <c r="E30" s="1027"/>
      <c r="F30" s="1027"/>
      <c r="G30" s="1027"/>
      <c r="H30" s="1027"/>
      <c r="I30" s="1027"/>
      <c r="J30" s="1027"/>
      <c r="K30" s="1027"/>
      <c r="L30" s="1027"/>
      <c r="M30" s="1027"/>
      <c r="N30" s="1027"/>
      <c r="O30" s="1027"/>
      <c r="P30" s="1028"/>
      <c r="Q30" s="1038">
        <v>16561</v>
      </c>
      <c r="R30" s="1039"/>
      <c r="S30" s="1039"/>
      <c r="T30" s="1039"/>
      <c r="U30" s="1039"/>
      <c r="V30" s="1039">
        <v>16283</v>
      </c>
      <c r="W30" s="1039"/>
      <c r="X30" s="1039"/>
      <c r="Y30" s="1039"/>
      <c r="Z30" s="1039"/>
      <c r="AA30" s="1039">
        <v>278</v>
      </c>
      <c r="AB30" s="1039"/>
      <c r="AC30" s="1039"/>
      <c r="AD30" s="1039"/>
      <c r="AE30" s="1040"/>
      <c r="AF30" s="1032">
        <v>278</v>
      </c>
      <c r="AG30" s="1033"/>
      <c r="AH30" s="1033"/>
      <c r="AI30" s="1033"/>
      <c r="AJ30" s="1034"/>
      <c r="AK30" s="975">
        <v>2555</v>
      </c>
      <c r="AL30" s="966"/>
      <c r="AM30" s="966"/>
      <c r="AN30" s="966"/>
      <c r="AO30" s="966"/>
      <c r="AP30" s="966" t="s">
        <v>538</v>
      </c>
      <c r="AQ30" s="966"/>
      <c r="AR30" s="966"/>
      <c r="AS30" s="966"/>
      <c r="AT30" s="966"/>
      <c r="AU30" s="966" t="s">
        <v>538</v>
      </c>
      <c r="AV30" s="966"/>
      <c r="AW30" s="966"/>
      <c r="AX30" s="966"/>
      <c r="AY30" s="966"/>
      <c r="AZ30" s="1037" t="s">
        <v>538</v>
      </c>
      <c r="BA30" s="1037"/>
      <c r="BB30" s="1037"/>
      <c r="BC30" s="1037"/>
      <c r="BD30" s="1037"/>
      <c r="BE30" s="1021"/>
      <c r="BF30" s="1021"/>
      <c r="BG30" s="1021"/>
      <c r="BH30" s="1021"/>
      <c r="BI30" s="1022"/>
      <c r="BJ30" s="203"/>
      <c r="BK30" s="203"/>
      <c r="BL30" s="203"/>
      <c r="BM30" s="203"/>
      <c r="BN30" s="203"/>
      <c r="BO30" s="215"/>
      <c r="BP30" s="215"/>
      <c r="BQ30" s="212">
        <v>24</v>
      </c>
      <c r="BR30" s="213"/>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6">
        <v>4</v>
      </c>
      <c r="B31" s="1026" t="s">
        <v>379</v>
      </c>
      <c r="C31" s="1027"/>
      <c r="D31" s="1027"/>
      <c r="E31" s="1027"/>
      <c r="F31" s="1027"/>
      <c r="G31" s="1027"/>
      <c r="H31" s="1027"/>
      <c r="I31" s="1027"/>
      <c r="J31" s="1027"/>
      <c r="K31" s="1027"/>
      <c r="L31" s="1027"/>
      <c r="M31" s="1027"/>
      <c r="N31" s="1027"/>
      <c r="O31" s="1027"/>
      <c r="P31" s="1028"/>
      <c r="Q31" s="1038">
        <v>2872</v>
      </c>
      <c r="R31" s="1039"/>
      <c r="S31" s="1039"/>
      <c r="T31" s="1039"/>
      <c r="U31" s="1039"/>
      <c r="V31" s="1039">
        <v>2700</v>
      </c>
      <c r="W31" s="1039"/>
      <c r="X31" s="1039"/>
      <c r="Y31" s="1039"/>
      <c r="Z31" s="1039"/>
      <c r="AA31" s="1039">
        <v>172</v>
      </c>
      <c r="AB31" s="1039"/>
      <c r="AC31" s="1039"/>
      <c r="AD31" s="1039"/>
      <c r="AE31" s="1040"/>
      <c r="AF31" s="1032">
        <v>172</v>
      </c>
      <c r="AG31" s="1033"/>
      <c r="AH31" s="1033"/>
      <c r="AI31" s="1033"/>
      <c r="AJ31" s="1034"/>
      <c r="AK31" s="975">
        <v>467</v>
      </c>
      <c r="AL31" s="966"/>
      <c r="AM31" s="966"/>
      <c r="AN31" s="966"/>
      <c r="AO31" s="966"/>
      <c r="AP31" s="966" t="s">
        <v>538</v>
      </c>
      <c r="AQ31" s="966"/>
      <c r="AR31" s="966"/>
      <c r="AS31" s="966"/>
      <c r="AT31" s="966"/>
      <c r="AU31" s="966" t="s">
        <v>538</v>
      </c>
      <c r="AV31" s="966"/>
      <c r="AW31" s="966"/>
      <c r="AX31" s="966"/>
      <c r="AY31" s="966"/>
      <c r="AZ31" s="1037" t="s">
        <v>538</v>
      </c>
      <c r="BA31" s="1037"/>
      <c r="BB31" s="1037"/>
      <c r="BC31" s="1037"/>
      <c r="BD31" s="1037"/>
      <c r="BE31" s="1021"/>
      <c r="BF31" s="1021"/>
      <c r="BG31" s="1021"/>
      <c r="BH31" s="1021"/>
      <c r="BI31" s="1022"/>
      <c r="BJ31" s="203"/>
      <c r="BK31" s="203"/>
      <c r="BL31" s="203"/>
      <c r="BM31" s="203"/>
      <c r="BN31" s="203"/>
      <c r="BO31" s="215"/>
      <c r="BP31" s="215"/>
      <c r="BQ31" s="212">
        <v>25</v>
      </c>
      <c r="BR31" s="213"/>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6">
        <v>5</v>
      </c>
      <c r="B32" s="1026" t="s">
        <v>380</v>
      </c>
      <c r="C32" s="1027"/>
      <c r="D32" s="1027"/>
      <c r="E32" s="1027"/>
      <c r="F32" s="1027"/>
      <c r="G32" s="1027"/>
      <c r="H32" s="1027"/>
      <c r="I32" s="1027"/>
      <c r="J32" s="1027"/>
      <c r="K32" s="1027"/>
      <c r="L32" s="1027"/>
      <c r="M32" s="1027"/>
      <c r="N32" s="1027"/>
      <c r="O32" s="1027"/>
      <c r="P32" s="1028"/>
      <c r="Q32" s="1038">
        <v>12084</v>
      </c>
      <c r="R32" s="1039"/>
      <c r="S32" s="1039"/>
      <c r="T32" s="1039"/>
      <c r="U32" s="1039"/>
      <c r="V32" s="1039">
        <v>12092</v>
      </c>
      <c r="W32" s="1039"/>
      <c r="X32" s="1039"/>
      <c r="Y32" s="1039"/>
      <c r="Z32" s="1039"/>
      <c r="AA32" s="1039">
        <v>-8</v>
      </c>
      <c r="AB32" s="1039"/>
      <c r="AC32" s="1039"/>
      <c r="AD32" s="1039"/>
      <c r="AE32" s="1040"/>
      <c r="AF32" s="1032">
        <v>2298</v>
      </c>
      <c r="AG32" s="1033"/>
      <c r="AH32" s="1033"/>
      <c r="AI32" s="1033"/>
      <c r="AJ32" s="1034"/>
      <c r="AK32" s="975">
        <v>1047</v>
      </c>
      <c r="AL32" s="966"/>
      <c r="AM32" s="966"/>
      <c r="AN32" s="966"/>
      <c r="AO32" s="966"/>
      <c r="AP32" s="966">
        <v>6755</v>
      </c>
      <c r="AQ32" s="966"/>
      <c r="AR32" s="966"/>
      <c r="AS32" s="966"/>
      <c r="AT32" s="966"/>
      <c r="AU32" s="966">
        <v>4256</v>
      </c>
      <c r="AV32" s="966"/>
      <c r="AW32" s="966"/>
      <c r="AX32" s="966"/>
      <c r="AY32" s="966"/>
      <c r="AZ32" s="1037" t="s">
        <v>538</v>
      </c>
      <c r="BA32" s="1037"/>
      <c r="BB32" s="1037"/>
      <c r="BC32" s="1037"/>
      <c r="BD32" s="1037"/>
      <c r="BE32" s="1021" t="s">
        <v>381</v>
      </c>
      <c r="BF32" s="1021"/>
      <c r="BG32" s="1021"/>
      <c r="BH32" s="1021"/>
      <c r="BI32" s="1022"/>
      <c r="BJ32" s="203"/>
      <c r="BK32" s="203"/>
      <c r="BL32" s="203"/>
      <c r="BM32" s="203"/>
      <c r="BN32" s="203"/>
      <c r="BO32" s="215"/>
      <c r="BP32" s="215"/>
      <c r="BQ32" s="212">
        <v>26</v>
      </c>
      <c r="BR32" s="213"/>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6">
        <v>6</v>
      </c>
      <c r="B33" s="1026" t="s">
        <v>382</v>
      </c>
      <c r="C33" s="1027"/>
      <c r="D33" s="1027"/>
      <c r="E33" s="1027"/>
      <c r="F33" s="1027"/>
      <c r="G33" s="1027"/>
      <c r="H33" s="1027"/>
      <c r="I33" s="1027"/>
      <c r="J33" s="1027"/>
      <c r="K33" s="1027"/>
      <c r="L33" s="1027"/>
      <c r="M33" s="1027"/>
      <c r="N33" s="1027"/>
      <c r="O33" s="1027"/>
      <c r="P33" s="1028"/>
      <c r="Q33" s="1038">
        <v>15</v>
      </c>
      <c r="R33" s="1039"/>
      <c r="S33" s="1039"/>
      <c r="T33" s="1039"/>
      <c r="U33" s="1039"/>
      <c r="V33" s="1039">
        <v>13</v>
      </c>
      <c r="W33" s="1039"/>
      <c r="X33" s="1039"/>
      <c r="Y33" s="1039"/>
      <c r="Z33" s="1039"/>
      <c r="AA33" s="1039">
        <v>1</v>
      </c>
      <c r="AB33" s="1039"/>
      <c r="AC33" s="1039"/>
      <c r="AD33" s="1039"/>
      <c r="AE33" s="1040"/>
      <c r="AF33" s="1032">
        <v>1</v>
      </c>
      <c r="AG33" s="1033"/>
      <c r="AH33" s="1033"/>
      <c r="AI33" s="1033"/>
      <c r="AJ33" s="1034"/>
      <c r="AK33" s="975">
        <v>7</v>
      </c>
      <c r="AL33" s="966"/>
      <c r="AM33" s="966"/>
      <c r="AN33" s="966"/>
      <c r="AO33" s="966"/>
      <c r="AP33" s="966" t="s">
        <v>538</v>
      </c>
      <c r="AQ33" s="966"/>
      <c r="AR33" s="966"/>
      <c r="AS33" s="966"/>
      <c r="AT33" s="966"/>
      <c r="AU33" s="966" t="s">
        <v>538</v>
      </c>
      <c r="AV33" s="966"/>
      <c r="AW33" s="966"/>
      <c r="AX33" s="966"/>
      <c r="AY33" s="966"/>
      <c r="AZ33" s="1037" t="s">
        <v>538</v>
      </c>
      <c r="BA33" s="1037"/>
      <c r="BB33" s="1037"/>
      <c r="BC33" s="1037"/>
      <c r="BD33" s="1037"/>
      <c r="BE33" s="1021" t="s">
        <v>383</v>
      </c>
      <c r="BF33" s="1021"/>
      <c r="BG33" s="1021"/>
      <c r="BH33" s="1021"/>
      <c r="BI33" s="1022"/>
      <c r="BJ33" s="203"/>
      <c r="BK33" s="203"/>
      <c r="BL33" s="203"/>
      <c r="BM33" s="203"/>
      <c r="BN33" s="203"/>
      <c r="BO33" s="215"/>
      <c r="BP33" s="215"/>
      <c r="BQ33" s="212">
        <v>27</v>
      </c>
      <c r="BR33" s="213"/>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6">
        <v>7</v>
      </c>
      <c r="B34" s="1026" t="s">
        <v>384</v>
      </c>
      <c r="C34" s="1027"/>
      <c r="D34" s="1027"/>
      <c r="E34" s="1027"/>
      <c r="F34" s="1027"/>
      <c r="G34" s="1027"/>
      <c r="H34" s="1027"/>
      <c r="I34" s="1027"/>
      <c r="J34" s="1027"/>
      <c r="K34" s="1027"/>
      <c r="L34" s="1027"/>
      <c r="M34" s="1027"/>
      <c r="N34" s="1027"/>
      <c r="O34" s="1027"/>
      <c r="P34" s="1028"/>
      <c r="Q34" s="1038">
        <v>8345</v>
      </c>
      <c r="R34" s="1039"/>
      <c r="S34" s="1039"/>
      <c r="T34" s="1039"/>
      <c r="U34" s="1039"/>
      <c r="V34" s="1039">
        <v>8000</v>
      </c>
      <c r="W34" s="1039"/>
      <c r="X34" s="1039"/>
      <c r="Y34" s="1039"/>
      <c r="Z34" s="1039"/>
      <c r="AA34" s="1039">
        <v>345</v>
      </c>
      <c r="AB34" s="1039"/>
      <c r="AC34" s="1039"/>
      <c r="AD34" s="1039"/>
      <c r="AE34" s="1040"/>
      <c r="AF34" s="1032">
        <v>338</v>
      </c>
      <c r="AG34" s="1033"/>
      <c r="AH34" s="1033"/>
      <c r="AI34" s="1033"/>
      <c r="AJ34" s="1034"/>
      <c r="AK34" s="975">
        <v>3970</v>
      </c>
      <c r="AL34" s="966"/>
      <c r="AM34" s="966"/>
      <c r="AN34" s="966"/>
      <c r="AO34" s="966"/>
      <c r="AP34" s="966">
        <v>45632</v>
      </c>
      <c r="AQ34" s="966"/>
      <c r="AR34" s="966"/>
      <c r="AS34" s="966"/>
      <c r="AT34" s="966"/>
      <c r="AU34" s="966">
        <v>31441</v>
      </c>
      <c r="AV34" s="966"/>
      <c r="AW34" s="966"/>
      <c r="AX34" s="966"/>
      <c r="AY34" s="966"/>
      <c r="AZ34" s="1037" t="s">
        <v>538</v>
      </c>
      <c r="BA34" s="1037"/>
      <c r="BB34" s="1037"/>
      <c r="BC34" s="1037"/>
      <c r="BD34" s="1037"/>
      <c r="BE34" s="1021" t="s">
        <v>383</v>
      </c>
      <c r="BF34" s="1021"/>
      <c r="BG34" s="1021"/>
      <c r="BH34" s="1021"/>
      <c r="BI34" s="1022"/>
      <c r="BJ34" s="203"/>
      <c r="BK34" s="203"/>
      <c r="BL34" s="203"/>
      <c r="BM34" s="203"/>
      <c r="BN34" s="203"/>
      <c r="BO34" s="215"/>
      <c r="BP34" s="215"/>
      <c r="BQ34" s="212">
        <v>28</v>
      </c>
      <c r="BR34" s="213"/>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6">
        <v>8</v>
      </c>
      <c r="B35" s="1026" t="s">
        <v>385</v>
      </c>
      <c r="C35" s="1027"/>
      <c r="D35" s="1027"/>
      <c r="E35" s="1027"/>
      <c r="F35" s="1027"/>
      <c r="G35" s="1027"/>
      <c r="H35" s="1027"/>
      <c r="I35" s="1027"/>
      <c r="J35" s="1027"/>
      <c r="K35" s="1027"/>
      <c r="L35" s="1027"/>
      <c r="M35" s="1027"/>
      <c r="N35" s="1027"/>
      <c r="O35" s="1027"/>
      <c r="P35" s="1028"/>
      <c r="Q35" s="1038">
        <v>425</v>
      </c>
      <c r="R35" s="1039"/>
      <c r="S35" s="1039"/>
      <c r="T35" s="1039"/>
      <c r="U35" s="1039"/>
      <c r="V35" s="1039">
        <v>366</v>
      </c>
      <c r="W35" s="1039"/>
      <c r="X35" s="1039"/>
      <c r="Y35" s="1039"/>
      <c r="Z35" s="1039"/>
      <c r="AA35" s="1039">
        <v>59</v>
      </c>
      <c r="AB35" s="1039"/>
      <c r="AC35" s="1039"/>
      <c r="AD35" s="1039"/>
      <c r="AE35" s="1040"/>
      <c r="AF35" s="1032">
        <v>59</v>
      </c>
      <c r="AG35" s="1033"/>
      <c r="AH35" s="1033"/>
      <c r="AI35" s="1033"/>
      <c r="AJ35" s="1034"/>
      <c r="AK35" s="975">
        <v>105</v>
      </c>
      <c r="AL35" s="966"/>
      <c r="AM35" s="966"/>
      <c r="AN35" s="966"/>
      <c r="AO35" s="966"/>
      <c r="AP35" s="966">
        <v>2275</v>
      </c>
      <c r="AQ35" s="966"/>
      <c r="AR35" s="966"/>
      <c r="AS35" s="966"/>
      <c r="AT35" s="966"/>
      <c r="AU35" s="966">
        <v>2248</v>
      </c>
      <c r="AV35" s="966"/>
      <c r="AW35" s="966"/>
      <c r="AX35" s="966"/>
      <c r="AY35" s="966"/>
      <c r="AZ35" s="1037" t="s">
        <v>538</v>
      </c>
      <c r="BA35" s="1037"/>
      <c r="BB35" s="1037"/>
      <c r="BC35" s="1037"/>
      <c r="BD35" s="1037"/>
      <c r="BE35" s="1021" t="s">
        <v>383</v>
      </c>
      <c r="BF35" s="1021"/>
      <c r="BG35" s="1021"/>
      <c r="BH35" s="1021"/>
      <c r="BI35" s="1022"/>
      <c r="BJ35" s="203"/>
      <c r="BK35" s="203"/>
      <c r="BL35" s="203"/>
      <c r="BM35" s="203"/>
      <c r="BN35" s="203"/>
      <c r="BO35" s="215"/>
      <c r="BP35" s="215"/>
      <c r="BQ35" s="212">
        <v>29</v>
      </c>
      <c r="BR35" s="213"/>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6">
        <v>9</v>
      </c>
      <c r="B36" s="1026"/>
      <c r="C36" s="1027"/>
      <c r="D36" s="1027"/>
      <c r="E36" s="1027"/>
      <c r="F36" s="1027"/>
      <c r="G36" s="1027"/>
      <c r="H36" s="1027"/>
      <c r="I36" s="1027"/>
      <c r="J36" s="1027"/>
      <c r="K36" s="1027"/>
      <c r="L36" s="1027"/>
      <c r="M36" s="1027"/>
      <c r="N36" s="1027"/>
      <c r="O36" s="1027"/>
      <c r="P36" s="1028"/>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75"/>
      <c r="AL36" s="966"/>
      <c r="AM36" s="966"/>
      <c r="AN36" s="966"/>
      <c r="AO36" s="966"/>
      <c r="AP36" s="966"/>
      <c r="AQ36" s="966"/>
      <c r="AR36" s="966"/>
      <c r="AS36" s="966"/>
      <c r="AT36" s="966"/>
      <c r="AU36" s="966"/>
      <c r="AV36" s="966"/>
      <c r="AW36" s="966"/>
      <c r="AX36" s="966"/>
      <c r="AY36" s="966"/>
      <c r="AZ36" s="1037"/>
      <c r="BA36" s="1037"/>
      <c r="BB36" s="1037"/>
      <c r="BC36" s="1037"/>
      <c r="BD36" s="1037"/>
      <c r="BE36" s="1021"/>
      <c r="BF36" s="1021"/>
      <c r="BG36" s="1021"/>
      <c r="BH36" s="1021"/>
      <c r="BI36" s="1022"/>
      <c r="BJ36" s="203"/>
      <c r="BK36" s="203"/>
      <c r="BL36" s="203"/>
      <c r="BM36" s="203"/>
      <c r="BN36" s="203"/>
      <c r="BO36" s="215"/>
      <c r="BP36" s="215"/>
      <c r="BQ36" s="212">
        <v>30</v>
      </c>
      <c r="BR36" s="213"/>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6">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5"/>
      <c r="AL37" s="966"/>
      <c r="AM37" s="966"/>
      <c r="AN37" s="966"/>
      <c r="AO37" s="966"/>
      <c r="AP37" s="966"/>
      <c r="AQ37" s="966"/>
      <c r="AR37" s="966"/>
      <c r="AS37" s="966"/>
      <c r="AT37" s="966"/>
      <c r="AU37" s="966"/>
      <c r="AV37" s="966"/>
      <c r="AW37" s="966"/>
      <c r="AX37" s="966"/>
      <c r="AY37" s="966"/>
      <c r="AZ37" s="1037"/>
      <c r="BA37" s="1037"/>
      <c r="BB37" s="1037"/>
      <c r="BC37" s="1037"/>
      <c r="BD37" s="1037"/>
      <c r="BE37" s="1021"/>
      <c r="BF37" s="1021"/>
      <c r="BG37" s="1021"/>
      <c r="BH37" s="1021"/>
      <c r="BI37" s="1022"/>
      <c r="BJ37" s="203"/>
      <c r="BK37" s="203"/>
      <c r="BL37" s="203"/>
      <c r="BM37" s="203"/>
      <c r="BN37" s="203"/>
      <c r="BO37" s="215"/>
      <c r="BP37" s="215"/>
      <c r="BQ37" s="212">
        <v>31</v>
      </c>
      <c r="BR37" s="213"/>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6">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5"/>
      <c r="AL38" s="966"/>
      <c r="AM38" s="966"/>
      <c r="AN38" s="966"/>
      <c r="AO38" s="966"/>
      <c r="AP38" s="966"/>
      <c r="AQ38" s="966"/>
      <c r="AR38" s="966"/>
      <c r="AS38" s="966"/>
      <c r="AT38" s="966"/>
      <c r="AU38" s="966"/>
      <c r="AV38" s="966"/>
      <c r="AW38" s="966"/>
      <c r="AX38" s="966"/>
      <c r="AY38" s="966"/>
      <c r="AZ38" s="1037"/>
      <c r="BA38" s="1037"/>
      <c r="BB38" s="1037"/>
      <c r="BC38" s="1037"/>
      <c r="BD38" s="1037"/>
      <c r="BE38" s="1021"/>
      <c r="BF38" s="1021"/>
      <c r="BG38" s="1021"/>
      <c r="BH38" s="1021"/>
      <c r="BI38" s="1022"/>
      <c r="BJ38" s="203"/>
      <c r="BK38" s="203"/>
      <c r="BL38" s="203"/>
      <c r="BM38" s="203"/>
      <c r="BN38" s="203"/>
      <c r="BO38" s="215"/>
      <c r="BP38" s="215"/>
      <c r="BQ38" s="212">
        <v>32</v>
      </c>
      <c r="BR38" s="213"/>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6">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5"/>
      <c r="AL39" s="966"/>
      <c r="AM39" s="966"/>
      <c r="AN39" s="966"/>
      <c r="AO39" s="966"/>
      <c r="AP39" s="966"/>
      <c r="AQ39" s="966"/>
      <c r="AR39" s="966"/>
      <c r="AS39" s="966"/>
      <c r="AT39" s="966"/>
      <c r="AU39" s="966"/>
      <c r="AV39" s="966"/>
      <c r="AW39" s="966"/>
      <c r="AX39" s="966"/>
      <c r="AY39" s="966"/>
      <c r="AZ39" s="1037"/>
      <c r="BA39" s="1037"/>
      <c r="BB39" s="1037"/>
      <c r="BC39" s="1037"/>
      <c r="BD39" s="1037"/>
      <c r="BE39" s="1021"/>
      <c r="BF39" s="1021"/>
      <c r="BG39" s="1021"/>
      <c r="BH39" s="1021"/>
      <c r="BI39" s="1022"/>
      <c r="BJ39" s="203"/>
      <c r="BK39" s="203"/>
      <c r="BL39" s="203"/>
      <c r="BM39" s="203"/>
      <c r="BN39" s="203"/>
      <c r="BO39" s="215"/>
      <c r="BP39" s="215"/>
      <c r="BQ39" s="212">
        <v>33</v>
      </c>
      <c r="BR39" s="213"/>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1">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5"/>
      <c r="AL40" s="966"/>
      <c r="AM40" s="966"/>
      <c r="AN40" s="966"/>
      <c r="AO40" s="966"/>
      <c r="AP40" s="966"/>
      <c r="AQ40" s="966"/>
      <c r="AR40" s="966"/>
      <c r="AS40" s="966"/>
      <c r="AT40" s="966"/>
      <c r="AU40" s="966"/>
      <c r="AV40" s="966"/>
      <c r="AW40" s="966"/>
      <c r="AX40" s="966"/>
      <c r="AY40" s="966"/>
      <c r="AZ40" s="1037"/>
      <c r="BA40" s="1037"/>
      <c r="BB40" s="1037"/>
      <c r="BC40" s="1037"/>
      <c r="BD40" s="1037"/>
      <c r="BE40" s="1021"/>
      <c r="BF40" s="1021"/>
      <c r="BG40" s="1021"/>
      <c r="BH40" s="1021"/>
      <c r="BI40" s="1022"/>
      <c r="BJ40" s="203"/>
      <c r="BK40" s="203"/>
      <c r="BL40" s="203"/>
      <c r="BM40" s="203"/>
      <c r="BN40" s="203"/>
      <c r="BO40" s="215"/>
      <c r="BP40" s="215"/>
      <c r="BQ40" s="212">
        <v>34</v>
      </c>
      <c r="BR40" s="213"/>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1">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5"/>
      <c r="AL41" s="966"/>
      <c r="AM41" s="966"/>
      <c r="AN41" s="966"/>
      <c r="AO41" s="966"/>
      <c r="AP41" s="966"/>
      <c r="AQ41" s="966"/>
      <c r="AR41" s="966"/>
      <c r="AS41" s="966"/>
      <c r="AT41" s="966"/>
      <c r="AU41" s="966"/>
      <c r="AV41" s="966"/>
      <c r="AW41" s="966"/>
      <c r="AX41" s="966"/>
      <c r="AY41" s="966"/>
      <c r="AZ41" s="1037"/>
      <c r="BA41" s="1037"/>
      <c r="BB41" s="1037"/>
      <c r="BC41" s="1037"/>
      <c r="BD41" s="1037"/>
      <c r="BE41" s="1021"/>
      <c r="BF41" s="1021"/>
      <c r="BG41" s="1021"/>
      <c r="BH41" s="1021"/>
      <c r="BI41" s="1022"/>
      <c r="BJ41" s="203"/>
      <c r="BK41" s="203"/>
      <c r="BL41" s="203"/>
      <c r="BM41" s="203"/>
      <c r="BN41" s="203"/>
      <c r="BO41" s="215"/>
      <c r="BP41" s="215"/>
      <c r="BQ41" s="212">
        <v>35</v>
      </c>
      <c r="BR41" s="213"/>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1">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5"/>
      <c r="AL42" s="966"/>
      <c r="AM42" s="966"/>
      <c r="AN42" s="966"/>
      <c r="AO42" s="966"/>
      <c r="AP42" s="966"/>
      <c r="AQ42" s="966"/>
      <c r="AR42" s="966"/>
      <c r="AS42" s="966"/>
      <c r="AT42" s="966"/>
      <c r="AU42" s="966"/>
      <c r="AV42" s="966"/>
      <c r="AW42" s="966"/>
      <c r="AX42" s="966"/>
      <c r="AY42" s="966"/>
      <c r="AZ42" s="1037"/>
      <c r="BA42" s="1037"/>
      <c r="BB42" s="1037"/>
      <c r="BC42" s="1037"/>
      <c r="BD42" s="1037"/>
      <c r="BE42" s="1021"/>
      <c r="BF42" s="1021"/>
      <c r="BG42" s="1021"/>
      <c r="BH42" s="1021"/>
      <c r="BI42" s="1022"/>
      <c r="BJ42" s="203"/>
      <c r="BK42" s="203"/>
      <c r="BL42" s="203"/>
      <c r="BM42" s="203"/>
      <c r="BN42" s="203"/>
      <c r="BO42" s="215"/>
      <c r="BP42" s="215"/>
      <c r="BQ42" s="212">
        <v>36</v>
      </c>
      <c r="BR42" s="213"/>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1">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5"/>
      <c r="AL43" s="966"/>
      <c r="AM43" s="966"/>
      <c r="AN43" s="966"/>
      <c r="AO43" s="966"/>
      <c r="AP43" s="966"/>
      <c r="AQ43" s="966"/>
      <c r="AR43" s="966"/>
      <c r="AS43" s="966"/>
      <c r="AT43" s="966"/>
      <c r="AU43" s="966"/>
      <c r="AV43" s="966"/>
      <c r="AW43" s="966"/>
      <c r="AX43" s="966"/>
      <c r="AY43" s="966"/>
      <c r="AZ43" s="1037"/>
      <c r="BA43" s="1037"/>
      <c r="BB43" s="1037"/>
      <c r="BC43" s="1037"/>
      <c r="BD43" s="1037"/>
      <c r="BE43" s="1021"/>
      <c r="BF43" s="1021"/>
      <c r="BG43" s="1021"/>
      <c r="BH43" s="1021"/>
      <c r="BI43" s="1022"/>
      <c r="BJ43" s="203"/>
      <c r="BK43" s="203"/>
      <c r="BL43" s="203"/>
      <c r="BM43" s="203"/>
      <c r="BN43" s="203"/>
      <c r="BO43" s="215"/>
      <c r="BP43" s="215"/>
      <c r="BQ43" s="212">
        <v>37</v>
      </c>
      <c r="BR43" s="213"/>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1">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5"/>
      <c r="AL44" s="966"/>
      <c r="AM44" s="966"/>
      <c r="AN44" s="966"/>
      <c r="AO44" s="966"/>
      <c r="AP44" s="966"/>
      <c r="AQ44" s="966"/>
      <c r="AR44" s="966"/>
      <c r="AS44" s="966"/>
      <c r="AT44" s="966"/>
      <c r="AU44" s="966"/>
      <c r="AV44" s="966"/>
      <c r="AW44" s="966"/>
      <c r="AX44" s="966"/>
      <c r="AY44" s="966"/>
      <c r="AZ44" s="1037"/>
      <c r="BA44" s="1037"/>
      <c r="BB44" s="1037"/>
      <c r="BC44" s="1037"/>
      <c r="BD44" s="1037"/>
      <c r="BE44" s="1021"/>
      <c r="BF44" s="1021"/>
      <c r="BG44" s="1021"/>
      <c r="BH44" s="1021"/>
      <c r="BI44" s="1022"/>
      <c r="BJ44" s="203"/>
      <c r="BK44" s="203"/>
      <c r="BL44" s="203"/>
      <c r="BM44" s="203"/>
      <c r="BN44" s="203"/>
      <c r="BO44" s="215"/>
      <c r="BP44" s="215"/>
      <c r="BQ44" s="212">
        <v>38</v>
      </c>
      <c r="BR44" s="213"/>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1">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5"/>
      <c r="AL45" s="966"/>
      <c r="AM45" s="966"/>
      <c r="AN45" s="966"/>
      <c r="AO45" s="966"/>
      <c r="AP45" s="966"/>
      <c r="AQ45" s="966"/>
      <c r="AR45" s="966"/>
      <c r="AS45" s="966"/>
      <c r="AT45" s="966"/>
      <c r="AU45" s="966"/>
      <c r="AV45" s="966"/>
      <c r="AW45" s="966"/>
      <c r="AX45" s="966"/>
      <c r="AY45" s="966"/>
      <c r="AZ45" s="1037"/>
      <c r="BA45" s="1037"/>
      <c r="BB45" s="1037"/>
      <c r="BC45" s="1037"/>
      <c r="BD45" s="1037"/>
      <c r="BE45" s="1021"/>
      <c r="BF45" s="1021"/>
      <c r="BG45" s="1021"/>
      <c r="BH45" s="1021"/>
      <c r="BI45" s="1022"/>
      <c r="BJ45" s="203"/>
      <c r="BK45" s="203"/>
      <c r="BL45" s="203"/>
      <c r="BM45" s="203"/>
      <c r="BN45" s="203"/>
      <c r="BO45" s="215"/>
      <c r="BP45" s="215"/>
      <c r="BQ45" s="212">
        <v>39</v>
      </c>
      <c r="BR45" s="213"/>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1">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5"/>
      <c r="AL46" s="966"/>
      <c r="AM46" s="966"/>
      <c r="AN46" s="966"/>
      <c r="AO46" s="966"/>
      <c r="AP46" s="966"/>
      <c r="AQ46" s="966"/>
      <c r="AR46" s="966"/>
      <c r="AS46" s="966"/>
      <c r="AT46" s="966"/>
      <c r="AU46" s="966"/>
      <c r="AV46" s="966"/>
      <c r="AW46" s="966"/>
      <c r="AX46" s="966"/>
      <c r="AY46" s="966"/>
      <c r="AZ46" s="1037"/>
      <c r="BA46" s="1037"/>
      <c r="BB46" s="1037"/>
      <c r="BC46" s="1037"/>
      <c r="BD46" s="1037"/>
      <c r="BE46" s="1021"/>
      <c r="BF46" s="1021"/>
      <c r="BG46" s="1021"/>
      <c r="BH46" s="1021"/>
      <c r="BI46" s="1022"/>
      <c r="BJ46" s="203"/>
      <c r="BK46" s="203"/>
      <c r="BL46" s="203"/>
      <c r="BM46" s="203"/>
      <c r="BN46" s="203"/>
      <c r="BO46" s="215"/>
      <c r="BP46" s="215"/>
      <c r="BQ46" s="212">
        <v>40</v>
      </c>
      <c r="BR46" s="213"/>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1">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5"/>
      <c r="AL47" s="966"/>
      <c r="AM47" s="966"/>
      <c r="AN47" s="966"/>
      <c r="AO47" s="966"/>
      <c r="AP47" s="966"/>
      <c r="AQ47" s="966"/>
      <c r="AR47" s="966"/>
      <c r="AS47" s="966"/>
      <c r="AT47" s="966"/>
      <c r="AU47" s="966"/>
      <c r="AV47" s="966"/>
      <c r="AW47" s="966"/>
      <c r="AX47" s="966"/>
      <c r="AY47" s="966"/>
      <c r="AZ47" s="1037"/>
      <c r="BA47" s="1037"/>
      <c r="BB47" s="1037"/>
      <c r="BC47" s="1037"/>
      <c r="BD47" s="1037"/>
      <c r="BE47" s="1021"/>
      <c r="BF47" s="1021"/>
      <c r="BG47" s="1021"/>
      <c r="BH47" s="1021"/>
      <c r="BI47" s="1022"/>
      <c r="BJ47" s="203"/>
      <c r="BK47" s="203"/>
      <c r="BL47" s="203"/>
      <c r="BM47" s="203"/>
      <c r="BN47" s="203"/>
      <c r="BO47" s="215"/>
      <c r="BP47" s="215"/>
      <c r="BQ47" s="212">
        <v>41</v>
      </c>
      <c r="BR47" s="213"/>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1">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5"/>
      <c r="AL48" s="966"/>
      <c r="AM48" s="966"/>
      <c r="AN48" s="966"/>
      <c r="AO48" s="966"/>
      <c r="AP48" s="966"/>
      <c r="AQ48" s="966"/>
      <c r="AR48" s="966"/>
      <c r="AS48" s="966"/>
      <c r="AT48" s="966"/>
      <c r="AU48" s="966"/>
      <c r="AV48" s="966"/>
      <c r="AW48" s="966"/>
      <c r="AX48" s="966"/>
      <c r="AY48" s="966"/>
      <c r="AZ48" s="1037"/>
      <c r="BA48" s="1037"/>
      <c r="BB48" s="1037"/>
      <c r="BC48" s="1037"/>
      <c r="BD48" s="1037"/>
      <c r="BE48" s="1021"/>
      <c r="BF48" s="1021"/>
      <c r="BG48" s="1021"/>
      <c r="BH48" s="1021"/>
      <c r="BI48" s="1022"/>
      <c r="BJ48" s="203"/>
      <c r="BK48" s="203"/>
      <c r="BL48" s="203"/>
      <c r="BM48" s="203"/>
      <c r="BN48" s="203"/>
      <c r="BO48" s="215"/>
      <c r="BP48" s="215"/>
      <c r="BQ48" s="212">
        <v>42</v>
      </c>
      <c r="BR48" s="213"/>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1">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5"/>
      <c r="AL49" s="966"/>
      <c r="AM49" s="966"/>
      <c r="AN49" s="966"/>
      <c r="AO49" s="966"/>
      <c r="AP49" s="966"/>
      <c r="AQ49" s="966"/>
      <c r="AR49" s="966"/>
      <c r="AS49" s="966"/>
      <c r="AT49" s="966"/>
      <c r="AU49" s="966"/>
      <c r="AV49" s="966"/>
      <c r="AW49" s="966"/>
      <c r="AX49" s="966"/>
      <c r="AY49" s="966"/>
      <c r="AZ49" s="1037"/>
      <c r="BA49" s="1037"/>
      <c r="BB49" s="1037"/>
      <c r="BC49" s="1037"/>
      <c r="BD49" s="1037"/>
      <c r="BE49" s="1021"/>
      <c r="BF49" s="1021"/>
      <c r="BG49" s="1021"/>
      <c r="BH49" s="1021"/>
      <c r="BI49" s="1022"/>
      <c r="BJ49" s="203"/>
      <c r="BK49" s="203"/>
      <c r="BL49" s="203"/>
      <c r="BM49" s="203"/>
      <c r="BN49" s="203"/>
      <c r="BO49" s="215"/>
      <c r="BP49" s="215"/>
      <c r="BQ49" s="212">
        <v>43</v>
      </c>
      <c r="BR49" s="213"/>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1">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5"/>
      <c r="BP50" s="215"/>
      <c r="BQ50" s="212">
        <v>44</v>
      </c>
      <c r="BR50" s="213"/>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1">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5"/>
      <c r="BP51" s="215"/>
      <c r="BQ51" s="212">
        <v>45</v>
      </c>
      <c r="BR51" s="213"/>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1">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5"/>
      <c r="BP52" s="215"/>
      <c r="BQ52" s="212">
        <v>46</v>
      </c>
      <c r="BR52" s="213"/>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1">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5"/>
      <c r="BP53" s="215"/>
      <c r="BQ53" s="212">
        <v>47</v>
      </c>
      <c r="BR53" s="213"/>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1">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5"/>
      <c r="BP54" s="215"/>
      <c r="BQ54" s="212">
        <v>48</v>
      </c>
      <c r="BR54" s="213"/>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1">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5"/>
      <c r="BP55" s="215"/>
      <c r="BQ55" s="212">
        <v>49</v>
      </c>
      <c r="BR55" s="213"/>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1">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5"/>
      <c r="BP56" s="215"/>
      <c r="BQ56" s="212">
        <v>50</v>
      </c>
      <c r="BR56" s="213"/>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1">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5"/>
      <c r="BP57" s="215"/>
      <c r="BQ57" s="212">
        <v>51</v>
      </c>
      <c r="BR57" s="213"/>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1">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5"/>
      <c r="BP58" s="215"/>
      <c r="BQ58" s="212">
        <v>52</v>
      </c>
      <c r="BR58" s="213"/>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1">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5"/>
      <c r="BP59" s="215"/>
      <c r="BQ59" s="212">
        <v>53</v>
      </c>
      <c r="BR59" s="213"/>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1">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5"/>
      <c r="BP60" s="215"/>
      <c r="BQ60" s="212">
        <v>54</v>
      </c>
      <c r="BR60" s="213"/>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1">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5"/>
      <c r="BP61" s="215"/>
      <c r="BQ61" s="212">
        <v>55</v>
      </c>
      <c r="BR61" s="213"/>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1">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386</v>
      </c>
      <c r="BK62" s="1024"/>
      <c r="BL62" s="1024"/>
      <c r="BM62" s="1024"/>
      <c r="BN62" s="1025"/>
      <c r="BO62" s="215"/>
      <c r="BP62" s="215"/>
      <c r="BQ62" s="212">
        <v>56</v>
      </c>
      <c r="BR62" s="213"/>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4" t="s">
        <v>364</v>
      </c>
      <c r="B63" s="939" t="s">
        <v>387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17"/>
      <c r="AF63" s="1018">
        <v>3830</v>
      </c>
      <c r="AG63" s="954"/>
      <c r="AH63" s="954"/>
      <c r="AI63" s="954"/>
      <c r="AJ63" s="1019"/>
      <c r="AK63" s="1020"/>
      <c r="AL63" s="958"/>
      <c r="AM63" s="958"/>
      <c r="AN63" s="958"/>
      <c r="AO63" s="958"/>
      <c r="AP63" s="954">
        <v>54662</v>
      </c>
      <c r="AQ63" s="954"/>
      <c r="AR63" s="954"/>
      <c r="AS63" s="954"/>
      <c r="AT63" s="954"/>
      <c r="AU63" s="954">
        <v>37944</v>
      </c>
      <c r="AV63" s="954"/>
      <c r="AW63" s="954"/>
      <c r="AX63" s="954"/>
      <c r="AY63" s="954"/>
      <c r="AZ63" s="1014"/>
      <c r="BA63" s="1014"/>
      <c r="BB63" s="1014"/>
      <c r="BC63" s="1014"/>
      <c r="BD63" s="1014"/>
      <c r="BE63" s="955"/>
      <c r="BF63" s="955"/>
      <c r="BG63" s="955"/>
      <c r="BH63" s="955"/>
      <c r="BI63" s="956"/>
      <c r="BJ63" s="1015" t="s">
        <v>109</v>
      </c>
      <c r="BK63" s="946"/>
      <c r="BL63" s="946"/>
      <c r="BM63" s="946"/>
      <c r="BN63" s="1016"/>
      <c r="BO63" s="215"/>
      <c r="BP63" s="215"/>
      <c r="BQ63" s="212">
        <v>57</v>
      </c>
      <c r="BR63" s="213"/>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389</v>
      </c>
      <c r="B66" s="991"/>
      <c r="C66" s="991"/>
      <c r="D66" s="991"/>
      <c r="E66" s="991"/>
      <c r="F66" s="991"/>
      <c r="G66" s="991"/>
      <c r="H66" s="991"/>
      <c r="I66" s="991"/>
      <c r="J66" s="991"/>
      <c r="K66" s="991"/>
      <c r="L66" s="991"/>
      <c r="M66" s="991"/>
      <c r="N66" s="991"/>
      <c r="O66" s="991"/>
      <c r="P66" s="992"/>
      <c r="Q66" s="996" t="s">
        <v>368</v>
      </c>
      <c r="R66" s="997"/>
      <c r="S66" s="997"/>
      <c r="T66" s="997"/>
      <c r="U66" s="998"/>
      <c r="V66" s="996" t="s">
        <v>369</v>
      </c>
      <c r="W66" s="997"/>
      <c r="X66" s="997"/>
      <c r="Y66" s="997"/>
      <c r="Z66" s="998"/>
      <c r="AA66" s="996" t="s">
        <v>370</v>
      </c>
      <c r="AB66" s="997"/>
      <c r="AC66" s="997"/>
      <c r="AD66" s="997"/>
      <c r="AE66" s="998"/>
      <c r="AF66" s="1002" t="s">
        <v>371</v>
      </c>
      <c r="AG66" s="1003"/>
      <c r="AH66" s="1003"/>
      <c r="AI66" s="1003"/>
      <c r="AJ66" s="1004"/>
      <c r="AK66" s="996" t="s">
        <v>372</v>
      </c>
      <c r="AL66" s="991"/>
      <c r="AM66" s="991"/>
      <c r="AN66" s="991"/>
      <c r="AO66" s="992"/>
      <c r="AP66" s="996" t="s">
        <v>373</v>
      </c>
      <c r="AQ66" s="997"/>
      <c r="AR66" s="997"/>
      <c r="AS66" s="997"/>
      <c r="AT66" s="998"/>
      <c r="AU66" s="996" t="s">
        <v>390</v>
      </c>
      <c r="AV66" s="997"/>
      <c r="AW66" s="997"/>
      <c r="AX66" s="997"/>
      <c r="AY66" s="998"/>
      <c r="AZ66" s="996" t="s">
        <v>352</v>
      </c>
      <c r="BA66" s="997"/>
      <c r="BB66" s="997"/>
      <c r="BC66" s="997"/>
      <c r="BD66" s="1012"/>
      <c r="BE66" s="215"/>
      <c r="BF66" s="215"/>
      <c r="BG66" s="215"/>
      <c r="BH66" s="215"/>
      <c r="BI66" s="215"/>
      <c r="BJ66" s="215"/>
      <c r="BK66" s="215"/>
      <c r="BL66" s="215"/>
      <c r="BM66" s="215"/>
      <c r="BN66" s="215"/>
      <c r="BO66" s="215"/>
      <c r="BP66" s="215"/>
      <c r="BQ66" s="212">
        <v>60</v>
      </c>
      <c r="BR66" s="217"/>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5"/>
      <c r="BF67" s="215"/>
      <c r="BG67" s="215"/>
      <c r="BH67" s="215"/>
      <c r="BI67" s="215"/>
      <c r="BJ67" s="215"/>
      <c r="BK67" s="215"/>
      <c r="BL67" s="215"/>
      <c r="BM67" s="215"/>
      <c r="BN67" s="215"/>
      <c r="BO67" s="215"/>
      <c r="BP67" s="215"/>
      <c r="BQ67" s="212">
        <v>61</v>
      </c>
      <c r="BR67" s="217"/>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197"/>
    </row>
    <row r="68" spans="1:131" s="198" customFormat="1" ht="26.25" customHeight="1" thickTop="1">
      <c r="A68" s="209">
        <v>1</v>
      </c>
      <c r="B68" s="980" t="s">
        <v>542</v>
      </c>
      <c r="C68" s="981"/>
      <c r="D68" s="981"/>
      <c r="E68" s="981"/>
      <c r="F68" s="981"/>
      <c r="G68" s="981"/>
      <c r="H68" s="981"/>
      <c r="I68" s="981"/>
      <c r="J68" s="981"/>
      <c r="K68" s="981"/>
      <c r="L68" s="981"/>
      <c r="M68" s="981"/>
      <c r="N68" s="981"/>
      <c r="O68" s="981"/>
      <c r="P68" s="982"/>
      <c r="Q68" s="983">
        <v>8</v>
      </c>
      <c r="R68" s="977"/>
      <c r="S68" s="977"/>
      <c r="T68" s="977"/>
      <c r="U68" s="977"/>
      <c r="V68" s="977">
        <v>7</v>
      </c>
      <c r="W68" s="977"/>
      <c r="X68" s="977"/>
      <c r="Y68" s="977"/>
      <c r="Z68" s="977"/>
      <c r="AA68" s="977">
        <v>1</v>
      </c>
      <c r="AB68" s="977"/>
      <c r="AC68" s="977"/>
      <c r="AD68" s="977"/>
      <c r="AE68" s="977"/>
      <c r="AF68" s="977">
        <v>1</v>
      </c>
      <c r="AG68" s="977"/>
      <c r="AH68" s="977"/>
      <c r="AI68" s="977"/>
      <c r="AJ68" s="977"/>
      <c r="AK68" s="977" t="s">
        <v>538</v>
      </c>
      <c r="AL68" s="977"/>
      <c r="AM68" s="977"/>
      <c r="AN68" s="977"/>
      <c r="AO68" s="977"/>
      <c r="AP68" s="977" t="s">
        <v>538</v>
      </c>
      <c r="AQ68" s="977"/>
      <c r="AR68" s="977"/>
      <c r="AS68" s="977"/>
      <c r="AT68" s="977"/>
      <c r="AU68" s="977" t="s">
        <v>538</v>
      </c>
      <c r="AV68" s="977"/>
      <c r="AW68" s="977"/>
      <c r="AX68" s="977"/>
      <c r="AY68" s="977"/>
      <c r="AZ68" s="978"/>
      <c r="BA68" s="978"/>
      <c r="BB68" s="978"/>
      <c r="BC68" s="978"/>
      <c r="BD68" s="979"/>
      <c r="BE68" s="215"/>
      <c r="BF68" s="215"/>
      <c r="BG68" s="215"/>
      <c r="BH68" s="215"/>
      <c r="BI68" s="215"/>
      <c r="BJ68" s="215"/>
      <c r="BK68" s="215"/>
      <c r="BL68" s="215"/>
      <c r="BM68" s="215"/>
      <c r="BN68" s="215"/>
      <c r="BO68" s="215"/>
      <c r="BP68" s="215"/>
      <c r="BQ68" s="212">
        <v>62</v>
      </c>
      <c r="BR68" s="217"/>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197"/>
    </row>
    <row r="69" spans="1:131" s="198" customFormat="1" ht="26.25" customHeight="1">
      <c r="A69" s="211">
        <v>2</v>
      </c>
      <c r="B69" s="969" t="s">
        <v>543</v>
      </c>
      <c r="C69" s="970"/>
      <c r="D69" s="970"/>
      <c r="E69" s="970"/>
      <c r="F69" s="970"/>
      <c r="G69" s="970"/>
      <c r="H69" s="970"/>
      <c r="I69" s="970"/>
      <c r="J69" s="970"/>
      <c r="K69" s="970"/>
      <c r="L69" s="970"/>
      <c r="M69" s="970"/>
      <c r="N69" s="970"/>
      <c r="O69" s="970"/>
      <c r="P69" s="971"/>
      <c r="Q69" s="972">
        <v>2223</v>
      </c>
      <c r="R69" s="966"/>
      <c r="S69" s="966"/>
      <c r="T69" s="966"/>
      <c r="U69" s="966"/>
      <c r="V69" s="966">
        <v>2156</v>
      </c>
      <c r="W69" s="966"/>
      <c r="X69" s="966"/>
      <c r="Y69" s="966"/>
      <c r="Z69" s="966"/>
      <c r="AA69" s="966">
        <v>67</v>
      </c>
      <c r="AB69" s="966"/>
      <c r="AC69" s="966"/>
      <c r="AD69" s="966"/>
      <c r="AE69" s="966"/>
      <c r="AF69" s="966">
        <v>67</v>
      </c>
      <c r="AG69" s="966"/>
      <c r="AH69" s="966"/>
      <c r="AI69" s="966"/>
      <c r="AJ69" s="966"/>
      <c r="AK69" s="966">
        <v>5</v>
      </c>
      <c r="AL69" s="966"/>
      <c r="AM69" s="966"/>
      <c r="AN69" s="966"/>
      <c r="AO69" s="966"/>
      <c r="AP69" s="966" t="s">
        <v>538</v>
      </c>
      <c r="AQ69" s="966"/>
      <c r="AR69" s="966"/>
      <c r="AS69" s="966"/>
      <c r="AT69" s="966"/>
      <c r="AU69" s="966" t="s">
        <v>538</v>
      </c>
      <c r="AV69" s="966"/>
      <c r="AW69" s="966"/>
      <c r="AX69" s="966"/>
      <c r="AY69" s="966"/>
      <c r="AZ69" s="967"/>
      <c r="BA69" s="967"/>
      <c r="BB69" s="967"/>
      <c r="BC69" s="967"/>
      <c r="BD69" s="968"/>
      <c r="BE69" s="215"/>
      <c r="BF69" s="215"/>
      <c r="BG69" s="215"/>
      <c r="BH69" s="215"/>
      <c r="BI69" s="215"/>
      <c r="BJ69" s="215"/>
      <c r="BK69" s="215"/>
      <c r="BL69" s="215"/>
      <c r="BM69" s="215"/>
      <c r="BN69" s="215"/>
      <c r="BO69" s="215"/>
      <c r="BP69" s="215"/>
      <c r="BQ69" s="212">
        <v>63</v>
      </c>
      <c r="BR69" s="217"/>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197"/>
    </row>
    <row r="70" spans="1:131" s="198" customFormat="1" ht="26.25" customHeight="1">
      <c r="A70" s="211">
        <v>3</v>
      </c>
      <c r="B70" s="969" t="s">
        <v>544</v>
      </c>
      <c r="C70" s="970"/>
      <c r="D70" s="970"/>
      <c r="E70" s="970"/>
      <c r="F70" s="970"/>
      <c r="G70" s="970"/>
      <c r="H70" s="970"/>
      <c r="I70" s="970"/>
      <c r="J70" s="970"/>
      <c r="K70" s="970"/>
      <c r="L70" s="970"/>
      <c r="M70" s="970"/>
      <c r="N70" s="970"/>
      <c r="O70" s="970"/>
      <c r="P70" s="971"/>
      <c r="Q70" s="972">
        <v>804096</v>
      </c>
      <c r="R70" s="966"/>
      <c r="S70" s="966"/>
      <c r="T70" s="966"/>
      <c r="U70" s="966"/>
      <c r="V70" s="966">
        <v>792077</v>
      </c>
      <c r="W70" s="966"/>
      <c r="X70" s="966"/>
      <c r="Y70" s="966"/>
      <c r="Z70" s="966"/>
      <c r="AA70" s="966">
        <v>12019</v>
      </c>
      <c r="AB70" s="966"/>
      <c r="AC70" s="966"/>
      <c r="AD70" s="966"/>
      <c r="AE70" s="966"/>
      <c r="AF70" s="966">
        <v>12019</v>
      </c>
      <c r="AG70" s="966"/>
      <c r="AH70" s="966"/>
      <c r="AI70" s="966"/>
      <c r="AJ70" s="966"/>
      <c r="AK70" s="966">
        <v>3394</v>
      </c>
      <c r="AL70" s="966"/>
      <c r="AM70" s="966"/>
      <c r="AN70" s="966"/>
      <c r="AO70" s="966"/>
      <c r="AP70" s="966" t="s">
        <v>538</v>
      </c>
      <c r="AQ70" s="966"/>
      <c r="AR70" s="966"/>
      <c r="AS70" s="966"/>
      <c r="AT70" s="966"/>
      <c r="AU70" s="966" t="s">
        <v>538</v>
      </c>
      <c r="AV70" s="966"/>
      <c r="AW70" s="966"/>
      <c r="AX70" s="966"/>
      <c r="AY70" s="966"/>
      <c r="AZ70" s="967"/>
      <c r="BA70" s="967"/>
      <c r="BB70" s="967"/>
      <c r="BC70" s="967"/>
      <c r="BD70" s="968"/>
      <c r="BE70" s="215"/>
      <c r="BF70" s="215"/>
      <c r="BG70" s="215"/>
      <c r="BH70" s="215"/>
      <c r="BI70" s="215"/>
      <c r="BJ70" s="215"/>
      <c r="BK70" s="215"/>
      <c r="BL70" s="215"/>
      <c r="BM70" s="215"/>
      <c r="BN70" s="215"/>
      <c r="BO70" s="215"/>
      <c r="BP70" s="215"/>
      <c r="BQ70" s="212">
        <v>64</v>
      </c>
      <c r="BR70" s="217"/>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197"/>
    </row>
    <row r="71" spans="1:131" s="198" customFormat="1" ht="26.25" customHeight="1">
      <c r="A71" s="211">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15"/>
      <c r="BF71" s="215"/>
      <c r="BG71" s="215"/>
      <c r="BH71" s="215"/>
      <c r="BI71" s="215"/>
      <c r="BJ71" s="215"/>
      <c r="BK71" s="215"/>
      <c r="BL71" s="215"/>
      <c r="BM71" s="215"/>
      <c r="BN71" s="215"/>
      <c r="BO71" s="215"/>
      <c r="BP71" s="215"/>
      <c r="BQ71" s="212">
        <v>65</v>
      </c>
      <c r="BR71" s="217"/>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197"/>
    </row>
    <row r="72" spans="1:131" s="198" customFormat="1" ht="26.25" customHeight="1">
      <c r="A72" s="211">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15"/>
      <c r="BF72" s="215"/>
      <c r="BG72" s="215"/>
      <c r="BH72" s="215"/>
      <c r="BI72" s="215"/>
      <c r="BJ72" s="215"/>
      <c r="BK72" s="215"/>
      <c r="BL72" s="215"/>
      <c r="BM72" s="215"/>
      <c r="BN72" s="215"/>
      <c r="BO72" s="215"/>
      <c r="BP72" s="215"/>
      <c r="BQ72" s="212">
        <v>66</v>
      </c>
      <c r="BR72" s="217"/>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197"/>
    </row>
    <row r="73" spans="1:131" s="198" customFormat="1" ht="26.25" customHeight="1">
      <c r="A73" s="211">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15"/>
      <c r="BF73" s="215"/>
      <c r="BG73" s="215"/>
      <c r="BH73" s="215"/>
      <c r="BI73" s="215"/>
      <c r="BJ73" s="215"/>
      <c r="BK73" s="215"/>
      <c r="BL73" s="215"/>
      <c r="BM73" s="215"/>
      <c r="BN73" s="215"/>
      <c r="BO73" s="215"/>
      <c r="BP73" s="215"/>
      <c r="BQ73" s="212">
        <v>67</v>
      </c>
      <c r="BR73" s="217"/>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197"/>
    </row>
    <row r="74" spans="1:131" s="198" customFormat="1" ht="26.25" customHeight="1">
      <c r="A74" s="211">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15"/>
      <c r="BF74" s="215"/>
      <c r="BG74" s="215"/>
      <c r="BH74" s="215"/>
      <c r="BI74" s="215"/>
      <c r="BJ74" s="215"/>
      <c r="BK74" s="215"/>
      <c r="BL74" s="215"/>
      <c r="BM74" s="215"/>
      <c r="BN74" s="215"/>
      <c r="BO74" s="215"/>
      <c r="BP74" s="215"/>
      <c r="BQ74" s="212">
        <v>68</v>
      </c>
      <c r="BR74" s="217"/>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197"/>
    </row>
    <row r="75" spans="1:131" s="198" customFormat="1" ht="26.25" customHeight="1">
      <c r="A75" s="211">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15"/>
      <c r="BF75" s="215"/>
      <c r="BG75" s="215"/>
      <c r="BH75" s="215"/>
      <c r="BI75" s="215"/>
      <c r="BJ75" s="215"/>
      <c r="BK75" s="215"/>
      <c r="BL75" s="215"/>
      <c r="BM75" s="215"/>
      <c r="BN75" s="215"/>
      <c r="BO75" s="215"/>
      <c r="BP75" s="215"/>
      <c r="BQ75" s="212">
        <v>69</v>
      </c>
      <c r="BR75" s="217"/>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197"/>
    </row>
    <row r="76" spans="1:131" s="198" customFormat="1" ht="26.25" customHeight="1">
      <c r="A76" s="211">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15"/>
      <c r="BF76" s="215"/>
      <c r="BG76" s="215"/>
      <c r="BH76" s="215"/>
      <c r="BI76" s="215"/>
      <c r="BJ76" s="215"/>
      <c r="BK76" s="215"/>
      <c r="BL76" s="215"/>
      <c r="BM76" s="215"/>
      <c r="BN76" s="215"/>
      <c r="BO76" s="215"/>
      <c r="BP76" s="215"/>
      <c r="BQ76" s="212">
        <v>70</v>
      </c>
      <c r="BR76" s="217"/>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197"/>
    </row>
    <row r="77" spans="1:131" s="198" customFormat="1" ht="26.25" customHeight="1">
      <c r="A77" s="211">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15"/>
      <c r="BF77" s="215"/>
      <c r="BG77" s="215"/>
      <c r="BH77" s="215"/>
      <c r="BI77" s="215"/>
      <c r="BJ77" s="215"/>
      <c r="BK77" s="215"/>
      <c r="BL77" s="215"/>
      <c r="BM77" s="215"/>
      <c r="BN77" s="215"/>
      <c r="BO77" s="215"/>
      <c r="BP77" s="215"/>
      <c r="BQ77" s="212">
        <v>71</v>
      </c>
      <c r="BR77" s="217"/>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197"/>
    </row>
    <row r="78" spans="1:131" s="198" customFormat="1" ht="26.25" customHeight="1">
      <c r="A78" s="211">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15"/>
      <c r="BF78" s="215"/>
      <c r="BG78" s="215"/>
      <c r="BH78" s="215"/>
      <c r="BI78" s="215"/>
      <c r="BJ78" s="218"/>
      <c r="BK78" s="218"/>
      <c r="BL78" s="218"/>
      <c r="BM78" s="218"/>
      <c r="BN78" s="218"/>
      <c r="BO78" s="215"/>
      <c r="BP78" s="215"/>
      <c r="BQ78" s="212">
        <v>72</v>
      </c>
      <c r="BR78" s="217"/>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197"/>
    </row>
    <row r="79" spans="1:131" s="198" customFormat="1" ht="26.25" customHeight="1">
      <c r="A79" s="211">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15"/>
      <c r="BF79" s="215"/>
      <c r="BG79" s="215"/>
      <c r="BH79" s="215"/>
      <c r="BI79" s="215"/>
      <c r="BJ79" s="218"/>
      <c r="BK79" s="218"/>
      <c r="BL79" s="218"/>
      <c r="BM79" s="218"/>
      <c r="BN79" s="218"/>
      <c r="BO79" s="215"/>
      <c r="BP79" s="215"/>
      <c r="BQ79" s="212">
        <v>73</v>
      </c>
      <c r="BR79" s="217"/>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197"/>
    </row>
    <row r="80" spans="1:131" s="198" customFormat="1" ht="26.25" customHeight="1">
      <c r="A80" s="211">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15"/>
      <c r="BF80" s="215"/>
      <c r="BG80" s="215"/>
      <c r="BH80" s="215"/>
      <c r="BI80" s="215"/>
      <c r="BJ80" s="215"/>
      <c r="BK80" s="215"/>
      <c r="BL80" s="215"/>
      <c r="BM80" s="215"/>
      <c r="BN80" s="215"/>
      <c r="BO80" s="215"/>
      <c r="BP80" s="215"/>
      <c r="BQ80" s="212">
        <v>74</v>
      </c>
      <c r="BR80" s="217"/>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197"/>
    </row>
    <row r="81" spans="1:131" s="198" customFormat="1" ht="26.25" customHeight="1">
      <c r="A81" s="211">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15"/>
      <c r="BF81" s="215"/>
      <c r="BG81" s="215"/>
      <c r="BH81" s="215"/>
      <c r="BI81" s="215"/>
      <c r="BJ81" s="215"/>
      <c r="BK81" s="215"/>
      <c r="BL81" s="215"/>
      <c r="BM81" s="215"/>
      <c r="BN81" s="215"/>
      <c r="BO81" s="215"/>
      <c r="BP81" s="215"/>
      <c r="BQ81" s="212">
        <v>75</v>
      </c>
      <c r="BR81" s="217"/>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197"/>
    </row>
    <row r="82" spans="1:131" s="198" customFormat="1" ht="26.25" customHeight="1">
      <c r="A82" s="211">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15"/>
      <c r="BF82" s="215"/>
      <c r="BG82" s="215"/>
      <c r="BH82" s="215"/>
      <c r="BI82" s="215"/>
      <c r="BJ82" s="215"/>
      <c r="BK82" s="215"/>
      <c r="BL82" s="215"/>
      <c r="BM82" s="215"/>
      <c r="BN82" s="215"/>
      <c r="BO82" s="215"/>
      <c r="BP82" s="215"/>
      <c r="BQ82" s="212">
        <v>76</v>
      </c>
      <c r="BR82" s="217"/>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197"/>
    </row>
    <row r="83" spans="1:131" s="198" customFormat="1" ht="26.25" customHeight="1">
      <c r="A83" s="211">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15"/>
      <c r="BF83" s="215"/>
      <c r="BG83" s="215"/>
      <c r="BH83" s="215"/>
      <c r="BI83" s="215"/>
      <c r="BJ83" s="215"/>
      <c r="BK83" s="215"/>
      <c r="BL83" s="215"/>
      <c r="BM83" s="215"/>
      <c r="BN83" s="215"/>
      <c r="BO83" s="215"/>
      <c r="BP83" s="215"/>
      <c r="BQ83" s="212">
        <v>77</v>
      </c>
      <c r="BR83" s="217"/>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197"/>
    </row>
    <row r="84" spans="1:131" s="198" customFormat="1" ht="26.25" customHeight="1">
      <c r="A84" s="211">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15"/>
      <c r="BF84" s="215"/>
      <c r="BG84" s="215"/>
      <c r="BH84" s="215"/>
      <c r="BI84" s="215"/>
      <c r="BJ84" s="215"/>
      <c r="BK84" s="215"/>
      <c r="BL84" s="215"/>
      <c r="BM84" s="215"/>
      <c r="BN84" s="215"/>
      <c r="BO84" s="215"/>
      <c r="BP84" s="215"/>
      <c r="BQ84" s="212">
        <v>78</v>
      </c>
      <c r="BR84" s="217"/>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197"/>
    </row>
    <row r="85" spans="1:131" s="198" customFormat="1" ht="26.25" customHeight="1">
      <c r="A85" s="211">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15"/>
      <c r="BF85" s="215"/>
      <c r="BG85" s="215"/>
      <c r="BH85" s="215"/>
      <c r="BI85" s="215"/>
      <c r="BJ85" s="215"/>
      <c r="BK85" s="215"/>
      <c r="BL85" s="215"/>
      <c r="BM85" s="215"/>
      <c r="BN85" s="215"/>
      <c r="BO85" s="215"/>
      <c r="BP85" s="215"/>
      <c r="BQ85" s="212">
        <v>79</v>
      </c>
      <c r="BR85" s="217"/>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197"/>
    </row>
    <row r="86" spans="1:131" s="198" customFormat="1" ht="26.25" customHeight="1">
      <c r="A86" s="211">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15"/>
      <c r="BF86" s="215"/>
      <c r="BG86" s="215"/>
      <c r="BH86" s="215"/>
      <c r="BI86" s="215"/>
      <c r="BJ86" s="215"/>
      <c r="BK86" s="215"/>
      <c r="BL86" s="215"/>
      <c r="BM86" s="215"/>
      <c r="BN86" s="215"/>
      <c r="BO86" s="215"/>
      <c r="BP86" s="215"/>
      <c r="BQ86" s="212">
        <v>80</v>
      </c>
      <c r="BR86" s="217"/>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197"/>
    </row>
    <row r="87" spans="1:131" s="198" customFormat="1" ht="26.25" customHeight="1">
      <c r="A87" s="21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15"/>
      <c r="BF87" s="215"/>
      <c r="BG87" s="215"/>
      <c r="BH87" s="215"/>
      <c r="BI87" s="215"/>
      <c r="BJ87" s="215"/>
      <c r="BK87" s="215"/>
      <c r="BL87" s="215"/>
      <c r="BM87" s="215"/>
      <c r="BN87" s="215"/>
      <c r="BO87" s="215"/>
      <c r="BP87" s="215"/>
      <c r="BQ87" s="212">
        <v>81</v>
      </c>
      <c r="BR87" s="217"/>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197"/>
    </row>
    <row r="88" spans="1:131" s="198" customFormat="1" ht="26.25" customHeight="1" thickBot="1">
      <c r="A88" s="214" t="s">
        <v>364</v>
      </c>
      <c r="B88" s="939" t="s">
        <v>391</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12087</v>
      </c>
      <c r="AG88" s="954"/>
      <c r="AH88" s="954"/>
      <c r="AI88" s="954"/>
      <c r="AJ88" s="954"/>
      <c r="AK88" s="958"/>
      <c r="AL88" s="958"/>
      <c r="AM88" s="958"/>
      <c r="AN88" s="958"/>
      <c r="AO88" s="958"/>
      <c r="AP88" s="954" t="s">
        <v>538</v>
      </c>
      <c r="AQ88" s="954"/>
      <c r="AR88" s="954"/>
      <c r="AS88" s="954"/>
      <c r="AT88" s="954"/>
      <c r="AU88" s="954" t="s">
        <v>538</v>
      </c>
      <c r="AV88" s="954"/>
      <c r="AW88" s="954"/>
      <c r="AX88" s="954"/>
      <c r="AY88" s="954"/>
      <c r="AZ88" s="955"/>
      <c r="BA88" s="955"/>
      <c r="BB88" s="955"/>
      <c r="BC88" s="955"/>
      <c r="BD88" s="956"/>
      <c r="BE88" s="215"/>
      <c r="BF88" s="215"/>
      <c r="BG88" s="215"/>
      <c r="BH88" s="215"/>
      <c r="BI88" s="215"/>
      <c r="BJ88" s="215"/>
      <c r="BK88" s="215"/>
      <c r="BL88" s="215"/>
      <c r="BM88" s="215"/>
      <c r="BN88" s="215"/>
      <c r="BO88" s="215"/>
      <c r="BP88" s="215"/>
      <c r="BQ88" s="212">
        <v>82</v>
      </c>
      <c r="BR88" s="217"/>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364</v>
      </c>
      <c r="BR102" s="939" t="s">
        <v>392</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458</v>
      </c>
      <c r="CS102" s="946"/>
      <c r="CT102" s="946"/>
      <c r="CU102" s="946"/>
      <c r="CV102" s="947"/>
      <c r="CW102" s="945">
        <v>93</v>
      </c>
      <c r="CX102" s="946"/>
      <c r="CY102" s="946"/>
      <c r="CZ102" s="946"/>
      <c r="DA102" s="947"/>
      <c r="DB102" s="945" t="s">
        <v>545</v>
      </c>
      <c r="DC102" s="946"/>
      <c r="DD102" s="946"/>
      <c r="DE102" s="946"/>
      <c r="DF102" s="947"/>
      <c r="DG102" s="945">
        <v>630</v>
      </c>
      <c r="DH102" s="946"/>
      <c r="DI102" s="946"/>
      <c r="DJ102" s="946"/>
      <c r="DK102" s="947"/>
      <c r="DL102" s="945" t="s">
        <v>545</v>
      </c>
      <c r="DM102" s="946"/>
      <c r="DN102" s="946"/>
      <c r="DO102" s="946"/>
      <c r="DP102" s="947"/>
      <c r="DQ102" s="945" t="s">
        <v>545</v>
      </c>
      <c r="DR102" s="946"/>
      <c r="DS102" s="946"/>
      <c r="DT102" s="946"/>
      <c r="DU102" s="947"/>
      <c r="DV102" s="928"/>
      <c r="DW102" s="929"/>
      <c r="DX102" s="929"/>
      <c r="DY102" s="929"/>
      <c r="DZ102" s="930"/>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31" t="s">
        <v>393</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32" t="s">
        <v>394</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395</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396</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33" t="s">
        <v>397</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398</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197" customFormat="1" ht="26.25" customHeight="1">
      <c r="A109" s="886" t="s">
        <v>399</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400</v>
      </c>
      <c r="AB109" s="887"/>
      <c r="AC109" s="887"/>
      <c r="AD109" s="887"/>
      <c r="AE109" s="888"/>
      <c r="AF109" s="889" t="s">
        <v>285</v>
      </c>
      <c r="AG109" s="887"/>
      <c r="AH109" s="887"/>
      <c r="AI109" s="887"/>
      <c r="AJ109" s="888"/>
      <c r="AK109" s="889" t="s">
        <v>284</v>
      </c>
      <c r="AL109" s="887"/>
      <c r="AM109" s="887"/>
      <c r="AN109" s="887"/>
      <c r="AO109" s="888"/>
      <c r="AP109" s="889" t="s">
        <v>401</v>
      </c>
      <c r="AQ109" s="887"/>
      <c r="AR109" s="887"/>
      <c r="AS109" s="887"/>
      <c r="AT109" s="918"/>
      <c r="AU109" s="886" t="s">
        <v>399</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400</v>
      </c>
      <c r="BR109" s="887"/>
      <c r="BS109" s="887"/>
      <c r="BT109" s="887"/>
      <c r="BU109" s="888"/>
      <c r="BV109" s="889" t="s">
        <v>285</v>
      </c>
      <c r="BW109" s="887"/>
      <c r="BX109" s="887"/>
      <c r="BY109" s="887"/>
      <c r="BZ109" s="888"/>
      <c r="CA109" s="889" t="s">
        <v>284</v>
      </c>
      <c r="CB109" s="887"/>
      <c r="CC109" s="887"/>
      <c r="CD109" s="887"/>
      <c r="CE109" s="888"/>
      <c r="CF109" s="927" t="s">
        <v>401</v>
      </c>
      <c r="CG109" s="927"/>
      <c r="CH109" s="927"/>
      <c r="CI109" s="927"/>
      <c r="CJ109" s="927"/>
      <c r="CK109" s="889" t="s">
        <v>402</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400</v>
      </c>
      <c r="DH109" s="887"/>
      <c r="DI109" s="887"/>
      <c r="DJ109" s="887"/>
      <c r="DK109" s="888"/>
      <c r="DL109" s="889" t="s">
        <v>285</v>
      </c>
      <c r="DM109" s="887"/>
      <c r="DN109" s="887"/>
      <c r="DO109" s="887"/>
      <c r="DP109" s="888"/>
      <c r="DQ109" s="889" t="s">
        <v>284</v>
      </c>
      <c r="DR109" s="887"/>
      <c r="DS109" s="887"/>
      <c r="DT109" s="887"/>
      <c r="DU109" s="888"/>
      <c r="DV109" s="889" t="s">
        <v>401</v>
      </c>
      <c r="DW109" s="887"/>
      <c r="DX109" s="887"/>
      <c r="DY109" s="887"/>
      <c r="DZ109" s="918"/>
    </row>
    <row r="110" spans="1:131" s="197" customFormat="1" ht="26.25" customHeight="1">
      <c r="A110" s="756" t="s">
        <v>403</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871">
        <v>5043676</v>
      </c>
      <c r="AB110" s="872"/>
      <c r="AC110" s="872"/>
      <c r="AD110" s="872"/>
      <c r="AE110" s="873"/>
      <c r="AF110" s="874">
        <v>5104727</v>
      </c>
      <c r="AG110" s="872"/>
      <c r="AH110" s="872"/>
      <c r="AI110" s="872"/>
      <c r="AJ110" s="873"/>
      <c r="AK110" s="874">
        <v>4777279</v>
      </c>
      <c r="AL110" s="872"/>
      <c r="AM110" s="872"/>
      <c r="AN110" s="872"/>
      <c r="AO110" s="873"/>
      <c r="AP110" s="875">
        <v>11.2</v>
      </c>
      <c r="AQ110" s="876"/>
      <c r="AR110" s="876"/>
      <c r="AS110" s="876"/>
      <c r="AT110" s="877"/>
      <c r="AU110" s="919" t="s">
        <v>61</v>
      </c>
      <c r="AV110" s="920"/>
      <c r="AW110" s="920"/>
      <c r="AX110" s="920"/>
      <c r="AY110" s="921"/>
      <c r="AZ110" s="815" t="s">
        <v>404</v>
      </c>
      <c r="BA110" s="757"/>
      <c r="BB110" s="757"/>
      <c r="BC110" s="757"/>
      <c r="BD110" s="757"/>
      <c r="BE110" s="757"/>
      <c r="BF110" s="757"/>
      <c r="BG110" s="757"/>
      <c r="BH110" s="757"/>
      <c r="BI110" s="757"/>
      <c r="BJ110" s="757"/>
      <c r="BK110" s="757"/>
      <c r="BL110" s="757"/>
      <c r="BM110" s="757"/>
      <c r="BN110" s="757"/>
      <c r="BO110" s="757"/>
      <c r="BP110" s="758"/>
      <c r="BQ110" s="798">
        <v>51767542</v>
      </c>
      <c r="BR110" s="799"/>
      <c r="BS110" s="799"/>
      <c r="BT110" s="799"/>
      <c r="BU110" s="799"/>
      <c r="BV110" s="799">
        <v>53292916</v>
      </c>
      <c r="BW110" s="799"/>
      <c r="BX110" s="799"/>
      <c r="BY110" s="799"/>
      <c r="BZ110" s="799"/>
      <c r="CA110" s="799">
        <v>53519713</v>
      </c>
      <c r="CB110" s="799"/>
      <c r="CC110" s="799"/>
      <c r="CD110" s="799"/>
      <c r="CE110" s="799"/>
      <c r="CF110" s="860">
        <v>125.1</v>
      </c>
      <c r="CG110" s="861"/>
      <c r="CH110" s="861"/>
      <c r="CI110" s="861"/>
      <c r="CJ110" s="861"/>
      <c r="CK110" s="915" t="s">
        <v>405</v>
      </c>
      <c r="CL110" s="863"/>
      <c r="CM110" s="868" t="s">
        <v>406</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798" t="s">
        <v>407</v>
      </c>
      <c r="DH110" s="799"/>
      <c r="DI110" s="799"/>
      <c r="DJ110" s="799"/>
      <c r="DK110" s="799"/>
      <c r="DL110" s="799" t="s">
        <v>407</v>
      </c>
      <c r="DM110" s="799"/>
      <c r="DN110" s="799"/>
      <c r="DO110" s="799"/>
      <c r="DP110" s="799"/>
      <c r="DQ110" s="799" t="s">
        <v>407</v>
      </c>
      <c r="DR110" s="799"/>
      <c r="DS110" s="799"/>
      <c r="DT110" s="799"/>
      <c r="DU110" s="799"/>
      <c r="DV110" s="800" t="s">
        <v>407</v>
      </c>
      <c r="DW110" s="800"/>
      <c r="DX110" s="800"/>
      <c r="DY110" s="800"/>
      <c r="DZ110" s="801"/>
    </row>
    <row r="111" spans="1:131" s="197" customFormat="1" ht="26.25" customHeight="1">
      <c r="A111" s="777" t="s">
        <v>408</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914"/>
      <c r="AA111" s="907" t="s">
        <v>407</v>
      </c>
      <c r="AB111" s="908"/>
      <c r="AC111" s="908"/>
      <c r="AD111" s="908"/>
      <c r="AE111" s="909"/>
      <c r="AF111" s="910" t="s">
        <v>407</v>
      </c>
      <c r="AG111" s="908"/>
      <c r="AH111" s="908"/>
      <c r="AI111" s="908"/>
      <c r="AJ111" s="909"/>
      <c r="AK111" s="910" t="s">
        <v>407</v>
      </c>
      <c r="AL111" s="908"/>
      <c r="AM111" s="908"/>
      <c r="AN111" s="908"/>
      <c r="AO111" s="909"/>
      <c r="AP111" s="911" t="s">
        <v>407</v>
      </c>
      <c r="AQ111" s="912"/>
      <c r="AR111" s="912"/>
      <c r="AS111" s="912"/>
      <c r="AT111" s="913"/>
      <c r="AU111" s="922"/>
      <c r="AV111" s="923"/>
      <c r="AW111" s="923"/>
      <c r="AX111" s="923"/>
      <c r="AY111" s="924"/>
      <c r="AZ111" s="766" t="s">
        <v>409</v>
      </c>
      <c r="BA111" s="767"/>
      <c r="BB111" s="767"/>
      <c r="BC111" s="767"/>
      <c r="BD111" s="767"/>
      <c r="BE111" s="767"/>
      <c r="BF111" s="767"/>
      <c r="BG111" s="767"/>
      <c r="BH111" s="767"/>
      <c r="BI111" s="767"/>
      <c r="BJ111" s="767"/>
      <c r="BK111" s="767"/>
      <c r="BL111" s="767"/>
      <c r="BM111" s="767"/>
      <c r="BN111" s="767"/>
      <c r="BO111" s="767"/>
      <c r="BP111" s="768"/>
      <c r="BQ111" s="769">
        <v>1811856</v>
      </c>
      <c r="BR111" s="770"/>
      <c r="BS111" s="770"/>
      <c r="BT111" s="770"/>
      <c r="BU111" s="770"/>
      <c r="BV111" s="770">
        <v>1321611</v>
      </c>
      <c r="BW111" s="770"/>
      <c r="BX111" s="770"/>
      <c r="BY111" s="770"/>
      <c r="BZ111" s="770"/>
      <c r="CA111" s="770">
        <v>862425</v>
      </c>
      <c r="CB111" s="770"/>
      <c r="CC111" s="770"/>
      <c r="CD111" s="770"/>
      <c r="CE111" s="770"/>
      <c r="CF111" s="847">
        <v>2</v>
      </c>
      <c r="CG111" s="848"/>
      <c r="CH111" s="848"/>
      <c r="CI111" s="848"/>
      <c r="CJ111" s="848"/>
      <c r="CK111" s="916"/>
      <c r="CL111" s="865"/>
      <c r="CM111" s="802" t="s">
        <v>410</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69" t="s">
        <v>411</v>
      </c>
      <c r="DH111" s="770"/>
      <c r="DI111" s="770"/>
      <c r="DJ111" s="770"/>
      <c r="DK111" s="770"/>
      <c r="DL111" s="770" t="s">
        <v>411</v>
      </c>
      <c r="DM111" s="770"/>
      <c r="DN111" s="770"/>
      <c r="DO111" s="770"/>
      <c r="DP111" s="770"/>
      <c r="DQ111" s="770" t="s">
        <v>411</v>
      </c>
      <c r="DR111" s="770"/>
      <c r="DS111" s="770"/>
      <c r="DT111" s="770"/>
      <c r="DU111" s="770"/>
      <c r="DV111" s="822" t="s">
        <v>411</v>
      </c>
      <c r="DW111" s="822"/>
      <c r="DX111" s="822"/>
      <c r="DY111" s="822"/>
      <c r="DZ111" s="823"/>
    </row>
    <row r="112" spans="1:131" s="197" customFormat="1" ht="26.25" customHeight="1">
      <c r="A112" s="901" t="s">
        <v>412</v>
      </c>
      <c r="B112" s="902"/>
      <c r="C112" s="767" t="s">
        <v>413</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82" t="s">
        <v>411</v>
      </c>
      <c r="AB112" s="783"/>
      <c r="AC112" s="783"/>
      <c r="AD112" s="783"/>
      <c r="AE112" s="784"/>
      <c r="AF112" s="785" t="s">
        <v>411</v>
      </c>
      <c r="AG112" s="783"/>
      <c r="AH112" s="783"/>
      <c r="AI112" s="783"/>
      <c r="AJ112" s="784"/>
      <c r="AK112" s="785" t="s">
        <v>411</v>
      </c>
      <c r="AL112" s="783"/>
      <c r="AM112" s="783"/>
      <c r="AN112" s="783"/>
      <c r="AO112" s="784"/>
      <c r="AP112" s="753" t="s">
        <v>411</v>
      </c>
      <c r="AQ112" s="754"/>
      <c r="AR112" s="754"/>
      <c r="AS112" s="754"/>
      <c r="AT112" s="755"/>
      <c r="AU112" s="922"/>
      <c r="AV112" s="923"/>
      <c r="AW112" s="923"/>
      <c r="AX112" s="923"/>
      <c r="AY112" s="924"/>
      <c r="AZ112" s="766" t="s">
        <v>414</v>
      </c>
      <c r="BA112" s="767"/>
      <c r="BB112" s="767"/>
      <c r="BC112" s="767"/>
      <c r="BD112" s="767"/>
      <c r="BE112" s="767"/>
      <c r="BF112" s="767"/>
      <c r="BG112" s="767"/>
      <c r="BH112" s="767"/>
      <c r="BI112" s="767"/>
      <c r="BJ112" s="767"/>
      <c r="BK112" s="767"/>
      <c r="BL112" s="767"/>
      <c r="BM112" s="767"/>
      <c r="BN112" s="767"/>
      <c r="BO112" s="767"/>
      <c r="BP112" s="768"/>
      <c r="BQ112" s="769">
        <v>39159190</v>
      </c>
      <c r="BR112" s="770"/>
      <c r="BS112" s="770"/>
      <c r="BT112" s="770"/>
      <c r="BU112" s="770"/>
      <c r="BV112" s="770">
        <v>37887651</v>
      </c>
      <c r="BW112" s="770"/>
      <c r="BX112" s="770"/>
      <c r="BY112" s="770"/>
      <c r="BZ112" s="770"/>
      <c r="CA112" s="770">
        <v>37943941</v>
      </c>
      <c r="CB112" s="770"/>
      <c r="CC112" s="770"/>
      <c r="CD112" s="770"/>
      <c r="CE112" s="770"/>
      <c r="CF112" s="847">
        <v>88.7</v>
      </c>
      <c r="CG112" s="848"/>
      <c r="CH112" s="848"/>
      <c r="CI112" s="848"/>
      <c r="CJ112" s="848"/>
      <c r="CK112" s="916"/>
      <c r="CL112" s="865"/>
      <c r="CM112" s="802" t="s">
        <v>415</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69" t="s">
        <v>411</v>
      </c>
      <c r="DH112" s="770"/>
      <c r="DI112" s="770"/>
      <c r="DJ112" s="770"/>
      <c r="DK112" s="770"/>
      <c r="DL112" s="770" t="s">
        <v>411</v>
      </c>
      <c r="DM112" s="770"/>
      <c r="DN112" s="770"/>
      <c r="DO112" s="770"/>
      <c r="DP112" s="770"/>
      <c r="DQ112" s="770" t="s">
        <v>411</v>
      </c>
      <c r="DR112" s="770"/>
      <c r="DS112" s="770"/>
      <c r="DT112" s="770"/>
      <c r="DU112" s="770"/>
      <c r="DV112" s="822" t="s">
        <v>411</v>
      </c>
      <c r="DW112" s="822"/>
      <c r="DX112" s="822"/>
      <c r="DY112" s="822"/>
      <c r="DZ112" s="823"/>
    </row>
    <row r="113" spans="1:130" s="197" customFormat="1" ht="26.25" customHeight="1">
      <c r="A113" s="903"/>
      <c r="B113" s="904"/>
      <c r="C113" s="767" t="s">
        <v>416</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07">
        <v>4232950</v>
      </c>
      <c r="AB113" s="908"/>
      <c r="AC113" s="908"/>
      <c r="AD113" s="908"/>
      <c r="AE113" s="909"/>
      <c r="AF113" s="910">
        <v>4212903</v>
      </c>
      <c r="AG113" s="908"/>
      <c r="AH113" s="908"/>
      <c r="AI113" s="908"/>
      <c r="AJ113" s="909"/>
      <c r="AK113" s="910">
        <v>4226212</v>
      </c>
      <c r="AL113" s="908"/>
      <c r="AM113" s="908"/>
      <c r="AN113" s="908"/>
      <c r="AO113" s="909"/>
      <c r="AP113" s="911">
        <v>9.9</v>
      </c>
      <c r="AQ113" s="912"/>
      <c r="AR113" s="912"/>
      <c r="AS113" s="912"/>
      <c r="AT113" s="913"/>
      <c r="AU113" s="922"/>
      <c r="AV113" s="923"/>
      <c r="AW113" s="923"/>
      <c r="AX113" s="923"/>
      <c r="AY113" s="924"/>
      <c r="AZ113" s="766" t="s">
        <v>417</v>
      </c>
      <c r="BA113" s="767"/>
      <c r="BB113" s="767"/>
      <c r="BC113" s="767"/>
      <c r="BD113" s="767"/>
      <c r="BE113" s="767"/>
      <c r="BF113" s="767"/>
      <c r="BG113" s="767"/>
      <c r="BH113" s="767"/>
      <c r="BI113" s="767"/>
      <c r="BJ113" s="767"/>
      <c r="BK113" s="767"/>
      <c r="BL113" s="767"/>
      <c r="BM113" s="767"/>
      <c r="BN113" s="767"/>
      <c r="BO113" s="767"/>
      <c r="BP113" s="768"/>
      <c r="BQ113" s="769" t="s">
        <v>411</v>
      </c>
      <c r="BR113" s="770"/>
      <c r="BS113" s="770"/>
      <c r="BT113" s="770"/>
      <c r="BU113" s="770"/>
      <c r="BV113" s="770" t="s">
        <v>411</v>
      </c>
      <c r="BW113" s="770"/>
      <c r="BX113" s="770"/>
      <c r="BY113" s="770"/>
      <c r="BZ113" s="770"/>
      <c r="CA113" s="770" t="s">
        <v>411</v>
      </c>
      <c r="CB113" s="770"/>
      <c r="CC113" s="770"/>
      <c r="CD113" s="770"/>
      <c r="CE113" s="770"/>
      <c r="CF113" s="847" t="s">
        <v>411</v>
      </c>
      <c r="CG113" s="848"/>
      <c r="CH113" s="848"/>
      <c r="CI113" s="848"/>
      <c r="CJ113" s="848"/>
      <c r="CK113" s="916"/>
      <c r="CL113" s="865"/>
      <c r="CM113" s="802" t="s">
        <v>418</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2" t="s">
        <v>411</v>
      </c>
      <c r="DH113" s="783"/>
      <c r="DI113" s="783"/>
      <c r="DJ113" s="783"/>
      <c r="DK113" s="784"/>
      <c r="DL113" s="785" t="s">
        <v>411</v>
      </c>
      <c r="DM113" s="783"/>
      <c r="DN113" s="783"/>
      <c r="DO113" s="783"/>
      <c r="DP113" s="784"/>
      <c r="DQ113" s="785" t="s">
        <v>411</v>
      </c>
      <c r="DR113" s="783"/>
      <c r="DS113" s="783"/>
      <c r="DT113" s="783"/>
      <c r="DU113" s="784"/>
      <c r="DV113" s="753" t="s">
        <v>411</v>
      </c>
      <c r="DW113" s="754"/>
      <c r="DX113" s="754"/>
      <c r="DY113" s="754"/>
      <c r="DZ113" s="755"/>
    </row>
    <row r="114" spans="1:130" s="197" customFormat="1" ht="26.25" customHeight="1">
      <c r="A114" s="903"/>
      <c r="B114" s="904"/>
      <c r="C114" s="767" t="s">
        <v>419</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82" t="s">
        <v>411</v>
      </c>
      <c r="AB114" s="783"/>
      <c r="AC114" s="783"/>
      <c r="AD114" s="783"/>
      <c r="AE114" s="784"/>
      <c r="AF114" s="785" t="s">
        <v>411</v>
      </c>
      <c r="AG114" s="783"/>
      <c r="AH114" s="783"/>
      <c r="AI114" s="783"/>
      <c r="AJ114" s="784"/>
      <c r="AK114" s="785" t="s">
        <v>411</v>
      </c>
      <c r="AL114" s="783"/>
      <c r="AM114" s="783"/>
      <c r="AN114" s="783"/>
      <c r="AO114" s="784"/>
      <c r="AP114" s="753" t="s">
        <v>411</v>
      </c>
      <c r="AQ114" s="754"/>
      <c r="AR114" s="754"/>
      <c r="AS114" s="754"/>
      <c r="AT114" s="755"/>
      <c r="AU114" s="922"/>
      <c r="AV114" s="923"/>
      <c r="AW114" s="923"/>
      <c r="AX114" s="923"/>
      <c r="AY114" s="924"/>
      <c r="AZ114" s="766" t="s">
        <v>420</v>
      </c>
      <c r="BA114" s="767"/>
      <c r="BB114" s="767"/>
      <c r="BC114" s="767"/>
      <c r="BD114" s="767"/>
      <c r="BE114" s="767"/>
      <c r="BF114" s="767"/>
      <c r="BG114" s="767"/>
      <c r="BH114" s="767"/>
      <c r="BI114" s="767"/>
      <c r="BJ114" s="767"/>
      <c r="BK114" s="767"/>
      <c r="BL114" s="767"/>
      <c r="BM114" s="767"/>
      <c r="BN114" s="767"/>
      <c r="BO114" s="767"/>
      <c r="BP114" s="768"/>
      <c r="BQ114" s="769">
        <v>12630586</v>
      </c>
      <c r="BR114" s="770"/>
      <c r="BS114" s="770"/>
      <c r="BT114" s="770"/>
      <c r="BU114" s="770"/>
      <c r="BV114" s="770">
        <v>11863214</v>
      </c>
      <c r="BW114" s="770"/>
      <c r="BX114" s="770"/>
      <c r="BY114" s="770"/>
      <c r="BZ114" s="770"/>
      <c r="CA114" s="770">
        <v>11490821</v>
      </c>
      <c r="CB114" s="770"/>
      <c r="CC114" s="770"/>
      <c r="CD114" s="770"/>
      <c r="CE114" s="770"/>
      <c r="CF114" s="847">
        <v>26.9</v>
      </c>
      <c r="CG114" s="848"/>
      <c r="CH114" s="848"/>
      <c r="CI114" s="848"/>
      <c r="CJ114" s="848"/>
      <c r="CK114" s="916"/>
      <c r="CL114" s="865"/>
      <c r="CM114" s="802" t="s">
        <v>421</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2" t="s">
        <v>411</v>
      </c>
      <c r="DH114" s="783"/>
      <c r="DI114" s="783"/>
      <c r="DJ114" s="783"/>
      <c r="DK114" s="784"/>
      <c r="DL114" s="785" t="s">
        <v>411</v>
      </c>
      <c r="DM114" s="783"/>
      <c r="DN114" s="783"/>
      <c r="DO114" s="783"/>
      <c r="DP114" s="784"/>
      <c r="DQ114" s="785" t="s">
        <v>411</v>
      </c>
      <c r="DR114" s="783"/>
      <c r="DS114" s="783"/>
      <c r="DT114" s="783"/>
      <c r="DU114" s="784"/>
      <c r="DV114" s="753" t="s">
        <v>411</v>
      </c>
      <c r="DW114" s="754"/>
      <c r="DX114" s="754"/>
      <c r="DY114" s="754"/>
      <c r="DZ114" s="755"/>
    </row>
    <row r="115" spans="1:130" s="197" customFormat="1" ht="26.25" customHeight="1">
      <c r="A115" s="903"/>
      <c r="B115" s="904"/>
      <c r="C115" s="767" t="s">
        <v>422</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07">
        <v>432688</v>
      </c>
      <c r="AB115" s="908"/>
      <c r="AC115" s="908"/>
      <c r="AD115" s="908"/>
      <c r="AE115" s="909"/>
      <c r="AF115" s="910">
        <v>567465</v>
      </c>
      <c r="AG115" s="908"/>
      <c r="AH115" s="908"/>
      <c r="AI115" s="908"/>
      <c r="AJ115" s="909"/>
      <c r="AK115" s="910">
        <v>534759</v>
      </c>
      <c r="AL115" s="908"/>
      <c r="AM115" s="908"/>
      <c r="AN115" s="908"/>
      <c r="AO115" s="909"/>
      <c r="AP115" s="911">
        <v>1.3</v>
      </c>
      <c r="AQ115" s="912"/>
      <c r="AR115" s="912"/>
      <c r="AS115" s="912"/>
      <c r="AT115" s="913"/>
      <c r="AU115" s="922"/>
      <c r="AV115" s="923"/>
      <c r="AW115" s="923"/>
      <c r="AX115" s="923"/>
      <c r="AY115" s="924"/>
      <c r="AZ115" s="766" t="s">
        <v>423</v>
      </c>
      <c r="BA115" s="767"/>
      <c r="BB115" s="767"/>
      <c r="BC115" s="767"/>
      <c r="BD115" s="767"/>
      <c r="BE115" s="767"/>
      <c r="BF115" s="767"/>
      <c r="BG115" s="767"/>
      <c r="BH115" s="767"/>
      <c r="BI115" s="767"/>
      <c r="BJ115" s="767"/>
      <c r="BK115" s="767"/>
      <c r="BL115" s="767"/>
      <c r="BM115" s="767"/>
      <c r="BN115" s="767"/>
      <c r="BO115" s="767"/>
      <c r="BP115" s="768"/>
      <c r="BQ115" s="769">
        <v>182624</v>
      </c>
      <c r="BR115" s="770"/>
      <c r="BS115" s="770"/>
      <c r="BT115" s="770"/>
      <c r="BU115" s="770"/>
      <c r="BV115" s="770">
        <v>91409</v>
      </c>
      <c r="BW115" s="770"/>
      <c r="BX115" s="770"/>
      <c r="BY115" s="770"/>
      <c r="BZ115" s="770"/>
      <c r="CA115" s="770" t="s">
        <v>411</v>
      </c>
      <c r="CB115" s="770"/>
      <c r="CC115" s="770"/>
      <c r="CD115" s="770"/>
      <c r="CE115" s="770"/>
      <c r="CF115" s="847" t="s">
        <v>411</v>
      </c>
      <c r="CG115" s="848"/>
      <c r="CH115" s="848"/>
      <c r="CI115" s="848"/>
      <c r="CJ115" s="848"/>
      <c r="CK115" s="916"/>
      <c r="CL115" s="865"/>
      <c r="CM115" s="766" t="s">
        <v>424</v>
      </c>
      <c r="CN115" s="896"/>
      <c r="CO115" s="896"/>
      <c r="CP115" s="896"/>
      <c r="CQ115" s="896"/>
      <c r="CR115" s="896"/>
      <c r="CS115" s="896"/>
      <c r="CT115" s="896"/>
      <c r="CU115" s="896"/>
      <c r="CV115" s="896"/>
      <c r="CW115" s="896"/>
      <c r="CX115" s="896"/>
      <c r="CY115" s="896"/>
      <c r="CZ115" s="896"/>
      <c r="DA115" s="896"/>
      <c r="DB115" s="896"/>
      <c r="DC115" s="896"/>
      <c r="DD115" s="896"/>
      <c r="DE115" s="896"/>
      <c r="DF115" s="768"/>
      <c r="DG115" s="782">
        <v>1303897</v>
      </c>
      <c r="DH115" s="783"/>
      <c r="DI115" s="783"/>
      <c r="DJ115" s="783"/>
      <c r="DK115" s="784"/>
      <c r="DL115" s="785">
        <v>964504</v>
      </c>
      <c r="DM115" s="783"/>
      <c r="DN115" s="783"/>
      <c r="DO115" s="783"/>
      <c r="DP115" s="784"/>
      <c r="DQ115" s="785">
        <v>629167</v>
      </c>
      <c r="DR115" s="783"/>
      <c r="DS115" s="783"/>
      <c r="DT115" s="783"/>
      <c r="DU115" s="784"/>
      <c r="DV115" s="753">
        <v>1.5</v>
      </c>
      <c r="DW115" s="754"/>
      <c r="DX115" s="754"/>
      <c r="DY115" s="754"/>
      <c r="DZ115" s="755"/>
    </row>
    <row r="116" spans="1:130" s="197" customFormat="1" ht="26.25" customHeight="1">
      <c r="A116" s="905"/>
      <c r="B116" s="906"/>
      <c r="C116" s="845" t="s">
        <v>425</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2" t="s">
        <v>411</v>
      </c>
      <c r="AB116" s="783"/>
      <c r="AC116" s="783"/>
      <c r="AD116" s="783"/>
      <c r="AE116" s="784"/>
      <c r="AF116" s="785" t="s">
        <v>411</v>
      </c>
      <c r="AG116" s="783"/>
      <c r="AH116" s="783"/>
      <c r="AI116" s="783"/>
      <c r="AJ116" s="784"/>
      <c r="AK116" s="785" t="s">
        <v>411</v>
      </c>
      <c r="AL116" s="783"/>
      <c r="AM116" s="783"/>
      <c r="AN116" s="783"/>
      <c r="AO116" s="784"/>
      <c r="AP116" s="753" t="s">
        <v>411</v>
      </c>
      <c r="AQ116" s="754"/>
      <c r="AR116" s="754"/>
      <c r="AS116" s="754"/>
      <c r="AT116" s="755"/>
      <c r="AU116" s="922"/>
      <c r="AV116" s="923"/>
      <c r="AW116" s="923"/>
      <c r="AX116" s="923"/>
      <c r="AY116" s="924"/>
      <c r="AZ116" s="766" t="s">
        <v>426</v>
      </c>
      <c r="BA116" s="767"/>
      <c r="BB116" s="767"/>
      <c r="BC116" s="767"/>
      <c r="BD116" s="767"/>
      <c r="BE116" s="767"/>
      <c r="BF116" s="767"/>
      <c r="BG116" s="767"/>
      <c r="BH116" s="767"/>
      <c r="BI116" s="767"/>
      <c r="BJ116" s="767"/>
      <c r="BK116" s="767"/>
      <c r="BL116" s="767"/>
      <c r="BM116" s="767"/>
      <c r="BN116" s="767"/>
      <c r="BO116" s="767"/>
      <c r="BP116" s="768"/>
      <c r="BQ116" s="769" t="s">
        <v>411</v>
      </c>
      <c r="BR116" s="770"/>
      <c r="BS116" s="770"/>
      <c r="BT116" s="770"/>
      <c r="BU116" s="770"/>
      <c r="BV116" s="770" t="s">
        <v>411</v>
      </c>
      <c r="BW116" s="770"/>
      <c r="BX116" s="770"/>
      <c r="BY116" s="770"/>
      <c r="BZ116" s="770"/>
      <c r="CA116" s="770" t="s">
        <v>411</v>
      </c>
      <c r="CB116" s="770"/>
      <c r="CC116" s="770"/>
      <c r="CD116" s="770"/>
      <c r="CE116" s="770"/>
      <c r="CF116" s="847" t="s">
        <v>411</v>
      </c>
      <c r="CG116" s="848"/>
      <c r="CH116" s="848"/>
      <c r="CI116" s="848"/>
      <c r="CJ116" s="848"/>
      <c r="CK116" s="916"/>
      <c r="CL116" s="865"/>
      <c r="CM116" s="802" t="s">
        <v>427</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2" t="s">
        <v>411</v>
      </c>
      <c r="DH116" s="783"/>
      <c r="DI116" s="783"/>
      <c r="DJ116" s="783"/>
      <c r="DK116" s="784"/>
      <c r="DL116" s="785" t="s">
        <v>411</v>
      </c>
      <c r="DM116" s="783"/>
      <c r="DN116" s="783"/>
      <c r="DO116" s="783"/>
      <c r="DP116" s="784"/>
      <c r="DQ116" s="785" t="s">
        <v>411</v>
      </c>
      <c r="DR116" s="783"/>
      <c r="DS116" s="783"/>
      <c r="DT116" s="783"/>
      <c r="DU116" s="784"/>
      <c r="DV116" s="753" t="s">
        <v>411</v>
      </c>
      <c r="DW116" s="754"/>
      <c r="DX116" s="754"/>
      <c r="DY116" s="754"/>
      <c r="DZ116" s="755"/>
    </row>
    <row r="117" spans="1:130" s="197" customFormat="1" ht="26.25" customHeight="1">
      <c r="A117" s="886" t="s">
        <v>168</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36" t="s">
        <v>428</v>
      </c>
      <c r="Z117" s="888"/>
      <c r="AA117" s="893">
        <v>9709314</v>
      </c>
      <c r="AB117" s="894"/>
      <c r="AC117" s="894"/>
      <c r="AD117" s="894"/>
      <c r="AE117" s="895"/>
      <c r="AF117" s="897">
        <v>9885095</v>
      </c>
      <c r="AG117" s="894"/>
      <c r="AH117" s="894"/>
      <c r="AI117" s="894"/>
      <c r="AJ117" s="895"/>
      <c r="AK117" s="897">
        <v>9538250</v>
      </c>
      <c r="AL117" s="894"/>
      <c r="AM117" s="894"/>
      <c r="AN117" s="894"/>
      <c r="AO117" s="895"/>
      <c r="AP117" s="898"/>
      <c r="AQ117" s="899"/>
      <c r="AR117" s="899"/>
      <c r="AS117" s="899"/>
      <c r="AT117" s="900"/>
      <c r="AU117" s="922"/>
      <c r="AV117" s="923"/>
      <c r="AW117" s="923"/>
      <c r="AX117" s="923"/>
      <c r="AY117" s="924"/>
      <c r="AZ117" s="844" t="s">
        <v>429</v>
      </c>
      <c r="BA117" s="845"/>
      <c r="BB117" s="845"/>
      <c r="BC117" s="845"/>
      <c r="BD117" s="845"/>
      <c r="BE117" s="845"/>
      <c r="BF117" s="845"/>
      <c r="BG117" s="845"/>
      <c r="BH117" s="845"/>
      <c r="BI117" s="845"/>
      <c r="BJ117" s="845"/>
      <c r="BK117" s="845"/>
      <c r="BL117" s="845"/>
      <c r="BM117" s="845"/>
      <c r="BN117" s="845"/>
      <c r="BO117" s="845"/>
      <c r="BP117" s="846"/>
      <c r="BQ117" s="856" t="s">
        <v>109</v>
      </c>
      <c r="BR117" s="857"/>
      <c r="BS117" s="857"/>
      <c r="BT117" s="857"/>
      <c r="BU117" s="857"/>
      <c r="BV117" s="857" t="s">
        <v>109</v>
      </c>
      <c r="BW117" s="857"/>
      <c r="BX117" s="857"/>
      <c r="BY117" s="857"/>
      <c r="BZ117" s="857"/>
      <c r="CA117" s="857" t="s">
        <v>109</v>
      </c>
      <c r="CB117" s="857"/>
      <c r="CC117" s="857"/>
      <c r="CD117" s="857"/>
      <c r="CE117" s="857"/>
      <c r="CF117" s="847" t="s">
        <v>109</v>
      </c>
      <c r="CG117" s="848"/>
      <c r="CH117" s="848"/>
      <c r="CI117" s="848"/>
      <c r="CJ117" s="848"/>
      <c r="CK117" s="916"/>
      <c r="CL117" s="865"/>
      <c r="CM117" s="802" t="s">
        <v>430</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2" t="s">
        <v>109</v>
      </c>
      <c r="DH117" s="783"/>
      <c r="DI117" s="783"/>
      <c r="DJ117" s="783"/>
      <c r="DK117" s="784"/>
      <c r="DL117" s="785" t="s">
        <v>109</v>
      </c>
      <c r="DM117" s="783"/>
      <c r="DN117" s="783"/>
      <c r="DO117" s="783"/>
      <c r="DP117" s="784"/>
      <c r="DQ117" s="785" t="s">
        <v>109</v>
      </c>
      <c r="DR117" s="783"/>
      <c r="DS117" s="783"/>
      <c r="DT117" s="783"/>
      <c r="DU117" s="784"/>
      <c r="DV117" s="753" t="s">
        <v>109</v>
      </c>
      <c r="DW117" s="754"/>
      <c r="DX117" s="754"/>
      <c r="DY117" s="754"/>
      <c r="DZ117" s="755"/>
    </row>
    <row r="118" spans="1:130" s="197" customFormat="1" ht="26.25" customHeight="1">
      <c r="A118" s="886" t="s">
        <v>402</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400</v>
      </c>
      <c r="AB118" s="887"/>
      <c r="AC118" s="887"/>
      <c r="AD118" s="887"/>
      <c r="AE118" s="888"/>
      <c r="AF118" s="889" t="s">
        <v>285</v>
      </c>
      <c r="AG118" s="887"/>
      <c r="AH118" s="887"/>
      <c r="AI118" s="887"/>
      <c r="AJ118" s="888"/>
      <c r="AK118" s="889" t="s">
        <v>284</v>
      </c>
      <c r="AL118" s="887"/>
      <c r="AM118" s="887"/>
      <c r="AN118" s="887"/>
      <c r="AO118" s="888"/>
      <c r="AP118" s="890" t="s">
        <v>401</v>
      </c>
      <c r="AQ118" s="891"/>
      <c r="AR118" s="891"/>
      <c r="AS118" s="891"/>
      <c r="AT118" s="892"/>
      <c r="AU118" s="925"/>
      <c r="AV118" s="926"/>
      <c r="AW118" s="926"/>
      <c r="AX118" s="926"/>
      <c r="AY118" s="926"/>
      <c r="AZ118" s="227" t="s">
        <v>168</v>
      </c>
      <c r="BA118" s="227"/>
      <c r="BB118" s="227"/>
      <c r="BC118" s="227"/>
      <c r="BD118" s="227"/>
      <c r="BE118" s="227"/>
      <c r="BF118" s="227"/>
      <c r="BG118" s="227"/>
      <c r="BH118" s="227"/>
      <c r="BI118" s="227"/>
      <c r="BJ118" s="227"/>
      <c r="BK118" s="227"/>
      <c r="BL118" s="227"/>
      <c r="BM118" s="227"/>
      <c r="BN118" s="227"/>
      <c r="BO118" s="836" t="s">
        <v>431</v>
      </c>
      <c r="BP118" s="837"/>
      <c r="BQ118" s="856">
        <v>105551798</v>
      </c>
      <c r="BR118" s="857"/>
      <c r="BS118" s="857"/>
      <c r="BT118" s="857"/>
      <c r="BU118" s="857"/>
      <c r="BV118" s="857">
        <v>104456801</v>
      </c>
      <c r="BW118" s="857"/>
      <c r="BX118" s="857"/>
      <c r="BY118" s="857"/>
      <c r="BZ118" s="857"/>
      <c r="CA118" s="857">
        <v>103816900</v>
      </c>
      <c r="CB118" s="857"/>
      <c r="CC118" s="857"/>
      <c r="CD118" s="857"/>
      <c r="CE118" s="857"/>
      <c r="CF118" s="742"/>
      <c r="CG118" s="743"/>
      <c r="CH118" s="743"/>
      <c r="CI118" s="743"/>
      <c r="CJ118" s="840"/>
      <c r="CK118" s="916"/>
      <c r="CL118" s="865"/>
      <c r="CM118" s="802" t="s">
        <v>432</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2" t="s">
        <v>109</v>
      </c>
      <c r="DH118" s="783"/>
      <c r="DI118" s="783"/>
      <c r="DJ118" s="783"/>
      <c r="DK118" s="784"/>
      <c r="DL118" s="785" t="s">
        <v>109</v>
      </c>
      <c r="DM118" s="783"/>
      <c r="DN118" s="783"/>
      <c r="DO118" s="783"/>
      <c r="DP118" s="784"/>
      <c r="DQ118" s="785" t="s">
        <v>109</v>
      </c>
      <c r="DR118" s="783"/>
      <c r="DS118" s="783"/>
      <c r="DT118" s="783"/>
      <c r="DU118" s="784"/>
      <c r="DV118" s="753" t="s">
        <v>109</v>
      </c>
      <c r="DW118" s="754"/>
      <c r="DX118" s="754"/>
      <c r="DY118" s="754"/>
      <c r="DZ118" s="755"/>
    </row>
    <row r="119" spans="1:130" s="197" customFormat="1" ht="26.25" customHeight="1">
      <c r="A119" s="862" t="s">
        <v>405</v>
      </c>
      <c r="B119" s="863"/>
      <c r="C119" s="868" t="s">
        <v>406</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t="s">
        <v>109</v>
      </c>
      <c r="AB119" s="872"/>
      <c r="AC119" s="872"/>
      <c r="AD119" s="872"/>
      <c r="AE119" s="873"/>
      <c r="AF119" s="874" t="s">
        <v>109</v>
      </c>
      <c r="AG119" s="872"/>
      <c r="AH119" s="872"/>
      <c r="AI119" s="872"/>
      <c r="AJ119" s="873"/>
      <c r="AK119" s="874" t="s">
        <v>109</v>
      </c>
      <c r="AL119" s="872"/>
      <c r="AM119" s="872"/>
      <c r="AN119" s="872"/>
      <c r="AO119" s="873"/>
      <c r="AP119" s="875" t="s">
        <v>109</v>
      </c>
      <c r="AQ119" s="876"/>
      <c r="AR119" s="876"/>
      <c r="AS119" s="876"/>
      <c r="AT119" s="877"/>
      <c r="AU119" s="878" t="s">
        <v>433</v>
      </c>
      <c r="AV119" s="879"/>
      <c r="AW119" s="879"/>
      <c r="AX119" s="879"/>
      <c r="AY119" s="880"/>
      <c r="AZ119" s="815" t="s">
        <v>434</v>
      </c>
      <c r="BA119" s="757"/>
      <c r="BB119" s="757"/>
      <c r="BC119" s="757"/>
      <c r="BD119" s="757"/>
      <c r="BE119" s="757"/>
      <c r="BF119" s="757"/>
      <c r="BG119" s="757"/>
      <c r="BH119" s="757"/>
      <c r="BI119" s="757"/>
      <c r="BJ119" s="757"/>
      <c r="BK119" s="757"/>
      <c r="BL119" s="757"/>
      <c r="BM119" s="757"/>
      <c r="BN119" s="757"/>
      <c r="BO119" s="757"/>
      <c r="BP119" s="758"/>
      <c r="BQ119" s="798">
        <v>20467681</v>
      </c>
      <c r="BR119" s="799"/>
      <c r="BS119" s="799"/>
      <c r="BT119" s="799"/>
      <c r="BU119" s="799"/>
      <c r="BV119" s="799">
        <v>18891971</v>
      </c>
      <c r="BW119" s="799"/>
      <c r="BX119" s="799"/>
      <c r="BY119" s="799"/>
      <c r="BZ119" s="799"/>
      <c r="CA119" s="799">
        <v>20143843</v>
      </c>
      <c r="CB119" s="799"/>
      <c r="CC119" s="799"/>
      <c r="CD119" s="799"/>
      <c r="CE119" s="799"/>
      <c r="CF119" s="860">
        <v>47.1</v>
      </c>
      <c r="CG119" s="861"/>
      <c r="CH119" s="861"/>
      <c r="CI119" s="861"/>
      <c r="CJ119" s="861"/>
      <c r="CK119" s="917"/>
      <c r="CL119" s="867"/>
      <c r="CM119" s="824" t="s">
        <v>435</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15">
        <v>507959</v>
      </c>
      <c r="DH119" s="716"/>
      <c r="DI119" s="716"/>
      <c r="DJ119" s="716"/>
      <c r="DK119" s="717"/>
      <c r="DL119" s="718">
        <v>357107</v>
      </c>
      <c r="DM119" s="716"/>
      <c r="DN119" s="716"/>
      <c r="DO119" s="716"/>
      <c r="DP119" s="717"/>
      <c r="DQ119" s="718">
        <v>233258</v>
      </c>
      <c r="DR119" s="716"/>
      <c r="DS119" s="716"/>
      <c r="DT119" s="716"/>
      <c r="DU119" s="717"/>
      <c r="DV119" s="806">
        <v>0.5</v>
      </c>
      <c r="DW119" s="807"/>
      <c r="DX119" s="807"/>
      <c r="DY119" s="807"/>
      <c r="DZ119" s="808"/>
    </row>
    <row r="120" spans="1:130" s="197" customFormat="1" ht="26.25" customHeight="1">
      <c r="A120" s="864"/>
      <c r="B120" s="865"/>
      <c r="C120" s="802" t="s">
        <v>410</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2" t="s">
        <v>109</v>
      </c>
      <c r="AB120" s="783"/>
      <c r="AC120" s="783"/>
      <c r="AD120" s="783"/>
      <c r="AE120" s="784"/>
      <c r="AF120" s="785" t="s">
        <v>109</v>
      </c>
      <c r="AG120" s="783"/>
      <c r="AH120" s="783"/>
      <c r="AI120" s="783"/>
      <c r="AJ120" s="784"/>
      <c r="AK120" s="785" t="s">
        <v>109</v>
      </c>
      <c r="AL120" s="783"/>
      <c r="AM120" s="783"/>
      <c r="AN120" s="783"/>
      <c r="AO120" s="784"/>
      <c r="AP120" s="753" t="s">
        <v>109</v>
      </c>
      <c r="AQ120" s="754"/>
      <c r="AR120" s="754"/>
      <c r="AS120" s="754"/>
      <c r="AT120" s="755"/>
      <c r="AU120" s="881"/>
      <c r="AV120" s="882"/>
      <c r="AW120" s="882"/>
      <c r="AX120" s="882"/>
      <c r="AY120" s="883"/>
      <c r="AZ120" s="766" t="s">
        <v>436</v>
      </c>
      <c r="BA120" s="767"/>
      <c r="BB120" s="767"/>
      <c r="BC120" s="767"/>
      <c r="BD120" s="767"/>
      <c r="BE120" s="767"/>
      <c r="BF120" s="767"/>
      <c r="BG120" s="767"/>
      <c r="BH120" s="767"/>
      <c r="BI120" s="767"/>
      <c r="BJ120" s="767"/>
      <c r="BK120" s="767"/>
      <c r="BL120" s="767"/>
      <c r="BM120" s="767"/>
      <c r="BN120" s="767"/>
      <c r="BO120" s="767"/>
      <c r="BP120" s="768"/>
      <c r="BQ120" s="769">
        <v>22990750</v>
      </c>
      <c r="BR120" s="770"/>
      <c r="BS120" s="770"/>
      <c r="BT120" s="770"/>
      <c r="BU120" s="770"/>
      <c r="BV120" s="770">
        <v>22186533</v>
      </c>
      <c r="BW120" s="770"/>
      <c r="BX120" s="770"/>
      <c r="BY120" s="770"/>
      <c r="BZ120" s="770"/>
      <c r="CA120" s="770">
        <v>21176975</v>
      </c>
      <c r="CB120" s="770"/>
      <c r="CC120" s="770"/>
      <c r="CD120" s="770"/>
      <c r="CE120" s="770"/>
      <c r="CF120" s="847">
        <v>49.5</v>
      </c>
      <c r="CG120" s="848"/>
      <c r="CH120" s="848"/>
      <c r="CI120" s="848"/>
      <c r="CJ120" s="848"/>
      <c r="CK120" s="849" t="s">
        <v>437</v>
      </c>
      <c r="CL120" s="809"/>
      <c r="CM120" s="809"/>
      <c r="CN120" s="809"/>
      <c r="CO120" s="810"/>
      <c r="CP120" s="853" t="s">
        <v>384</v>
      </c>
      <c r="CQ120" s="854"/>
      <c r="CR120" s="854"/>
      <c r="CS120" s="854"/>
      <c r="CT120" s="854"/>
      <c r="CU120" s="854"/>
      <c r="CV120" s="854"/>
      <c r="CW120" s="854"/>
      <c r="CX120" s="854"/>
      <c r="CY120" s="854"/>
      <c r="CZ120" s="854"/>
      <c r="DA120" s="854"/>
      <c r="DB120" s="854"/>
      <c r="DC120" s="854"/>
      <c r="DD120" s="854"/>
      <c r="DE120" s="854"/>
      <c r="DF120" s="855"/>
      <c r="DG120" s="798">
        <v>35032424</v>
      </c>
      <c r="DH120" s="799"/>
      <c r="DI120" s="799"/>
      <c r="DJ120" s="799"/>
      <c r="DK120" s="799"/>
      <c r="DL120" s="799">
        <v>33213367</v>
      </c>
      <c r="DM120" s="799"/>
      <c r="DN120" s="799"/>
      <c r="DO120" s="799"/>
      <c r="DP120" s="799"/>
      <c r="DQ120" s="799">
        <v>31440545</v>
      </c>
      <c r="DR120" s="799"/>
      <c r="DS120" s="799"/>
      <c r="DT120" s="799"/>
      <c r="DU120" s="799"/>
      <c r="DV120" s="800">
        <v>73.5</v>
      </c>
      <c r="DW120" s="800"/>
      <c r="DX120" s="800"/>
      <c r="DY120" s="800"/>
      <c r="DZ120" s="801"/>
    </row>
    <row r="121" spans="1:130" s="197" customFormat="1" ht="26.25" customHeight="1">
      <c r="A121" s="864"/>
      <c r="B121" s="865"/>
      <c r="C121" s="841" t="s">
        <v>438</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2" t="s">
        <v>109</v>
      </c>
      <c r="AB121" s="783"/>
      <c r="AC121" s="783"/>
      <c r="AD121" s="783"/>
      <c r="AE121" s="784"/>
      <c r="AF121" s="785" t="s">
        <v>109</v>
      </c>
      <c r="AG121" s="783"/>
      <c r="AH121" s="783"/>
      <c r="AI121" s="783"/>
      <c r="AJ121" s="784"/>
      <c r="AK121" s="785" t="s">
        <v>109</v>
      </c>
      <c r="AL121" s="783"/>
      <c r="AM121" s="783"/>
      <c r="AN121" s="783"/>
      <c r="AO121" s="784"/>
      <c r="AP121" s="753" t="s">
        <v>109</v>
      </c>
      <c r="AQ121" s="754"/>
      <c r="AR121" s="754"/>
      <c r="AS121" s="754"/>
      <c r="AT121" s="755"/>
      <c r="AU121" s="881"/>
      <c r="AV121" s="882"/>
      <c r="AW121" s="882"/>
      <c r="AX121" s="882"/>
      <c r="AY121" s="883"/>
      <c r="AZ121" s="844" t="s">
        <v>439</v>
      </c>
      <c r="BA121" s="845"/>
      <c r="BB121" s="845"/>
      <c r="BC121" s="845"/>
      <c r="BD121" s="845"/>
      <c r="BE121" s="845"/>
      <c r="BF121" s="845"/>
      <c r="BG121" s="845"/>
      <c r="BH121" s="845"/>
      <c r="BI121" s="845"/>
      <c r="BJ121" s="845"/>
      <c r="BK121" s="845"/>
      <c r="BL121" s="845"/>
      <c r="BM121" s="845"/>
      <c r="BN121" s="845"/>
      <c r="BO121" s="845"/>
      <c r="BP121" s="846"/>
      <c r="BQ121" s="856">
        <v>64267045</v>
      </c>
      <c r="BR121" s="857"/>
      <c r="BS121" s="857"/>
      <c r="BT121" s="857"/>
      <c r="BU121" s="857"/>
      <c r="BV121" s="857">
        <v>63130116</v>
      </c>
      <c r="BW121" s="857"/>
      <c r="BX121" s="857"/>
      <c r="BY121" s="857"/>
      <c r="BZ121" s="857"/>
      <c r="CA121" s="857">
        <v>62482403</v>
      </c>
      <c r="CB121" s="857"/>
      <c r="CC121" s="857"/>
      <c r="CD121" s="857"/>
      <c r="CE121" s="857"/>
      <c r="CF121" s="858">
        <v>146.1</v>
      </c>
      <c r="CG121" s="859"/>
      <c r="CH121" s="859"/>
      <c r="CI121" s="859"/>
      <c r="CJ121" s="859"/>
      <c r="CK121" s="850"/>
      <c r="CL121" s="811"/>
      <c r="CM121" s="811"/>
      <c r="CN121" s="811"/>
      <c r="CO121" s="812"/>
      <c r="CP121" s="827" t="s">
        <v>380</v>
      </c>
      <c r="CQ121" s="828"/>
      <c r="CR121" s="828"/>
      <c r="CS121" s="828"/>
      <c r="CT121" s="828"/>
      <c r="CU121" s="828"/>
      <c r="CV121" s="828"/>
      <c r="CW121" s="828"/>
      <c r="CX121" s="828"/>
      <c r="CY121" s="828"/>
      <c r="CZ121" s="828"/>
      <c r="DA121" s="828"/>
      <c r="DB121" s="828"/>
      <c r="DC121" s="828"/>
      <c r="DD121" s="828"/>
      <c r="DE121" s="828"/>
      <c r="DF121" s="829"/>
      <c r="DG121" s="769">
        <v>2471848</v>
      </c>
      <c r="DH121" s="770"/>
      <c r="DI121" s="770"/>
      <c r="DJ121" s="770"/>
      <c r="DK121" s="770"/>
      <c r="DL121" s="770">
        <v>2699246</v>
      </c>
      <c r="DM121" s="770"/>
      <c r="DN121" s="770"/>
      <c r="DO121" s="770"/>
      <c r="DP121" s="770"/>
      <c r="DQ121" s="770">
        <v>4255658</v>
      </c>
      <c r="DR121" s="770"/>
      <c r="DS121" s="770"/>
      <c r="DT121" s="770"/>
      <c r="DU121" s="770"/>
      <c r="DV121" s="822">
        <v>10</v>
      </c>
      <c r="DW121" s="822"/>
      <c r="DX121" s="822"/>
      <c r="DY121" s="822"/>
      <c r="DZ121" s="823"/>
    </row>
    <row r="122" spans="1:130" s="197" customFormat="1" ht="26.25" customHeight="1">
      <c r="A122" s="864"/>
      <c r="B122" s="865"/>
      <c r="C122" s="802" t="s">
        <v>421</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2" t="s">
        <v>109</v>
      </c>
      <c r="AB122" s="783"/>
      <c r="AC122" s="783"/>
      <c r="AD122" s="783"/>
      <c r="AE122" s="784"/>
      <c r="AF122" s="785" t="s">
        <v>109</v>
      </c>
      <c r="AG122" s="783"/>
      <c r="AH122" s="783"/>
      <c r="AI122" s="783"/>
      <c r="AJ122" s="784"/>
      <c r="AK122" s="785" t="s">
        <v>109</v>
      </c>
      <c r="AL122" s="783"/>
      <c r="AM122" s="783"/>
      <c r="AN122" s="783"/>
      <c r="AO122" s="784"/>
      <c r="AP122" s="753" t="s">
        <v>109</v>
      </c>
      <c r="AQ122" s="754"/>
      <c r="AR122" s="754"/>
      <c r="AS122" s="754"/>
      <c r="AT122" s="755"/>
      <c r="AU122" s="884"/>
      <c r="AV122" s="885"/>
      <c r="AW122" s="885"/>
      <c r="AX122" s="885"/>
      <c r="AY122" s="885"/>
      <c r="AZ122" s="227" t="s">
        <v>168</v>
      </c>
      <c r="BA122" s="227"/>
      <c r="BB122" s="227"/>
      <c r="BC122" s="227"/>
      <c r="BD122" s="227"/>
      <c r="BE122" s="227"/>
      <c r="BF122" s="227"/>
      <c r="BG122" s="227"/>
      <c r="BH122" s="227"/>
      <c r="BI122" s="227"/>
      <c r="BJ122" s="227"/>
      <c r="BK122" s="227"/>
      <c r="BL122" s="227"/>
      <c r="BM122" s="227"/>
      <c r="BN122" s="227"/>
      <c r="BO122" s="836" t="s">
        <v>440</v>
      </c>
      <c r="BP122" s="837"/>
      <c r="BQ122" s="838">
        <v>107725476</v>
      </c>
      <c r="BR122" s="839"/>
      <c r="BS122" s="839"/>
      <c r="BT122" s="839"/>
      <c r="BU122" s="839"/>
      <c r="BV122" s="839">
        <v>104208620</v>
      </c>
      <c r="BW122" s="839"/>
      <c r="BX122" s="839"/>
      <c r="BY122" s="839"/>
      <c r="BZ122" s="839"/>
      <c r="CA122" s="839">
        <v>103803221</v>
      </c>
      <c r="CB122" s="839"/>
      <c r="CC122" s="839"/>
      <c r="CD122" s="839"/>
      <c r="CE122" s="839"/>
      <c r="CF122" s="742"/>
      <c r="CG122" s="743"/>
      <c r="CH122" s="743"/>
      <c r="CI122" s="743"/>
      <c r="CJ122" s="840"/>
      <c r="CK122" s="850"/>
      <c r="CL122" s="811"/>
      <c r="CM122" s="811"/>
      <c r="CN122" s="811"/>
      <c r="CO122" s="812"/>
      <c r="CP122" s="827" t="s">
        <v>441</v>
      </c>
      <c r="CQ122" s="828"/>
      <c r="CR122" s="828"/>
      <c r="CS122" s="828"/>
      <c r="CT122" s="828"/>
      <c r="CU122" s="828"/>
      <c r="CV122" s="828"/>
      <c r="CW122" s="828"/>
      <c r="CX122" s="828"/>
      <c r="CY122" s="828"/>
      <c r="CZ122" s="828"/>
      <c r="DA122" s="828"/>
      <c r="DB122" s="828"/>
      <c r="DC122" s="828"/>
      <c r="DD122" s="828"/>
      <c r="DE122" s="828"/>
      <c r="DF122" s="829"/>
      <c r="DG122" s="769">
        <v>1654918</v>
      </c>
      <c r="DH122" s="770"/>
      <c r="DI122" s="770"/>
      <c r="DJ122" s="770"/>
      <c r="DK122" s="770"/>
      <c r="DL122" s="770">
        <v>1975038</v>
      </c>
      <c r="DM122" s="770"/>
      <c r="DN122" s="770"/>
      <c r="DO122" s="770"/>
      <c r="DP122" s="770"/>
      <c r="DQ122" s="770">
        <v>2247738</v>
      </c>
      <c r="DR122" s="770"/>
      <c r="DS122" s="770"/>
      <c r="DT122" s="770"/>
      <c r="DU122" s="770"/>
      <c r="DV122" s="822">
        <v>5.3</v>
      </c>
      <c r="DW122" s="822"/>
      <c r="DX122" s="822"/>
      <c r="DY122" s="822"/>
      <c r="DZ122" s="823"/>
    </row>
    <row r="123" spans="1:130" s="197" customFormat="1" ht="26.25" customHeight="1" thickBot="1">
      <c r="A123" s="864"/>
      <c r="B123" s="865"/>
      <c r="C123" s="802" t="s">
        <v>427</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2" t="s">
        <v>442</v>
      </c>
      <c r="AB123" s="783"/>
      <c r="AC123" s="783"/>
      <c r="AD123" s="783"/>
      <c r="AE123" s="784"/>
      <c r="AF123" s="785" t="s">
        <v>442</v>
      </c>
      <c r="AG123" s="783"/>
      <c r="AH123" s="783"/>
      <c r="AI123" s="783"/>
      <c r="AJ123" s="784"/>
      <c r="AK123" s="785" t="s">
        <v>442</v>
      </c>
      <c r="AL123" s="783"/>
      <c r="AM123" s="783"/>
      <c r="AN123" s="783"/>
      <c r="AO123" s="784"/>
      <c r="AP123" s="753" t="s">
        <v>442</v>
      </c>
      <c r="AQ123" s="754"/>
      <c r="AR123" s="754"/>
      <c r="AS123" s="754"/>
      <c r="AT123" s="755"/>
      <c r="AU123" s="833" t="s">
        <v>443</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30" t="s">
        <v>442</v>
      </c>
      <c r="BR123" s="831"/>
      <c r="BS123" s="831"/>
      <c r="BT123" s="831"/>
      <c r="BU123" s="831"/>
      <c r="BV123" s="831">
        <v>0.5</v>
      </c>
      <c r="BW123" s="831"/>
      <c r="BX123" s="831"/>
      <c r="BY123" s="831"/>
      <c r="BZ123" s="831"/>
      <c r="CA123" s="831">
        <v>0</v>
      </c>
      <c r="CB123" s="831"/>
      <c r="CC123" s="831"/>
      <c r="CD123" s="831"/>
      <c r="CE123" s="831"/>
      <c r="CF123" s="729"/>
      <c r="CG123" s="730"/>
      <c r="CH123" s="730"/>
      <c r="CI123" s="730"/>
      <c r="CJ123" s="832"/>
      <c r="CK123" s="850"/>
      <c r="CL123" s="811"/>
      <c r="CM123" s="811"/>
      <c r="CN123" s="811"/>
      <c r="CO123" s="812"/>
      <c r="CP123" s="827" t="s">
        <v>444</v>
      </c>
      <c r="CQ123" s="828"/>
      <c r="CR123" s="828"/>
      <c r="CS123" s="828"/>
      <c r="CT123" s="828"/>
      <c r="CU123" s="828"/>
      <c r="CV123" s="828"/>
      <c r="CW123" s="828"/>
      <c r="CX123" s="828"/>
      <c r="CY123" s="828"/>
      <c r="CZ123" s="828"/>
      <c r="DA123" s="828"/>
      <c r="DB123" s="828"/>
      <c r="DC123" s="828"/>
      <c r="DD123" s="828"/>
      <c r="DE123" s="828"/>
      <c r="DF123" s="829"/>
      <c r="DG123" s="782" t="s">
        <v>442</v>
      </c>
      <c r="DH123" s="783"/>
      <c r="DI123" s="783"/>
      <c r="DJ123" s="783"/>
      <c r="DK123" s="784"/>
      <c r="DL123" s="785" t="s">
        <v>442</v>
      </c>
      <c r="DM123" s="783"/>
      <c r="DN123" s="783"/>
      <c r="DO123" s="783"/>
      <c r="DP123" s="784"/>
      <c r="DQ123" s="785" t="s">
        <v>442</v>
      </c>
      <c r="DR123" s="783"/>
      <c r="DS123" s="783"/>
      <c r="DT123" s="783"/>
      <c r="DU123" s="784"/>
      <c r="DV123" s="753" t="s">
        <v>442</v>
      </c>
      <c r="DW123" s="754"/>
      <c r="DX123" s="754"/>
      <c r="DY123" s="754"/>
      <c r="DZ123" s="755"/>
    </row>
    <row r="124" spans="1:130" s="197" customFormat="1" ht="26.25" customHeight="1">
      <c r="A124" s="864"/>
      <c r="B124" s="865"/>
      <c r="C124" s="802" t="s">
        <v>430</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2" t="s">
        <v>442</v>
      </c>
      <c r="AB124" s="783"/>
      <c r="AC124" s="783"/>
      <c r="AD124" s="783"/>
      <c r="AE124" s="784"/>
      <c r="AF124" s="785" t="s">
        <v>442</v>
      </c>
      <c r="AG124" s="783"/>
      <c r="AH124" s="783"/>
      <c r="AI124" s="783"/>
      <c r="AJ124" s="784"/>
      <c r="AK124" s="785" t="s">
        <v>442</v>
      </c>
      <c r="AL124" s="783"/>
      <c r="AM124" s="783"/>
      <c r="AN124" s="783"/>
      <c r="AO124" s="784"/>
      <c r="AP124" s="753" t="s">
        <v>442</v>
      </c>
      <c r="AQ124" s="754"/>
      <c r="AR124" s="754"/>
      <c r="AS124" s="754"/>
      <c r="AT124" s="755"/>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51"/>
      <c r="CL124" s="851"/>
      <c r="CM124" s="851"/>
      <c r="CN124" s="851"/>
      <c r="CO124" s="852"/>
      <c r="CP124" s="827" t="s">
        <v>445</v>
      </c>
      <c r="CQ124" s="828"/>
      <c r="CR124" s="828"/>
      <c r="CS124" s="828"/>
      <c r="CT124" s="828"/>
      <c r="CU124" s="828"/>
      <c r="CV124" s="828"/>
      <c r="CW124" s="828"/>
      <c r="CX124" s="828"/>
      <c r="CY124" s="828"/>
      <c r="CZ124" s="828"/>
      <c r="DA124" s="828"/>
      <c r="DB124" s="828"/>
      <c r="DC124" s="828"/>
      <c r="DD124" s="828"/>
      <c r="DE124" s="828"/>
      <c r="DF124" s="829"/>
      <c r="DG124" s="715" t="s">
        <v>442</v>
      </c>
      <c r="DH124" s="716"/>
      <c r="DI124" s="716"/>
      <c r="DJ124" s="716"/>
      <c r="DK124" s="717"/>
      <c r="DL124" s="718" t="s">
        <v>442</v>
      </c>
      <c r="DM124" s="716"/>
      <c r="DN124" s="716"/>
      <c r="DO124" s="716"/>
      <c r="DP124" s="717"/>
      <c r="DQ124" s="718" t="s">
        <v>442</v>
      </c>
      <c r="DR124" s="716"/>
      <c r="DS124" s="716"/>
      <c r="DT124" s="716"/>
      <c r="DU124" s="717"/>
      <c r="DV124" s="806" t="s">
        <v>442</v>
      </c>
      <c r="DW124" s="807"/>
      <c r="DX124" s="807"/>
      <c r="DY124" s="807"/>
      <c r="DZ124" s="808"/>
    </row>
    <row r="125" spans="1:130" s="197" customFormat="1" ht="26.25" customHeight="1" thickBot="1">
      <c r="A125" s="864"/>
      <c r="B125" s="865"/>
      <c r="C125" s="802" t="s">
        <v>432</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2" t="s">
        <v>442</v>
      </c>
      <c r="AB125" s="783"/>
      <c r="AC125" s="783"/>
      <c r="AD125" s="783"/>
      <c r="AE125" s="784"/>
      <c r="AF125" s="785" t="s">
        <v>442</v>
      </c>
      <c r="AG125" s="783"/>
      <c r="AH125" s="783"/>
      <c r="AI125" s="783"/>
      <c r="AJ125" s="784"/>
      <c r="AK125" s="785" t="s">
        <v>442</v>
      </c>
      <c r="AL125" s="783"/>
      <c r="AM125" s="783"/>
      <c r="AN125" s="783"/>
      <c r="AO125" s="784"/>
      <c r="AP125" s="753" t="s">
        <v>442</v>
      </c>
      <c r="AQ125" s="754"/>
      <c r="AR125" s="754"/>
      <c r="AS125" s="754"/>
      <c r="AT125" s="755"/>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09" t="s">
        <v>446</v>
      </c>
      <c r="CL125" s="809"/>
      <c r="CM125" s="809"/>
      <c r="CN125" s="809"/>
      <c r="CO125" s="810"/>
      <c r="CP125" s="815" t="s">
        <v>447</v>
      </c>
      <c r="CQ125" s="757"/>
      <c r="CR125" s="757"/>
      <c r="CS125" s="757"/>
      <c r="CT125" s="757"/>
      <c r="CU125" s="757"/>
      <c r="CV125" s="757"/>
      <c r="CW125" s="757"/>
      <c r="CX125" s="757"/>
      <c r="CY125" s="757"/>
      <c r="CZ125" s="757"/>
      <c r="DA125" s="757"/>
      <c r="DB125" s="757"/>
      <c r="DC125" s="757"/>
      <c r="DD125" s="757"/>
      <c r="DE125" s="757"/>
      <c r="DF125" s="758"/>
      <c r="DG125" s="798" t="s">
        <v>442</v>
      </c>
      <c r="DH125" s="799"/>
      <c r="DI125" s="799"/>
      <c r="DJ125" s="799"/>
      <c r="DK125" s="799"/>
      <c r="DL125" s="799" t="s">
        <v>442</v>
      </c>
      <c r="DM125" s="799"/>
      <c r="DN125" s="799"/>
      <c r="DO125" s="799"/>
      <c r="DP125" s="799"/>
      <c r="DQ125" s="799" t="s">
        <v>442</v>
      </c>
      <c r="DR125" s="799"/>
      <c r="DS125" s="799"/>
      <c r="DT125" s="799"/>
      <c r="DU125" s="799"/>
      <c r="DV125" s="800" t="s">
        <v>442</v>
      </c>
      <c r="DW125" s="800"/>
      <c r="DX125" s="800"/>
      <c r="DY125" s="800"/>
      <c r="DZ125" s="801"/>
    </row>
    <row r="126" spans="1:130" s="197" customFormat="1" ht="26.25" customHeight="1">
      <c r="A126" s="864"/>
      <c r="B126" s="865"/>
      <c r="C126" s="802" t="s">
        <v>435</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2">
        <v>355656</v>
      </c>
      <c r="AB126" s="783"/>
      <c r="AC126" s="783"/>
      <c r="AD126" s="783"/>
      <c r="AE126" s="784"/>
      <c r="AF126" s="785">
        <v>491585</v>
      </c>
      <c r="AG126" s="783"/>
      <c r="AH126" s="783"/>
      <c r="AI126" s="783"/>
      <c r="AJ126" s="784"/>
      <c r="AK126" s="785">
        <v>460013</v>
      </c>
      <c r="AL126" s="783"/>
      <c r="AM126" s="783"/>
      <c r="AN126" s="783"/>
      <c r="AO126" s="784"/>
      <c r="AP126" s="753">
        <v>1.1000000000000001</v>
      </c>
      <c r="AQ126" s="754"/>
      <c r="AR126" s="754"/>
      <c r="AS126" s="754"/>
      <c r="AT126" s="755"/>
      <c r="AU126" s="232"/>
      <c r="AV126" s="232"/>
      <c r="AW126" s="232"/>
      <c r="AX126" s="805" t="s">
        <v>448</v>
      </c>
      <c r="AY126" s="763"/>
      <c r="AZ126" s="763"/>
      <c r="BA126" s="763"/>
      <c r="BB126" s="763"/>
      <c r="BC126" s="763"/>
      <c r="BD126" s="763"/>
      <c r="BE126" s="764"/>
      <c r="BF126" s="762" t="s">
        <v>449</v>
      </c>
      <c r="BG126" s="763"/>
      <c r="BH126" s="763"/>
      <c r="BI126" s="763"/>
      <c r="BJ126" s="763"/>
      <c r="BK126" s="763"/>
      <c r="BL126" s="764"/>
      <c r="BM126" s="762" t="s">
        <v>450</v>
      </c>
      <c r="BN126" s="763"/>
      <c r="BO126" s="763"/>
      <c r="BP126" s="763"/>
      <c r="BQ126" s="763"/>
      <c r="BR126" s="763"/>
      <c r="BS126" s="764"/>
      <c r="BT126" s="762" t="s">
        <v>451</v>
      </c>
      <c r="BU126" s="763"/>
      <c r="BV126" s="763"/>
      <c r="BW126" s="763"/>
      <c r="BX126" s="763"/>
      <c r="BY126" s="763"/>
      <c r="BZ126" s="765"/>
      <c r="CA126" s="232"/>
      <c r="CB126" s="232"/>
      <c r="CC126" s="232"/>
      <c r="CD126" s="233"/>
      <c r="CE126" s="233"/>
      <c r="CF126" s="233"/>
      <c r="CG126" s="230"/>
      <c r="CH126" s="230"/>
      <c r="CI126" s="230"/>
      <c r="CJ126" s="231"/>
      <c r="CK126" s="811"/>
      <c r="CL126" s="811"/>
      <c r="CM126" s="811"/>
      <c r="CN126" s="811"/>
      <c r="CO126" s="812"/>
      <c r="CP126" s="766" t="s">
        <v>452</v>
      </c>
      <c r="CQ126" s="767"/>
      <c r="CR126" s="767"/>
      <c r="CS126" s="767"/>
      <c r="CT126" s="767"/>
      <c r="CU126" s="767"/>
      <c r="CV126" s="767"/>
      <c r="CW126" s="767"/>
      <c r="CX126" s="767"/>
      <c r="CY126" s="767"/>
      <c r="CZ126" s="767"/>
      <c r="DA126" s="767"/>
      <c r="DB126" s="767"/>
      <c r="DC126" s="767"/>
      <c r="DD126" s="767"/>
      <c r="DE126" s="767"/>
      <c r="DF126" s="768"/>
      <c r="DG126" s="769" t="s">
        <v>442</v>
      </c>
      <c r="DH126" s="770"/>
      <c r="DI126" s="770"/>
      <c r="DJ126" s="770"/>
      <c r="DK126" s="770"/>
      <c r="DL126" s="770" t="s">
        <v>442</v>
      </c>
      <c r="DM126" s="770"/>
      <c r="DN126" s="770"/>
      <c r="DO126" s="770"/>
      <c r="DP126" s="770"/>
      <c r="DQ126" s="770" t="s">
        <v>442</v>
      </c>
      <c r="DR126" s="770"/>
      <c r="DS126" s="770"/>
      <c r="DT126" s="770"/>
      <c r="DU126" s="770"/>
      <c r="DV126" s="822" t="s">
        <v>442</v>
      </c>
      <c r="DW126" s="822"/>
      <c r="DX126" s="822"/>
      <c r="DY126" s="822"/>
      <c r="DZ126" s="823"/>
    </row>
    <row r="127" spans="1:130" s="197" customFormat="1" ht="26.25" customHeight="1" thickBot="1">
      <c r="A127" s="866"/>
      <c r="B127" s="867"/>
      <c r="C127" s="824" t="s">
        <v>453</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2">
        <v>77032</v>
      </c>
      <c r="AB127" s="783"/>
      <c r="AC127" s="783"/>
      <c r="AD127" s="783"/>
      <c r="AE127" s="784"/>
      <c r="AF127" s="785">
        <v>75880</v>
      </c>
      <c r="AG127" s="783"/>
      <c r="AH127" s="783"/>
      <c r="AI127" s="783"/>
      <c r="AJ127" s="784"/>
      <c r="AK127" s="785">
        <v>74746</v>
      </c>
      <c r="AL127" s="783"/>
      <c r="AM127" s="783"/>
      <c r="AN127" s="783"/>
      <c r="AO127" s="784"/>
      <c r="AP127" s="753">
        <v>0.2</v>
      </c>
      <c r="AQ127" s="754"/>
      <c r="AR127" s="754"/>
      <c r="AS127" s="754"/>
      <c r="AT127" s="755"/>
      <c r="AU127" s="232"/>
      <c r="AV127" s="232"/>
      <c r="AW127" s="232"/>
      <c r="AX127" s="756" t="s">
        <v>454</v>
      </c>
      <c r="AY127" s="757"/>
      <c r="AZ127" s="757"/>
      <c r="BA127" s="757"/>
      <c r="BB127" s="757"/>
      <c r="BC127" s="757"/>
      <c r="BD127" s="757"/>
      <c r="BE127" s="758"/>
      <c r="BF127" s="759" t="s">
        <v>442</v>
      </c>
      <c r="BG127" s="760"/>
      <c r="BH127" s="760"/>
      <c r="BI127" s="760"/>
      <c r="BJ127" s="760"/>
      <c r="BK127" s="760"/>
      <c r="BL127" s="761"/>
      <c r="BM127" s="759">
        <v>11.28</v>
      </c>
      <c r="BN127" s="760"/>
      <c r="BO127" s="760"/>
      <c r="BP127" s="760"/>
      <c r="BQ127" s="760"/>
      <c r="BR127" s="760"/>
      <c r="BS127" s="761"/>
      <c r="BT127" s="759">
        <v>20</v>
      </c>
      <c r="BU127" s="760"/>
      <c r="BV127" s="760"/>
      <c r="BW127" s="760"/>
      <c r="BX127" s="760"/>
      <c r="BY127" s="760"/>
      <c r="BZ127" s="816"/>
      <c r="CA127" s="233"/>
      <c r="CB127" s="233"/>
      <c r="CC127" s="233"/>
      <c r="CD127" s="233"/>
      <c r="CE127" s="233"/>
      <c r="CF127" s="233"/>
      <c r="CG127" s="230"/>
      <c r="CH127" s="230"/>
      <c r="CI127" s="230"/>
      <c r="CJ127" s="231"/>
      <c r="CK127" s="813"/>
      <c r="CL127" s="813"/>
      <c r="CM127" s="813"/>
      <c r="CN127" s="813"/>
      <c r="CO127" s="814"/>
      <c r="CP127" s="817" t="s">
        <v>455</v>
      </c>
      <c r="CQ127" s="751"/>
      <c r="CR127" s="751"/>
      <c r="CS127" s="751"/>
      <c r="CT127" s="751"/>
      <c r="CU127" s="751"/>
      <c r="CV127" s="751"/>
      <c r="CW127" s="751"/>
      <c r="CX127" s="751"/>
      <c r="CY127" s="751"/>
      <c r="CZ127" s="751"/>
      <c r="DA127" s="751"/>
      <c r="DB127" s="751"/>
      <c r="DC127" s="751"/>
      <c r="DD127" s="751"/>
      <c r="DE127" s="751"/>
      <c r="DF127" s="752"/>
      <c r="DG127" s="818">
        <v>182624</v>
      </c>
      <c r="DH127" s="819"/>
      <c r="DI127" s="819"/>
      <c r="DJ127" s="819"/>
      <c r="DK127" s="819"/>
      <c r="DL127" s="819">
        <v>91409</v>
      </c>
      <c r="DM127" s="819"/>
      <c r="DN127" s="819"/>
      <c r="DO127" s="819"/>
      <c r="DP127" s="819"/>
      <c r="DQ127" s="819" t="s">
        <v>109</v>
      </c>
      <c r="DR127" s="819"/>
      <c r="DS127" s="819"/>
      <c r="DT127" s="819"/>
      <c r="DU127" s="819"/>
      <c r="DV127" s="820" t="s">
        <v>109</v>
      </c>
      <c r="DW127" s="820"/>
      <c r="DX127" s="820"/>
      <c r="DY127" s="820"/>
      <c r="DZ127" s="821"/>
    </row>
    <row r="128" spans="1:130" s="197" customFormat="1" ht="26.25" customHeight="1">
      <c r="A128" s="794" t="s">
        <v>456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457</v>
      </c>
      <c r="X128" s="796"/>
      <c r="Y128" s="796"/>
      <c r="Z128" s="797"/>
      <c r="AA128" s="722">
        <v>2593763</v>
      </c>
      <c r="AB128" s="723"/>
      <c r="AC128" s="723"/>
      <c r="AD128" s="723"/>
      <c r="AE128" s="724"/>
      <c r="AF128" s="725">
        <v>2709954</v>
      </c>
      <c r="AG128" s="723"/>
      <c r="AH128" s="723"/>
      <c r="AI128" s="723"/>
      <c r="AJ128" s="724"/>
      <c r="AK128" s="725">
        <v>2597156</v>
      </c>
      <c r="AL128" s="723"/>
      <c r="AM128" s="723"/>
      <c r="AN128" s="723"/>
      <c r="AO128" s="724"/>
      <c r="AP128" s="726"/>
      <c r="AQ128" s="727"/>
      <c r="AR128" s="727"/>
      <c r="AS128" s="727"/>
      <c r="AT128" s="728"/>
      <c r="AU128" s="234"/>
      <c r="AV128" s="234"/>
      <c r="AW128" s="234"/>
      <c r="AX128" s="771" t="s">
        <v>458</v>
      </c>
      <c r="AY128" s="767"/>
      <c r="AZ128" s="767"/>
      <c r="BA128" s="767"/>
      <c r="BB128" s="767"/>
      <c r="BC128" s="767"/>
      <c r="BD128" s="767"/>
      <c r="BE128" s="768"/>
      <c r="BF128" s="789" t="s">
        <v>459</v>
      </c>
      <c r="BG128" s="790"/>
      <c r="BH128" s="790"/>
      <c r="BI128" s="790"/>
      <c r="BJ128" s="790"/>
      <c r="BK128" s="790"/>
      <c r="BL128" s="791"/>
      <c r="BM128" s="789">
        <v>16.28</v>
      </c>
      <c r="BN128" s="790"/>
      <c r="BO128" s="790"/>
      <c r="BP128" s="790"/>
      <c r="BQ128" s="790"/>
      <c r="BR128" s="790"/>
      <c r="BS128" s="791"/>
      <c r="BT128" s="789">
        <v>30</v>
      </c>
      <c r="BU128" s="792"/>
      <c r="BV128" s="792"/>
      <c r="BW128" s="792"/>
      <c r="BX128" s="792"/>
      <c r="BY128" s="792"/>
      <c r="BZ128" s="793"/>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777" t="s">
        <v>91</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779" t="s">
        <v>460</v>
      </c>
      <c r="X129" s="780"/>
      <c r="Y129" s="780"/>
      <c r="Z129" s="781"/>
      <c r="AA129" s="782">
        <v>48160096</v>
      </c>
      <c r="AB129" s="783"/>
      <c r="AC129" s="783"/>
      <c r="AD129" s="783"/>
      <c r="AE129" s="784"/>
      <c r="AF129" s="785">
        <v>47791511</v>
      </c>
      <c r="AG129" s="783"/>
      <c r="AH129" s="783"/>
      <c r="AI129" s="783"/>
      <c r="AJ129" s="784"/>
      <c r="AK129" s="785">
        <v>48453987</v>
      </c>
      <c r="AL129" s="783"/>
      <c r="AM129" s="783"/>
      <c r="AN129" s="783"/>
      <c r="AO129" s="784"/>
      <c r="AP129" s="786"/>
      <c r="AQ129" s="787"/>
      <c r="AR129" s="787"/>
      <c r="AS129" s="787"/>
      <c r="AT129" s="788"/>
      <c r="AU129" s="234"/>
      <c r="AV129" s="234"/>
      <c r="AW129" s="234"/>
      <c r="AX129" s="771" t="s">
        <v>461</v>
      </c>
      <c r="AY129" s="767"/>
      <c r="AZ129" s="767"/>
      <c r="BA129" s="767"/>
      <c r="BB129" s="767"/>
      <c r="BC129" s="767"/>
      <c r="BD129" s="767"/>
      <c r="BE129" s="768"/>
      <c r="BF129" s="772">
        <v>2.6</v>
      </c>
      <c r="BG129" s="773"/>
      <c r="BH129" s="773"/>
      <c r="BI129" s="773"/>
      <c r="BJ129" s="773"/>
      <c r="BK129" s="773"/>
      <c r="BL129" s="774"/>
      <c r="BM129" s="772">
        <v>25</v>
      </c>
      <c r="BN129" s="773"/>
      <c r="BO129" s="773"/>
      <c r="BP129" s="773"/>
      <c r="BQ129" s="773"/>
      <c r="BR129" s="773"/>
      <c r="BS129" s="774"/>
      <c r="BT129" s="772">
        <v>35</v>
      </c>
      <c r="BU129" s="775"/>
      <c r="BV129" s="775"/>
      <c r="BW129" s="775"/>
      <c r="BX129" s="775"/>
      <c r="BY129" s="775"/>
      <c r="BZ129" s="776"/>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777" t="s">
        <v>462</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779" t="s">
        <v>463</v>
      </c>
      <c r="X130" s="780"/>
      <c r="Y130" s="780"/>
      <c r="Z130" s="781"/>
      <c r="AA130" s="782">
        <v>6032324</v>
      </c>
      <c r="AB130" s="783"/>
      <c r="AC130" s="783"/>
      <c r="AD130" s="783"/>
      <c r="AE130" s="784"/>
      <c r="AF130" s="785">
        <v>6189598</v>
      </c>
      <c r="AG130" s="783"/>
      <c r="AH130" s="783"/>
      <c r="AI130" s="783"/>
      <c r="AJ130" s="784"/>
      <c r="AK130" s="785">
        <v>5685857</v>
      </c>
      <c r="AL130" s="783"/>
      <c r="AM130" s="783"/>
      <c r="AN130" s="783"/>
      <c r="AO130" s="784"/>
      <c r="AP130" s="786"/>
      <c r="AQ130" s="787"/>
      <c r="AR130" s="787"/>
      <c r="AS130" s="787"/>
      <c r="AT130" s="788"/>
      <c r="AU130" s="234"/>
      <c r="AV130" s="234"/>
      <c r="AW130" s="234"/>
      <c r="AX130" s="750" t="s">
        <v>464</v>
      </c>
      <c r="AY130" s="751"/>
      <c r="AZ130" s="751"/>
      <c r="BA130" s="751"/>
      <c r="BB130" s="751"/>
      <c r="BC130" s="751"/>
      <c r="BD130" s="751"/>
      <c r="BE130" s="752"/>
      <c r="BF130" s="704">
        <v>0</v>
      </c>
      <c r="BG130" s="705"/>
      <c r="BH130" s="705"/>
      <c r="BI130" s="705"/>
      <c r="BJ130" s="705"/>
      <c r="BK130" s="705"/>
      <c r="BL130" s="706"/>
      <c r="BM130" s="704">
        <v>350</v>
      </c>
      <c r="BN130" s="705"/>
      <c r="BO130" s="705"/>
      <c r="BP130" s="705"/>
      <c r="BQ130" s="705"/>
      <c r="BR130" s="705"/>
      <c r="BS130" s="706"/>
      <c r="BT130" s="707"/>
      <c r="BU130" s="708"/>
      <c r="BV130" s="708"/>
      <c r="BW130" s="708"/>
      <c r="BX130" s="708"/>
      <c r="BY130" s="708"/>
      <c r="BZ130" s="709"/>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710"/>
      <c r="B131" s="711"/>
      <c r="C131" s="711"/>
      <c r="D131" s="711"/>
      <c r="E131" s="711"/>
      <c r="F131" s="711"/>
      <c r="G131" s="711"/>
      <c r="H131" s="711"/>
      <c r="I131" s="711"/>
      <c r="J131" s="711"/>
      <c r="K131" s="711"/>
      <c r="L131" s="711"/>
      <c r="M131" s="711"/>
      <c r="N131" s="711"/>
      <c r="O131" s="711"/>
      <c r="P131" s="711"/>
      <c r="Q131" s="711"/>
      <c r="R131" s="711"/>
      <c r="S131" s="711"/>
      <c r="T131" s="711"/>
      <c r="U131" s="711"/>
      <c r="V131" s="711"/>
      <c r="W131" s="712" t="s">
        <v>465</v>
      </c>
      <c r="X131" s="713"/>
      <c r="Y131" s="713"/>
      <c r="Z131" s="714"/>
      <c r="AA131" s="715">
        <v>42127772</v>
      </c>
      <c r="AB131" s="716"/>
      <c r="AC131" s="716"/>
      <c r="AD131" s="716"/>
      <c r="AE131" s="717"/>
      <c r="AF131" s="718">
        <v>41601913</v>
      </c>
      <c r="AG131" s="716"/>
      <c r="AH131" s="716"/>
      <c r="AI131" s="716"/>
      <c r="AJ131" s="717"/>
      <c r="AK131" s="718">
        <v>42768130</v>
      </c>
      <c r="AL131" s="716"/>
      <c r="AM131" s="716"/>
      <c r="AN131" s="716"/>
      <c r="AO131" s="717"/>
      <c r="AP131" s="719"/>
      <c r="AQ131" s="720"/>
      <c r="AR131" s="720"/>
      <c r="AS131" s="720"/>
      <c r="AT131" s="721"/>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732" t="s">
        <v>466</v>
      </c>
      <c r="B132" s="733"/>
      <c r="C132" s="733"/>
      <c r="D132" s="733"/>
      <c r="E132" s="733"/>
      <c r="F132" s="733"/>
      <c r="G132" s="733"/>
      <c r="H132" s="733"/>
      <c r="I132" s="733"/>
      <c r="J132" s="733"/>
      <c r="K132" s="733"/>
      <c r="L132" s="733"/>
      <c r="M132" s="733"/>
      <c r="N132" s="733"/>
      <c r="O132" s="733"/>
      <c r="P132" s="733"/>
      <c r="Q132" s="733"/>
      <c r="R132" s="733"/>
      <c r="S132" s="733"/>
      <c r="T132" s="733"/>
      <c r="U132" s="733"/>
      <c r="V132" s="736" t="s">
        <v>467</v>
      </c>
      <c r="W132" s="736"/>
      <c r="X132" s="736"/>
      <c r="Y132" s="736"/>
      <c r="Z132" s="737"/>
      <c r="AA132" s="738">
        <v>2.5712895520000001</v>
      </c>
      <c r="AB132" s="739"/>
      <c r="AC132" s="739"/>
      <c r="AD132" s="739"/>
      <c r="AE132" s="740"/>
      <c r="AF132" s="741">
        <v>2.3689848109999998</v>
      </c>
      <c r="AG132" s="739"/>
      <c r="AH132" s="739"/>
      <c r="AI132" s="739"/>
      <c r="AJ132" s="740"/>
      <c r="AK132" s="741">
        <v>2.9349821939999998</v>
      </c>
      <c r="AL132" s="739"/>
      <c r="AM132" s="739"/>
      <c r="AN132" s="739"/>
      <c r="AO132" s="740"/>
      <c r="AP132" s="742"/>
      <c r="AQ132" s="743"/>
      <c r="AR132" s="743"/>
      <c r="AS132" s="743"/>
      <c r="AT132" s="744"/>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45" t="s">
        <v>468</v>
      </c>
      <c r="W133" s="745"/>
      <c r="X133" s="745"/>
      <c r="Y133" s="745"/>
      <c r="Z133" s="746"/>
      <c r="AA133" s="747">
        <v>2.2999999999999998</v>
      </c>
      <c r="AB133" s="748"/>
      <c r="AC133" s="748"/>
      <c r="AD133" s="748"/>
      <c r="AE133" s="749"/>
      <c r="AF133" s="747">
        <v>2.2999999999999998</v>
      </c>
      <c r="AG133" s="748"/>
      <c r="AH133" s="748"/>
      <c r="AI133" s="748"/>
      <c r="AJ133" s="749"/>
      <c r="AK133" s="747">
        <v>2.6</v>
      </c>
      <c r="AL133" s="748"/>
      <c r="AM133" s="748"/>
      <c r="AN133" s="748"/>
      <c r="AO133" s="749"/>
      <c r="AP133" s="729"/>
      <c r="AQ133" s="730"/>
      <c r="AR133" s="730"/>
      <c r="AS133" s="730"/>
      <c r="AT133" s="731"/>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Normal="85" zoomScaleSheetLayoutView="55" workbookViewId="0"/>
  </sheetViews>
  <sheetFormatPr defaultColWidth="0" defaultRowHeight="13.5" customHeight="1" zeroHeight="1"/>
  <cols>
    <col min="1" max="36" width="9" style="241" customWidth="1"/>
    <col min="37" max="16384" width="9" style="240" hidden="1"/>
  </cols>
  <sheetData>
    <row r="1" spans="2:36">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row r="3" spans="2:36"/>
    <row r="4" spans="2:36"/>
    <row r="5" spans="2:36"/>
    <row r="6" spans="2:36"/>
    <row r="7" spans="2:36"/>
    <row r="8" spans="2:36"/>
    <row r="9" spans="2:36"/>
    <row r="10" spans="2:36"/>
    <row r="11" spans="2:36"/>
    <row r="12" spans="2:36"/>
    <row r="13" spans="2:36"/>
    <row r="14" spans="2:36"/>
    <row r="15" spans="2:36"/>
    <row r="16" spans="2: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469</v>
      </c>
      <c r="B5" s="245"/>
      <c r="C5" s="245"/>
      <c r="D5" s="245"/>
      <c r="E5" s="245"/>
      <c r="F5" s="245"/>
      <c r="G5" s="245"/>
      <c r="H5" s="245"/>
      <c r="I5" s="245"/>
      <c r="J5" s="245"/>
      <c r="K5" s="245"/>
      <c r="L5" s="245"/>
      <c r="M5" s="245"/>
      <c r="N5" s="245"/>
      <c r="O5" s="246"/>
    </row>
    <row r="6" spans="1:16">
      <c r="A6" s="247"/>
      <c r="B6" s="243"/>
      <c r="C6" s="243"/>
      <c r="D6" s="243"/>
      <c r="E6" s="243"/>
      <c r="F6" s="243"/>
      <c r="G6" s="248" t="s">
        <v>470</v>
      </c>
      <c r="H6" s="248"/>
      <c r="I6" s="248"/>
      <c r="J6" s="248"/>
      <c r="K6" s="243"/>
      <c r="L6" s="243"/>
      <c r="M6" s="243"/>
      <c r="N6" s="243"/>
    </row>
    <row r="7" spans="1:16">
      <c r="A7" s="247"/>
      <c r="B7" s="243"/>
      <c r="C7" s="243"/>
      <c r="D7" s="243"/>
      <c r="E7" s="243"/>
      <c r="F7" s="243"/>
      <c r="G7" s="250"/>
      <c r="H7" s="251"/>
      <c r="I7" s="251"/>
      <c r="J7" s="252"/>
      <c r="K7" s="1112" t="s">
        <v>471</v>
      </c>
      <c r="L7" s="253"/>
      <c r="M7" s="254" t="s">
        <v>472</v>
      </c>
      <c r="N7" s="255"/>
    </row>
    <row r="8" spans="1:16">
      <c r="A8" s="247"/>
      <c r="B8" s="243"/>
      <c r="C8" s="243"/>
      <c r="D8" s="243"/>
      <c r="E8" s="243"/>
      <c r="F8" s="243"/>
      <c r="G8" s="256"/>
      <c r="H8" s="257"/>
      <c r="I8" s="257"/>
      <c r="J8" s="258"/>
      <c r="K8" s="1113"/>
      <c r="L8" s="259" t="s">
        <v>473</v>
      </c>
      <c r="M8" s="260" t="s">
        <v>474</v>
      </c>
      <c r="N8" s="261" t="s">
        <v>475</v>
      </c>
    </row>
    <row r="9" spans="1:16">
      <c r="A9" s="247"/>
      <c r="B9" s="243"/>
      <c r="C9" s="243"/>
      <c r="D9" s="243"/>
      <c r="E9" s="243"/>
      <c r="F9" s="243"/>
      <c r="G9" s="1126" t="s">
        <v>476</v>
      </c>
      <c r="H9" s="1127"/>
      <c r="I9" s="1127"/>
      <c r="J9" s="1128"/>
      <c r="K9" s="262">
        <v>14715464</v>
      </c>
      <c r="L9" s="263">
        <v>57146</v>
      </c>
      <c r="M9" s="264">
        <v>57432</v>
      </c>
      <c r="N9" s="265">
        <v>-0.5</v>
      </c>
    </row>
    <row r="10" spans="1:16">
      <c r="A10" s="247"/>
      <c r="B10" s="243"/>
      <c r="C10" s="243"/>
      <c r="D10" s="243"/>
      <c r="E10" s="243"/>
      <c r="F10" s="243"/>
      <c r="G10" s="1126" t="s">
        <v>477</v>
      </c>
      <c r="H10" s="1127"/>
      <c r="I10" s="1127"/>
      <c r="J10" s="1128"/>
      <c r="K10" s="266">
        <v>795113</v>
      </c>
      <c r="L10" s="267">
        <v>3088</v>
      </c>
      <c r="M10" s="268">
        <v>3554</v>
      </c>
      <c r="N10" s="269">
        <v>-13.1</v>
      </c>
    </row>
    <row r="11" spans="1:16" ht="13.5" customHeight="1">
      <c r="A11" s="247"/>
      <c r="B11" s="243"/>
      <c r="C11" s="243"/>
      <c r="D11" s="243"/>
      <c r="E11" s="243"/>
      <c r="F11" s="243"/>
      <c r="G11" s="1126" t="s">
        <v>478</v>
      </c>
      <c r="H11" s="1127"/>
      <c r="I11" s="1127"/>
      <c r="J11" s="1128"/>
      <c r="K11" s="266">
        <v>134</v>
      </c>
      <c r="L11" s="267">
        <v>1</v>
      </c>
      <c r="M11" s="268">
        <v>1872</v>
      </c>
      <c r="N11" s="269">
        <v>-99.9</v>
      </c>
    </row>
    <row r="12" spans="1:16" ht="13.5" customHeight="1">
      <c r="A12" s="247"/>
      <c r="B12" s="243"/>
      <c r="C12" s="243"/>
      <c r="D12" s="243"/>
      <c r="E12" s="243"/>
      <c r="F12" s="243"/>
      <c r="G12" s="1126" t="s">
        <v>479</v>
      </c>
      <c r="H12" s="1127"/>
      <c r="I12" s="1127"/>
      <c r="J12" s="1128"/>
      <c r="K12" s="266">
        <v>764044</v>
      </c>
      <c r="L12" s="267">
        <v>2967</v>
      </c>
      <c r="M12" s="268">
        <v>1337</v>
      </c>
      <c r="N12" s="269">
        <v>121.9</v>
      </c>
    </row>
    <row r="13" spans="1:16" ht="13.5" customHeight="1">
      <c r="A13" s="247"/>
      <c r="B13" s="243"/>
      <c r="C13" s="243"/>
      <c r="D13" s="243"/>
      <c r="E13" s="243"/>
      <c r="F13" s="243"/>
      <c r="G13" s="1126" t="s">
        <v>480</v>
      </c>
      <c r="H13" s="1127"/>
      <c r="I13" s="1127"/>
      <c r="J13" s="1128"/>
      <c r="K13" s="266" t="s">
        <v>481</v>
      </c>
      <c r="L13" s="267" t="s">
        <v>481</v>
      </c>
      <c r="M13" s="268">
        <v>100</v>
      </c>
      <c r="N13" s="269" t="s">
        <v>481</v>
      </c>
    </row>
    <row r="14" spans="1:16" ht="13.5" customHeight="1">
      <c r="A14" s="247"/>
      <c r="B14" s="243"/>
      <c r="C14" s="243"/>
      <c r="D14" s="243"/>
      <c r="E14" s="243"/>
      <c r="F14" s="243"/>
      <c r="G14" s="1126" t="s">
        <v>482</v>
      </c>
      <c r="H14" s="1127"/>
      <c r="I14" s="1127"/>
      <c r="J14" s="1128"/>
      <c r="K14" s="266">
        <v>564657</v>
      </c>
      <c r="L14" s="267">
        <v>2193</v>
      </c>
      <c r="M14" s="268">
        <v>1938</v>
      </c>
      <c r="N14" s="269">
        <v>13.2</v>
      </c>
    </row>
    <row r="15" spans="1:16" ht="13.5" customHeight="1">
      <c r="A15" s="247"/>
      <c r="B15" s="243"/>
      <c r="C15" s="243"/>
      <c r="D15" s="243"/>
      <c r="E15" s="243"/>
      <c r="F15" s="243"/>
      <c r="G15" s="1126" t="s">
        <v>483</v>
      </c>
      <c r="H15" s="1127"/>
      <c r="I15" s="1127"/>
      <c r="J15" s="1128"/>
      <c r="K15" s="266">
        <v>251055</v>
      </c>
      <c r="L15" s="267">
        <v>975</v>
      </c>
      <c r="M15" s="268">
        <v>1186</v>
      </c>
      <c r="N15" s="269">
        <v>-17.8</v>
      </c>
    </row>
    <row r="16" spans="1:16">
      <c r="A16" s="247"/>
      <c r="B16" s="243"/>
      <c r="C16" s="243"/>
      <c r="D16" s="243"/>
      <c r="E16" s="243"/>
      <c r="F16" s="243"/>
      <c r="G16" s="1129" t="s">
        <v>484</v>
      </c>
      <c r="H16" s="1130"/>
      <c r="I16" s="1130"/>
      <c r="J16" s="1131"/>
      <c r="K16" s="267">
        <v>-854501</v>
      </c>
      <c r="L16" s="267">
        <v>-3318</v>
      </c>
      <c r="M16" s="268">
        <v>-5101</v>
      </c>
      <c r="N16" s="269">
        <v>-35</v>
      </c>
    </row>
    <row r="17" spans="1:16">
      <c r="A17" s="247"/>
      <c r="B17" s="243"/>
      <c r="C17" s="243"/>
      <c r="D17" s="243"/>
      <c r="E17" s="243"/>
      <c r="F17" s="243"/>
      <c r="G17" s="1129" t="s">
        <v>168</v>
      </c>
      <c r="H17" s="1130"/>
      <c r="I17" s="1130"/>
      <c r="J17" s="1131"/>
      <c r="K17" s="267">
        <v>16235966</v>
      </c>
      <c r="L17" s="267">
        <v>63051</v>
      </c>
      <c r="M17" s="268">
        <v>62317</v>
      </c>
      <c r="N17" s="269">
        <v>1.2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485</v>
      </c>
      <c r="H19" s="243"/>
      <c r="I19" s="243"/>
      <c r="J19" s="243"/>
      <c r="K19" s="243"/>
      <c r="L19" s="243"/>
      <c r="M19" s="243"/>
      <c r="N19" s="243"/>
    </row>
    <row r="20" spans="1:16">
      <c r="A20" s="247"/>
      <c r="B20" s="243"/>
      <c r="C20" s="243"/>
      <c r="D20" s="243"/>
      <c r="E20" s="243"/>
      <c r="F20" s="243"/>
      <c r="G20" s="271"/>
      <c r="H20" s="272"/>
      <c r="I20" s="272"/>
      <c r="J20" s="273"/>
      <c r="K20" s="274" t="s">
        <v>486</v>
      </c>
      <c r="L20" s="275" t="s">
        <v>487</v>
      </c>
      <c r="M20" s="276" t="s">
        <v>488</v>
      </c>
      <c r="N20" s="277"/>
    </row>
    <row r="21" spans="1:16" s="283" customFormat="1">
      <c r="A21" s="278"/>
      <c r="B21" s="248"/>
      <c r="C21" s="248"/>
      <c r="D21" s="248"/>
      <c r="E21" s="248"/>
      <c r="F21" s="248"/>
      <c r="G21" s="1123" t="s">
        <v>489</v>
      </c>
      <c r="H21" s="1124"/>
      <c r="I21" s="1124"/>
      <c r="J21" s="1125"/>
      <c r="K21" s="279">
        <v>6.43</v>
      </c>
      <c r="L21" s="280">
        <v>6.15</v>
      </c>
      <c r="M21" s="281">
        <v>0.28000000000000003</v>
      </c>
      <c r="N21" s="248"/>
      <c r="O21" s="282"/>
      <c r="P21" s="278"/>
    </row>
    <row r="22" spans="1:16" s="283" customFormat="1">
      <c r="A22" s="278"/>
      <c r="B22" s="248"/>
      <c r="C22" s="248"/>
      <c r="D22" s="248"/>
      <c r="E22" s="248"/>
      <c r="F22" s="248"/>
      <c r="G22" s="1123" t="s">
        <v>490</v>
      </c>
      <c r="H22" s="1124"/>
      <c r="I22" s="1124"/>
      <c r="J22" s="1125"/>
      <c r="K22" s="284">
        <v>102.1</v>
      </c>
      <c r="L22" s="285">
        <v>100.2</v>
      </c>
      <c r="M22" s="286">
        <v>1.9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491</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492</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493</v>
      </c>
      <c r="H29" s="248"/>
      <c r="I29" s="248"/>
      <c r="J29" s="248"/>
      <c r="K29" s="243"/>
      <c r="L29" s="243"/>
      <c r="M29" s="243"/>
      <c r="N29" s="243"/>
      <c r="O29" s="292"/>
    </row>
    <row r="30" spans="1:16">
      <c r="A30" s="247"/>
      <c r="B30" s="243"/>
      <c r="C30" s="243"/>
      <c r="D30" s="243"/>
      <c r="E30" s="243"/>
      <c r="F30" s="243"/>
      <c r="G30" s="250"/>
      <c r="H30" s="251"/>
      <c r="I30" s="251"/>
      <c r="J30" s="252"/>
      <c r="K30" s="1112" t="s">
        <v>471</v>
      </c>
      <c r="L30" s="253"/>
      <c r="M30" s="254" t="s">
        <v>472</v>
      </c>
      <c r="N30" s="255"/>
    </row>
    <row r="31" spans="1:16">
      <c r="A31" s="247"/>
      <c r="B31" s="243"/>
      <c r="C31" s="243"/>
      <c r="D31" s="243"/>
      <c r="E31" s="243"/>
      <c r="F31" s="243"/>
      <c r="G31" s="256"/>
      <c r="H31" s="257"/>
      <c r="I31" s="257"/>
      <c r="J31" s="258"/>
      <c r="K31" s="1113"/>
      <c r="L31" s="259" t="s">
        <v>473</v>
      </c>
      <c r="M31" s="260" t="s">
        <v>474</v>
      </c>
      <c r="N31" s="261" t="s">
        <v>475</v>
      </c>
    </row>
    <row r="32" spans="1:16" ht="27" customHeight="1">
      <c r="A32" s="247"/>
      <c r="B32" s="243"/>
      <c r="C32" s="243"/>
      <c r="D32" s="243"/>
      <c r="E32" s="243"/>
      <c r="F32" s="243"/>
      <c r="G32" s="1114" t="s">
        <v>494</v>
      </c>
      <c r="H32" s="1115"/>
      <c r="I32" s="1115"/>
      <c r="J32" s="1116"/>
      <c r="K32" s="293">
        <v>4777279</v>
      </c>
      <c r="L32" s="293">
        <v>18552</v>
      </c>
      <c r="M32" s="294">
        <v>33247</v>
      </c>
      <c r="N32" s="295">
        <v>-44.2</v>
      </c>
    </row>
    <row r="33" spans="1:16" ht="13.5" customHeight="1">
      <c r="A33" s="247"/>
      <c r="B33" s="243"/>
      <c r="C33" s="243"/>
      <c r="D33" s="243"/>
      <c r="E33" s="243"/>
      <c r="F33" s="243"/>
      <c r="G33" s="1114" t="s">
        <v>495</v>
      </c>
      <c r="H33" s="1115"/>
      <c r="I33" s="1115"/>
      <c r="J33" s="1116"/>
      <c r="K33" s="293" t="s">
        <v>481</v>
      </c>
      <c r="L33" s="293" t="s">
        <v>481</v>
      </c>
      <c r="M33" s="294">
        <v>7</v>
      </c>
      <c r="N33" s="295" t="s">
        <v>481</v>
      </c>
    </row>
    <row r="34" spans="1:16" ht="27" customHeight="1">
      <c r="A34" s="247"/>
      <c r="B34" s="243"/>
      <c r="C34" s="243"/>
      <c r="D34" s="243"/>
      <c r="E34" s="243"/>
      <c r="F34" s="243"/>
      <c r="G34" s="1114" t="s">
        <v>496</v>
      </c>
      <c r="H34" s="1115"/>
      <c r="I34" s="1115"/>
      <c r="J34" s="1116"/>
      <c r="K34" s="293" t="s">
        <v>481</v>
      </c>
      <c r="L34" s="293" t="s">
        <v>481</v>
      </c>
      <c r="M34" s="294">
        <v>75</v>
      </c>
      <c r="N34" s="295" t="s">
        <v>481</v>
      </c>
    </row>
    <row r="35" spans="1:16" ht="27" customHeight="1">
      <c r="A35" s="247"/>
      <c r="B35" s="243"/>
      <c r="C35" s="243"/>
      <c r="D35" s="243"/>
      <c r="E35" s="243"/>
      <c r="F35" s="243"/>
      <c r="G35" s="1114" t="s">
        <v>497</v>
      </c>
      <c r="H35" s="1115"/>
      <c r="I35" s="1115"/>
      <c r="J35" s="1116"/>
      <c r="K35" s="293">
        <v>4226212</v>
      </c>
      <c r="L35" s="293">
        <v>16412</v>
      </c>
      <c r="M35" s="294">
        <v>11550</v>
      </c>
      <c r="N35" s="295">
        <v>42.1</v>
      </c>
    </row>
    <row r="36" spans="1:16" ht="27" customHeight="1">
      <c r="A36" s="247"/>
      <c r="B36" s="243"/>
      <c r="C36" s="243"/>
      <c r="D36" s="243"/>
      <c r="E36" s="243"/>
      <c r="F36" s="243"/>
      <c r="G36" s="1114" t="s">
        <v>498</v>
      </c>
      <c r="H36" s="1115"/>
      <c r="I36" s="1115"/>
      <c r="J36" s="1116"/>
      <c r="K36" s="293" t="s">
        <v>481</v>
      </c>
      <c r="L36" s="293" t="s">
        <v>481</v>
      </c>
      <c r="M36" s="294">
        <v>437</v>
      </c>
      <c r="N36" s="295" t="s">
        <v>481</v>
      </c>
    </row>
    <row r="37" spans="1:16" ht="13.5" customHeight="1">
      <c r="A37" s="247"/>
      <c r="B37" s="243"/>
      <c r="C37" s="243"/>
      <c r="D37" s="243"/>
      <c r="E37" s="243"/>
      <c r="F37" s="243"/>
      <c r="G37" s="1114" t="s">
        <v>499</v>
      </c>
      <c r="H37" s="1115"/>
      <c r="I37" s="1115"/>
      <c r="J37" s="1116"/>
      <c r="K37" s="293">
        <v>534759</v>
      </c>
      <c r="L37" s="293">
        <v>2077</v>
      </c>
      <c r="M37" s="294">
        <v>1068</v>
      </c>
      <c r="N37" s="295">
        <v>94.5</v>
      </c>
    </row>
    <row r="38" spans="1:16" ht="27" customHeight="1">
      <c r="A38" s="247"/>
      <c r="B38" s="243"/>
      <c r="C38" s="243"/>
      <c r="D38" s="243"/>
      <c r="E38" s="243"/>
      <c r="F38" s="243"/>
      <c r="G38" s="1117" t="s">
        <v>500</v>
      </c>
      <c r="H38" s="1118"/>
      <c r="I38" s="1118"/>
      <c r="J38" s="1119"/>
      <c r="K38" s="296" t="s">
        <v>481</v>
      </c>
      <c r="L38" s="296" t="s">
        <v>481</v>
      </c>
      <c r="M38" s="297">
        <v>2</v>
      </c>
      <c r="N38" s="298" t="s">
        <v>481</v>
      </c>
      <c r="O38" s="292"/>
    </row>
    <row r="39" spans="1:16">
      <c r="A39" s="247"/>
      <c r="B39" s="243"/>
      <c r="C39" s="243"/>
      <c r="D39" s="243"/>
      <c r="E39" s="243"/>
      <c r="F39" s="243"/>
      <c r="G39" s="1117" t="s">
        <v>501</v>
      </c>
      <c r="H39" s="1118"/>
      <c r="I39" s="1118"/>
      <c r="J39" s="1119"/>
      <c r="K39" s="299">
        <v>-2597156</v>
      </c>
      <c r="L39" s="299">
        <v>-10086</v>
      </c>
      <c r="M39" s="300">
        <v>-8067</v>
      </c>
      <c r="N39" s="301">
        <v>25</v>
      </c>
      <c r="O39" s="292"/>
    </row>
    <row r="40" spans="1:16" ht="27" customHeight="1">
      <c r="A40" s="247"/>
      <c r="B40" s="243"/>
      <c r="C40" s="243"/>
      <c r="D40" s="243"/>
      <c r="E40" s="243"/>
      <c r="F40" s="243"/>
      <c r="G40" s="1114" t="s">
        <v>502</v>
      </c>
      <c r="H40" s="1115"/>
      <c r="I40" s="1115"/>
      <c r="J40" s="1116"/>
      <c r="K40" s="299">
        <v>-5685857</v>
      </c>
      <c r="L40" s="299">
        <v>-22080</v>
      </c>
      <c r="M40" s="300">
        <v>-28419</v>
      </c>
      <c r="N40" s="301">
        <v>-22.3</v>
      </c>
      <c r="O40" s="292"/>
    </row>
    <row r="41" spans="1:16">
      <c r="A41" s="247"/>
      <c r="B41" s="243"/>
      <c r="C41" s="243"/>
      <c r="D41" s="243"/>
      <c r="E41" s="243"/>
      <c r="F41" s="243"/>
      <c r="G41" s="1120" t="s">
        <v>279</v>
      </c>
      <c r="H41" s="1121"/>
      <c r="I41" s="1121"/>
      <c r="J41" s="1122"/>
      <c r="K41" s="293">
        <v>1255237</v>
      </c>
      <c r="L41" s="299">
        <v>4875</v>
      </c>
      <c r="M41" s="300">
        <v>9899</v>
      </c>
      <c r="N41" s="301">
        <v>-50.8</v>
      </c>
      <c r="O41" s="292"/>
    </row>
    <row r="42" spans="1:16">
      <c r="A42" s="247"/>
      <c r="B42" s="243"/>
      <c r="C42" s="243"/>
      <c r="D42" s="243"/>
      <c r="E42" s="243"/>
      <c r="F42" s="243"/>
      <c r="G42" s="302" t="s">
        <v>503</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504</v>
      </c>
      <c r="B47" s="243"/>
      <c r="C47" s="243"/>
      <c r="D47" s="243"/>
      <c r="E47" s="243"/>
      <c r="F47" s="243"/>
      <c r="G47" s="243"/>
      <c r="H47" s="243"/>
      <c r="I47" s="243"/>
      <c r="J47" s="243"/>
      <c r="K47" s="243"/>
      <c r="L47" s="243"/>
      <c r="M47" s="243"/>
      <c r="N47" s="243"/>
    </row>
    <row r="48" spans="1:16">
      <c r="A48" s="247"/>
      <c r="B48" s="243"/>
      <c r="C48" s="243"/>
      <c r="D48" s="243"/>
      <c r="E48" s="243"/>
      <c r="F48" s="243"/>
      <c r="G48" s="307" t="s">
        <v>505</v>
      </c>
      <c r="H48" s="307"/>
      <c r="I48" s="307"/>
      <c r="J48" s="307"/>
      <c r="K48" s="307"/>
      <c r="L48" s="307"/>
      <c r="M48" s="308"/>
      <c r="N48" s="307"/>
    </row>
    <row r="49" spans="1:14" ht="13.5" customHeight="1">
      <c r="A49" s="247"/>
      <c r="B49" s="243"/>
      <c r="C49" s="243"/>
      <c r="D49" s="243"/>
      <c r="E49" s="243"/>
      <c r="F49" s="243"/>
      <c r="G49" s="309"/>
      <c r="H49" s="310"/>
      <c r="I49" s="1107" t="s">
        <v>471</v>
      </c>
      <c r="J49" s="1109" t="s">
        <v>506</v>
      </c>
      <c r="K49" s="1110"/>
      <c r="L49" s="1110"/>
      <c r="M49" s="1110"/>
      <c r="N49" s="1111"/>
    </row>
    <row r="50" spans="1:14">
      <c r="A50" s="247"/>
      <c r="B50" s="243"/>
      <c r="C50" s="243"/>
      <c r="D50" s="243"/>
      <c r="E50" s="243"/>
      <c r="F50" s="243"/>
      <c r="G50" s="311"/>
      <c r="H50" s="312"/>
      <c r="I50" s="1108"/>
      <c r="J50" s="313" t="s">
        <v>507</v>
      </c>
      <c r="K50" s="314" t="s">
        <v>508</v>
      </c>
      <c r="L50" s="315" t="s">
        <v>509</v>
      </c>
      <c r="M50" s="316" t="s">
        <v>510</v>
      </c>
      <c r="N50" s="317" t="s">
        <v>511</v>
      </c>
    </row>
    <row r="51" spans="1:14">
      <c r="A51" s="247"/>
      <c r="B51" s="243"/>
      <c r="C51" s="243"/>
      <c r="D51" s="243"/>
      <c r="E51" s="243"/>
      <c r="F51" s="243"/>
      <c r="G51" s="309" t="s">
        <v>512</v>
      </c>
      <c r="H51" s="310"/>
      <c r="I51" s="318">
        <v>5935432</v>
      </c>
      <c r="J51" s="319">
        <v>23123</v>
      </c>
      <c r="K51" s="320">
        <v>-15.9</v>
      </c>
      <c r="L51" s="321">
        <v>36765</v>
      </c>
      <c r="M51" s="322">
        <v>-11.9</v>
      </c>
      <c r="N51" s="323">
        <v>-4</v>
      </c>
    </row>
    <row r="52" spans="1:14">
      <c r="A52" s="247"/>
      <c r="B52" s="243"/>
      <c r="C52" s="243"/>
      <c r="D52" s="243"/>
      <c r="E52" s="243"/>
      <c r="F52" s="243"/>
      <c r="G52" s="324"/>
      <c r="H52" s="325" t="s">
        <v>513</v>
      </c>
      <c r="I52" s="326">
        <v>3617022</v>
      </c>
      <c r="J52" s="327">
        <v>14091</v>
      </c>
      <c r="K52" s="328">
        <v>-28.9</v>
      </c>
      <c r="L52" s="329">
        <v>20975</v>
      </c>
      <c r="M52" s="330">
        <v>-14.8</v>
      </c>
      <c r="N52" s="331">
        <v>-14.1</v>
      </c>
    </row>
    <row r="53" spans="1:14">
      <c r="A53" s="247"/>
      <c r="B53" s="243"/>
      <c r="C53" s="243"/>
      <c r="D53" s="243"/>
      <c r="E53" s="243"/>
      <c r="F53" s="243"/>
      <c r="G53" s="309" t="s">
        <v>514</v>
      </c>
      <c r="H53" s="310"/>
      <c r="I53" s="318">
        <v>14116022</v>
      </c>
      <c r="J53" s="319">
        <v>54368</v>
      </c>
      <c r="K53" s="320">
        <v>135.1</v>
      </c>
      <c r="L53" s="321">
        <v>39052</v>
      </c>
      <c r="M53" s="322">
        <v>6.2</v>
      </c>
      <c r="N53" s="323">
        <v>128.9</v>
      </c>
    </row>
    <row r="54" spans="1:14">
      <c r="A54" s="247"/>
      <c r="B54" s="243"/>
      <c r="C54" s="243"/>
      <c r="D54" s="243"/>
      <c r="E54" s="243"/>
      <c r="F54" s="243"/>
      <c r="G54" s="324"/>
      <c r="H54" s="325" t="s">
        <v>513</v>
      </c>
      <c r="I54" s="326">
        <v>4939797</v>
      </c>
      <c r="J54" s="327">
        <v>19026</v>
      </c>
      <c r="K54" s="328">
        <v>35</v>
      </c>
      <c r="L54" s="329">
        <v>21186</v>
      </c>
      <c r="M54" s="330">
        <v>1</v>
      </c>
      <c r="N54" s="331">
        <v>34</v>
      </c>
    </row>
    <row r="55" spans="1:14">
      <c r="A55" s="247"/>
      <c r="B55" s="243"/>
      <c r="C55" s="243"/>
      <c r="D55" s="243"/>
      <c r="E55" s="243"/>
      <c r="F55" s="243"/>
      <c r="G55" s="309" t="s">
        <v>515</v>
      </c>
      <c r="H55" s="310"/>
      <c r="I55" s="318">
        <v>9648978</v>
      </c>
      <c r="J55" s="319">
        <v>37230</v>
      </c>
      <c r="K55" s="320">
        <v>-31.5</v>
      </c>
      <c r="L55" s="321">
        <v>41235</v>
      </c>
      <c r="M55" s="322">
        <v>5.6</v>
      </c>
      <c r="N55" s="323">
        <v>-37.1</v>
      </c>
    </row>
    <row r="56" spans="1:14">
      <c r="A56" s="247"/>
      <c r="B56" s="243"/>
      <c r="C56" s="243"/>
      <c r="D56" s="243"/>
      <c r="E56" s="243"/>
      <c r="F56" s="243"/>
      <c r="G56" s="324"/>
      <c r="H56" s="325" t="s">
        <v>513</v>
      </c>
      <c r="I56" s="326">
        <v>7070052</v>
      </c>
      <c r="J56" s="327">
        <v>27279</v>
      </c>
      <c r="K56" s="328">
        <v>43.4</v>
      </c>
      <c r="L56" s="329">
        <v>22086</v>
      </c>
      <c r="M56" s="330">
        <v>4.2</v>
      </c>
      <c r="N56" s="331">
        <v>39.200000000000003</v>
      </c>
    </row>
    <row r="57" spans="1:14">
      <c r="A57" s="247"/>
      <c r="B57" s="243"/>
      <c r="C57" s="243"/>
      <c r="D57" s="243"/>
      <c r="E57" s="243"/>
      <c r="F57" s="243"/>
      <c r="G57" s="309" t="s">
        <v>516</v>
      </c>
      <c r="H57" s="310"/>
      <c r="I57" s="318">
        <v>8596026</v>
      </c>
      <c r="J57" s="319">
        <v>33310</v>
      </c>
      <c r="K57" s="320">
        <v>-10.5</v>
      </c>
      <c r="L57" s="321">
        <v>41862</v>
      </c>
      <c r="M57" s="322">
        <v>1.5</v>
      </c>
      <c r="N57" s="323">
        <v>-12</v>
      </c>
    </row>
    <row r="58" spans="1:14">
      <c r="A58" s="247"/>
      <c r="B58" s="243"/>
      <c r="C58" s="243"/>
      <c r="D58" s="243"/>
      <c r="E58" s="243"/>
      <c r="F58" s="243"/>
      <c r="G58" s="324"/>
      <c r="H58" s="325" t="s">
        <v>513</v>
      </c>
      <c r="I58" s="326">
        <v>7030015</v>
      </c>
      <c r="J58" s="327">
        <v>27241</v>
      </c>
      <c r="K58" s="328">
        <v>-0.1</v>
      </c>
      <c r="L58" s="329">
        <v>23710</v>
      </c>
      <c r="M58" s="330">
        <v>7.4</v>
      </c>
      <c r="N58" s="331">
        <v>-7.5</v>
      </c>
    </row>
    <row r="59" spans="1:14">
      <c r="A59" s="247"/>
      <c r="B59" s="243"/>
      <c r="C59" s="243"/>
      <c r="D59" s="243"/>
      <c r="E59" s="243"/>
      <c r="F59" s="243"/>
      <c r="G59" s="309" t="s">
        <v>517</v>
      </c>
      <c r="H59" s="310"/>
      <c r="I59" s="318">
        <v>6659289</v>
      </c>
      <c r="J59" s="319">
        <v>25861</v>
      </c>
      <c r="K59" s="320">
        <v>-22.4</v>
      </c>
      <c r="L59" s="321">
        <v>43554</v>
      </c>
      <c r="M59" s="322">
        <v>4</v>
      </c>
      <c r="N59" s="323">
        <v>-26.4</v>
      </c>
    </row>
    <row r="60" spans="1:14">
      <c r="A60" s="247"/>
      <c r="B60" s="243"/>
      <c r="C60" s="243"/>
      <c r="D60" s="243"/>
      <c r="E60" s="243"/>
      <c r="F60" s="243"/>
      <c r="G60" s="324"/>
      <c r="H60" s="325" t="s">
        <v>513</v>
      </c>
      <c r="I60" s="332">
        <v>5069704</v>
      </c>
      <c r="J60" s="327">
        <v>19688</v>
      </c>
      <c r="K60" s="328">
        <v>-27.7</v>
      </c>
      <c r="L60" s="329">
        <v>24811</v>
      </c>
      <c r="M60" s="330">
        <v>4.5999999999999996</v>
      </c>
      <c r="N60" s="331">
        <v>-32.299999999999997</v>
      </c>
    </row>
    <row r="61" spans="1:14">
      <c r="A61" s="247"/>
      <c r="B61" s="243"/>
      <c r="C61" s="243"/>
      <c r="D61" s="243"/>
      <c r="E61" s="243"/>
      <c r="F61" s="243"/>
      <c r="G61" s="309" t="s">
        <v>518</v>
      </c>
      <c r="H61" s="333"/>
      <c r="I61" s="334">
        <v>8991149</v>
      </c>
      <c r="J61" s="335">
        <v>34778</v>
      </c>
      <c r="K61" s="336">
        <v>11</v>
      </c>
      <c r="L61" s="337">
        <v>40494</v>
      </c>
      <c r="M61" s="338">
        <v>1.1000000000000001</v>
      </c>
      <c r="N61" s="323">
        <v>9.9</v>
      </c>
    </row>
    <row r="62" spans="1:14">
      <c r="A62" s="247"/>
      <c r="B62" s="243"/>
      <c r="C62" s="243"/>
      <c r="D62" s="243"/>
      <c r="E62" s="243"/>
      <c r="F62" s="243"/>
      <c r="G62" s="324"/>
      <c r="H62" s="325" t="s">
        <v>513</v>
      </c>
      <c r="I62" s="326">
        <v>5545318</v>
      </c>
      <c r="J62" s="327">
        <v>21465</v>
      </c>
      <c r="K62" s="328">
        <v>4.3</v>
      </c>
      <c r="L62" s="329">
        <v>22554</v>
      </c>
      <c r="M62" s="330">
        <v>0.5</v>
      </c>
      <c r="N62" s="331">
        <v>3.8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B2" s="240"/>
      <c r="T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c r="B2" s="240"/>
      <c r="T2" s="240"/>
    </row>
    <row r="3" spans="1: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row r="5" spans="1:34"/>
    <row r="6" spans="1:34"/>
    <row r="7" spans="1:34"/>
    <row r="8" spans="1:34"/>
    <row r="9" spans="1:34">
      <c r="AH9" s="240"/>
    </row>
    <row r="10" spans="1:34"/>
    <row r="11" spans="1:34"/>
    <row r="12" spans="1:34"/>
    <row r="13" spans="1:34"/>
    <row r="14" spans="1:34"/>
    <row r="15" spans="1:34"/>
    <row r="16" spans="1: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2" t="s">
        <v>3</v>
      </c>
      <c r="D47" s="1132"/>
      <c r="E47" s="1133"/>
      <c r="F47" s="11">
        <v>12.74</v>
      </c>
      <c r="G47" s="12">
        <v>13.65</v>
      </c>
      <c r="H47" s="12">
        <v>14.72</v>
      </c>
      <c r="I47" s="12">
        <v>13.17</v>
      </c>
      <c r="J47" s="13">
        <v>14.43</v>
      </c>
    </row>
    <row r="48" spans="2:10" ht="57.75" customHeight="1">
      <c r="B48" s="14"/>
      <c r="C48" s="1134" t="s">
        <v>4</v>
      </c>
      <c r="D48" s="1134"/>
      <c r="E48" s="1135"/>
      <c r="F48" s="15">
        <v>6.22</v>
      </c>
      <c r="G48" s="16">
        <v>7.66</v>
      </c>
      <c r="H48" s="16">
        <v>7.69</v>
      </c>
      <c r="I48" s="16">
        <v>7.73</v>
      </c>
      <c r="J48" s="17">
        <v>5.55</v>
      </c>
    </row>
    <row r="49" spans="2:10" ht="57.75" customHeight="1" thickBot="1">
      <c r="B49" s="18"/>
      <c r="C49" s="1136" t="s">
        <v>5</v>
      </c>
      <c r="D49" s="1136"/>
      <c r="E49" s="1137"/>
      <c r="F49" s="19">
        <v>2.33</v>
      </c>
      <c r="G49" s="20">
        <v>2.4</v>
      </c>
      <c r="H49" s="20">
        <v>1.39</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平塚市役所</cp:lastModifiedBy>
  <cp:lastPrinted>2017-03-29T04:32:41Z</cp:lastPrinted>
  <dcterms:created xsi:type="dcterms:W3CDTF">2017-02-15T18:00:19Z</dcterms:created>
  <dcterms:modified xsi:type="dcterms:W3CDTF">2017-03-29T04:33:15Z</dcterms:modified>
  <cp:category/>
</cp:coreProperties>
</file>