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7.xml" ContentType="application/vnd.openxmlformats-officedocument.spreadsheetml.comments+xml"/>
  <Override PartName="/xl/drawings/drawing4.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152" yWindow="360" windowWidth="10272" windowHeight="7248" tabRatio="787" firstSheet="25" activeTab="29"/>
  </bookViews>
  <sheets>
    <sheet name="各項目入力表" sheetId="1" r:id="rId1"/>
    <sheet name="目次" sheetId="2" r:id="rId2"/>
    <sheet name="（1号様式）業務打合せ簿" sheetId="62" r:id="rId3"/>
    <sheet name="（２号様式）業務計画書（全体工程表）" sheetId="45" r:id="rId4"/>
    <sheet name="（3号様式）再委託承諾通知書" sheetId="72" r:id="rId5"/>
    <sheet name="（4号様式）施設管理担当者通知書" sheetId="71" state="hidden" r:id="rId6"/>
    <sheet name="（5号様式）①業務責任者等通知書" sheetId="66" r:id="rId7"/>
    <sheet name="（5号様式）②業務責任者等変更通知書" sheetId="68" r:id="rId8"/>
    <sheet name="（6号様式）業務関係者に関する措置請求" sheetId="73" state="hidden" r:id="rId9"/>
    <sheet name="（7号様式）業務関係者に関する措置請求について（措置決定）" sheetId="10" r:id="rId10"/>
    <sheet name="（8号様式）施設管理担当者に対する措置請求" sheetId="11" r:id="rId11"/>
    <sheet name="（9号様式）施設管理担当者に対する措置請求（措置決定）" sheetId="74" state="hidden" r:id="rId12"/>
    <sheet name="（10号様式）貸与品等受領書（借用書）" sheetId="19" r:id="rId13"/>
    <sheet name="（11号様式）貸与品等返納書" sheetId="20" r:id="rId14"/>
    <sheet name="（12号様式）条件変更等に関する措置請求" sheetId="21" r:id="rId15"/>
    <sheet name="（13号様式）条件変更等に関する措置請求（結果通知）" sheetId="75" state="hidden" r:id="rId16"/>
    <sheet name="（14号様式）業務の中止" sheetId="76" state="hidden" r:id="rId17"/>
    <sheet name="（15号様式）受注者の請求による履行期間の延長" sheetId="24" r:id="rId18"/>
    <sheet name="（16号様式）発注者の請求による履行期間の短縮等" sheetId="77" state="hidden" r:id="rId19"/>
    <sheet name="（17号様式）履行期間変更協議通知（発注者）" sheetId="84" state="hidden" r:id="rId20"/>
    <sheet name="（18号様式）履行期間変更協議通知（受注者）" sheetId="27" r:id="rId21"/>
    <sheet name="（19号様式）契約金額変更協議通知（発注者） " sheetId="78" state="hidden" r:id="rId22"/>
    <sheet name="（20号様式）業務委託料変更協議通知（受注者）" sheetId="29" r:id="rId23"/>
    <sheet name="（21号様式）契約金額の変更に代える業務仕様書の変更" sheetId="82" state="hidden" r:id="rId24"/>
    <sheet name="（22号様式）契約金額の変更に代える業務仕様書の変更（協議）" sheetId="49" r:id="rId25"/>
    <sheet name="（23号様式）業務完了通知書" sheetId="119" r:id="rId26"/>
    <sheet name="（24号様式）業務完了検査結果通知書" sheetId="80" state="hidden" r:id="rId27"/>
    <sheet name="（25号様式）業務の履行責任" sheetId="120" state="hidden" r:id="rId28"/>
    <sheet name="（26号様式）変更協議承諾書" sheetId="30" r:id="rId29"/>
    <sheet name="（27号様式）賃金水準の変動による契約金額の変更" sheetId="86" r:id="rId30"/>
    <sheet name="（28号様式）業務仕様書訂正（変更）指示書" sheetId="89" state="hidden" r:id="rId31"/>
  </sheets>
  <definedNames>
    <definedName name="_xlnm._FilterDatabase" localSheetId="7" hidden="1">'（5号様式）②業務責任者等変更通知書'!$B$13:$S$26</definedName>
    <definedName name="_xlnm.Print_Area" localSheetId="12">'（10号様式）貸与品等受領書（借用書）'!$B$1:$AJ$34</definedName>
    <definedName name="_xlnm.Print_Area" localSheetId="13">'（11号様式）貸与品等返納書'!$B$1:$AJ$33</definedName>
    <definedName name="_xlnm.Print_Area" localSheetId="14">'（12号様式）条件変更等に関する措置請求'!$B$1:$AJ$41</definedName>
    <definedName name="_xlnm.Print_Area" localSheetId="15">'（13号様式）条件変更等に関する措置請求（結果通知）'!$B$1:$AJ$34</definedName>
    <definedName name="_xlnm.Print_Area" localSheetId="16">'（14号様式）業務の中止'!$B$1:$AJ$34</definedName>
    <definedName name="_xlnm.Print_Area" localSheetId="17">'（15号様式）受注者の請求による履行期間の延長'!$B$1:$AJ$39</definedName>
    <definedName name="_xlnm.Print_Area" localSheetId="18">'（16号様式）発注者の請求による履行期間の短縮等'!$B$1:$AJ$36</definedName>
    <definedName name="_xlnm.Print_Area" localSheetId="19">'（17号様式）履行期間変更協議通知（発注者）'!$B$1:$AJ$38</definedName>
    <definedName name="_xlnm.Print_Area" localSheetId="20">'（18号様式）履行期間変更協議通知（受注者）'!$B$1:$AJ$39</definedName>
    <definedName name="_xlnm.Print_Area" localSheetId="21">'（19号様式）契約金額変更協議通知（発注者） '!$B$1:$AJ$38</definedName>
    <definedName name="_xlnm.Print_Area" localSheetId="2">'（1号様式）業務打合せ簿'!$B$2:$AY$47,'（1号様式）業務打合せ簿'!$B$50:$AY$94</definedName>
    <definedName name="_xlnm.Print_Area" localSheetId="22">'（20号様式）業務委託料変更協議通知（受注者）'!$B$1:$AJ$39</definedName>
    <definedName name="_xlnm.Print_Area" localSheetId="23">'（21号様式）契約金額の変更に代える業務仕様書の変更'!$B$1:$AJ$39</definedName>
    <definedName name="_xlnm.Print_Area" localSheetId="24">'（22号様式）契約金額の変更に代える業務仕様書の変更（協議）'!$B$1:$AJ$37</definedName>
    <definedName name="_xlnm.Print_Area" localSheetId="25">'（23号様式）業務完了通知書'!$B$1:$AJ$43</definedName>
    <definedName name="_xlnm.Print_Area" localSheetId="26">'（24号様式）業務完了検査結果通知書'!$B$1:$AJ$39</definedName>
    <definedName name="_xlnm.Print_Area" localSheetId="27">'（25号様式）業務の履行責任'!$B$1:$AJ$36</definedName>
    <definedName name="_xlnm.Print_Area" localSheetId="28">'（26号様式）変更協議承諾書'!$B$1:$AJ$38</definedName>
    <definedName name="_xlnm.Print_Area" localSheetId="29">'（27号様式）賃金水準の変動による契約金額の変更'!$B$3:$AJ$35</definedName>
    <definedName name="_xlnm.Print_Area" localSheetId="30">'（28号様式）業務仕様書訂正（変更）指示書'!$B$1:$BU$39</definedName>
    <definedName name="_xlnm.Print_Area" localSheetId="3">'（２号様式）業務計画書（全体工程表）'!$B$2:$BH$31</definedName>
    <definedName name="_xlnm.Print_Area" localSheetId="4">'（3号様式）再委託承諾通知書'!$A$1:$AI$40</definedName>
    <definedName name="_xlnm.Print_Area" localSheetId="5">'（4号様式）施設管理担当者通知書'!$B$1:$Y$39,'（4号様式）施設管理担当者通知書'!$B$42:$Y$76</definedName>
    <definedName name="_xlnm.Print_Area" localSheetId="6">'（5号様式）①業務責任者等通知書'!$B$1:$S$40</definedName>
    <definedName name="_xlnm.Print_Area" localSheetId="7">'（5号様式）②業務責任者等変更通知書'!$B$1:$S$45</definedName>
    <definedName name="_xlnm.Print_Area" localSheetId="8">'（6号様式）業務関係者に関する措置請求'!$B$1:$AJ$40</definedName>
    <definedName name="_xlnm.Print_Area" localSheetId="9">'（7号様式）業務関係者に関する措置請求について（措置決定）'!$B$1:$AJ$39</definedName>
    <definedName name="_xlnm.Print_Area" localSheetId="10">'（8号様式）施設管理担当者に対する措置請求'!$B$1:$AJ$42</definedName>
    <definedName name="_xlnm.Print_Area" localSheetId="11">'（9号様式）施設管理担当者に対する措置請求（措置決定）'!$B$1:$AJ$36</definedName>
    <definedName name="_xlnm.Print_Area" localSheetId="0">各項目入力表!$A$1:$F$15</definedName>
    <definedName name="_xlnm.Print_Area" localSheetId="1">目次!$B$1:$H$31</definedName>
    <definedName name="Z_E0EBBB43_9B43_4BAE_884B_9AA6C3D65EB9_.wvu.PrintArea" localSheetId="18" hidden="1">'（16号様式）発注者の請求による履行期間の短縮等'!$B$1:$AJ$46</definedName>
    <definedName name="Z_E0EBBB43_9B43_4BAE_884B_9AA6C3D65EB9_.wvu.PrintArea" localSheetId="29" hidden="1">'（27号様式）賃金水準の変動による契約金額の変更'!$B$1:$AJ$2</definedName>
    <definedName name="Z_E0EBBB43_9B43_4BAE_884B_9AA6C3D65EB9_.wvu.PrintArea" localSheetId="3" hidden="1">'（２号様式）業務計画書（全体工程表）'!$B$2:$BH$32</definedName>
  </definedNames>
  <calcPr calcId="162913"/>
</workbook>
</file>

<file path=xl/calcChain.xml><?xml version="1.0" encoding="utf-8"?>
<calcChain xmlns="http://schemas.openxmlformats.org/spreadsheetml/2006/main">
  <c r="L25" i="24" l="1"/>
  <c r="C25" i="84" l="1"/>
  <c r="C23" i="84"/>
  <c r="C25" i="82" l="1"/>
  <c r="AC12" i="84"/>
  <c r="K13" i="68"/>
  <c r="J30" i="30"/>
  <c r="C28" i="30"/>
  <c r="C26" i="30"/>
  <c r="C23" i="78"/>
  <c r="AB20" i="72" l="1"/>
  <c r="B13" i="66"/>
  <c r="C11" i="68"/>
  <c r="K11" i="68"/>
  <c r="K11" i="66"/>
  <c r="D11" i="66"/>
  <c r="G23" i="68"/>
  <c r="G21" i="68"/>
  <c r="B22" i="68"/>
  <c r="B20" i="68"/>
  <c r="L22" i="120"/>
  <c r="L21" i="120"/>
  <c r="AC19" i="120"/>
  <c r="L19" i="120"/>
  <c r="J17" i="120"/>
  <c r="C6" i="120"/>
  <c r="C5" i="120"/>
  <c r="B12" i="80"/>
  <c r="C33" i="80"/>
  <c r="C31" i="80" l="1"/>
  <c r="L26" i="119"/>
  <c r="L25" i="119"/>
  <c r="AE22" i="119"/>
  <c r="L20" i="119"/>
  <c r="L22" i="119"/>
  <c r="L24" i="119"/>
  <c r="L18" i="119"/>
  <c r="X7" i="119"/>
  <c r="X8" i="119"/>
  <c r="X6" i="119"/>
  <c r="C4" i="119"/>
  <c r="M12" i="71" l="1"/>
  <c r="E18" i="66"/>
  <c r="AO20" i="89"/>
  <c r="O25" i="68" l="1"/>
  <c r="L20" i="66"/>
  <c r="B14" i="30" l="1"/>
  <c r="O11" i="30"/>
  <c r="C23" i="82"/>
  <c r="C25" i="78"/>
  <c r="B13" i="78"/>
  <c r="B13" i="84"/>
  <c r="B14" i="68" l="1"/>
  <c r="B4" i="66"/>
  <c r="G12" i="71"/>
  <c r="Y4" i="45" l="1"/>
  <c r="C20" i="30" l="1"/>
  <c r="L19" i="78"/>
  <c r="G19" i="71" l="1"/>
  <c r="AY10" i="45" l="1"/>
  <c r="AY9" i="45"/>
  <c r="AK9" i="45"/>
  <c r="AY11" i="45"/>
  <c r="AY12" i="45"/>
  <c r="AK12" i="45"/>
  <c r="AK10" i="45"/>
  <c r="AG13" i="45"/>
  <c r="R18" i="89" l="1"/>
  <c r="J26" i="86" l="1"/>
  <c r="X28" i="30" l="1"/>
  <c r="M13" i="45" l="1"/>
  <c r="R20" i="89"/>
  <c r="BI18" i="89"/>
  <c r="R16" i="89"/>
  <c r="AQ8" i="89"/>
  <c r="D6" i="89"/>
  <c r="D5" i="89"/>
  <c r="B4" i="68" l="1"/>
  <c r="L25" i="86"/>
  <c r="Z27" i="19" l="1"/>
  <c r="Z28" i="19"/>
  <c r="Z29" i="19"/>
  <c r="Z30" i="19"/>
  <c r="Z31" i="19"/>
  <c r="Z32" i="19"/>
  <c r="Z33" i="19"/>
  <c r="Z34" i="19"/>
  <c r="AE22" i="86" l="1"/>
  <c r="L24" i="86" l="1"/>
  <c r="L22" i="86"/>
  <c r="L20" i="86"/>
  <c r="C6" i="86"/>
  <c r="X10" i="86"/>
  <c r="X9" i="86"/>
  <c r="X8" i="86"/>
  <c r="AF30" i="86"/>
  <c r="AC26" i="86"/>
  <c r="BC8" i="86"/>
  <c r="BC6" i="86"/>
  <c r="L27" i="80"/>
  <c r="L26" i="80"/>
  <c r="L25" i="80"/>
  <c r="AE23" i="80"/>
  <c r="L23" i="80"/>
  <c r="L21" i="80"/>
  <c r="L19" i="80"/>
  <c r="C6" i="80"/>
  <c r="C5" i="80"/>
  <c r="L21" i="82" l="1"/>
  <c r="AC19" i="82"/>
  <c r="L19" i="82"/>
  <c r="L17" i="82"/>
  <c r="U8" i="82"/>
  <c r="C6" i="82"/>
  <c r="C5" i="82"/>
  <c r="C5" i="78" l="1"/>
  <c r="L23" i="78"/>
  <c r="L21" i="78"/>
  <c r="AC19" i="78"/>
  <c r="J17" i="78"/>
  <c r="U8" i="78"/>
  <c r="C6" i="78"/>
  <c r="L24" i="84"/>
  <c r="L22" i="84"/>
  <c r="AC19" i="84"/>
  <c r="L21" i="84"/>
  <c r="L23" i="84" s="1"/>
  <c r="L19" i="84"/>
  <c r="U8" i="84"/>
  <c r="C6" i="84"/>
  <c r="C5" i="84"/>
  <c r="J17" i="84"/>
  <c r="L22" i="77"/>
  <c r="L21" i="77"/>
  <c r="L23" i="77" s="1"/>
  <c r="AC19" i="77"/>
  <c r="L19" i="77"/>
  <c r="J17" i="77"/>
  <c r="U8" i="77"/>
  <c r="C6" i="77"/>
  <c r="C5" i="77"/>
  <c r="L22" i="76"/>
  <c r="L21" i="76"/>
  <c r="L19" i="76"/>
  <c r="AC19" i="76"/>
  <c r="J17" i="76"/>
  <c r="C6" i="76"/>
  <c r="C5" i="76"/>
  <c r="U9" i="76"/>
  <c r="AC19" i="75"/>
  <c r="L22" i="75"/>
  <c r="L21" i="75"/>
  <c r="L19" i="75"/>
  <c r="J17" i="75"/>
  <c r="C6" i="75"/>
  <c r="C5" i="75"/>
  <c r="U8" i="75"/>
  <c r="L22" i="74"/>
  <c r="L21" i="74"/>
  <c r="AC19" i="74"/>
  <c r="L19" i="74"/>
  <c r="J17" i="74"/>
  <c r="C6" i="74"/>
  <c r="C5" i="74"/>
  <c r="U8" i="74"/>
  <c r="AC18" i="73"/>
  <c r="L21" i="73"/>
  <c r="K24" i="72"/>
  <c r="K23" i="72"/>
  <c r="K22" i="72"/>
  <c r="K20" i="72"/>
  <c r="K18" i="72"/>
  <c r="U8" i="72"/>
  <c r="U7" i="72"/>
  <c r="U6" i="72"/>
  <c r="B4" i="72"/>
  <c r="L20" i="73"/>
  <c r="L18" i="73"/>
  <c r="J16" i="73"/>
  <c r="C6" i="73"/>
  <c r="C5" i="73"/>
  <c r="M6" i="66"/>
  <c r="T8" i="73"/>
  <c r="G18" i="71"/>
  <c r="G17" i="71"/>
  <c r="B8" i="71"/>
  <c r="B7" i="71"/>
  <c r="N10" i="71"/>
  <c r="T7" i="73" l="1"/>
  <c r="BB29" i="30" l="1"/>
  <c r="L28" i="30" s="1"/>
  <c r="BB30" i="30"/>
  <c r="BB23" i="30"/>
  <c r="L23" i="30" s="1"/>
  <c r="BB28" i="30" l="1"/>
  <c r="L26" i="30" s="1"/>
  <c r="BB25" i="30"/>
  <c r="BB24" i="30"/>
  <c r="L24" i="30"/>
  <c r="L25" i="30" l="1"/>
  <c r="C22" i="30"/>
  <c r="C24" i="30"/>
  <c r="L23" i="24" l="1"/>
  <c r="E14" i="66" l="1"/>
  <c r="J25" i="30" l="1"/>
  <c r="J24" i="30"/>
  <c r="L22" i="30"/>
  <c r="AE20" i="30"/>
  <c r="L20" i="30"/>
  <c r="L18" i="30"/>
  <c r="Y8" i="30"/>
  <c r="Y7" i="30"/>
  <c r="Y6" i="30"/>
  <c r="C4" i="30"/>
  <c r="L22" i="49"/>
  <c r="AC20" i="49"/>
  <c r="L20" i="49"/>
  <c r="L18" i="49"/>
  <c r="Y8" i="49"/>
  <c r="Y7" i="49"/>
  <c r="Y6" i="49"/>
  <c r="C4" i="49"/>
  <c r="L24" i="29"/>
  <c r="L22" i="29"/>
  <c r="AC20" i="29"/>
  <c r="L20" i="29"/>
  <c r="L18" i="29"/>
  <c r="Y8" i="29"/>
  <c r="Y7" i="29"/>
  <c r="Y6" i="29"/>
  <c r="C4" i="29"/>
  <c r="L25" i="27"/>
  <c r="L23" i="27"/>
  <c r="L22" i="27"/>
  <c r="L24" i="27" s="1"/>
  <c r="AC20" i="27"/>
  <c r="L20" i="27"/>
  <c r="J18" i="27"/>
  <c r="Y8" i="27"/>
  <c r="Y7" i="27"/>
  <c r="Y6" i="27"/>
  <c r="C4" i="27"/>
  <c r="L22" i="24"/>
  <c r="L24" i="24" s="1"/>
  <c r="AC20" i="24"/>
  <c r="L20" i="24"/>
  <c r="J18" i="24"/>
  <c r="X8" i="24"/>
  <c r="X7" i="24"/>
  <c r="X6" i="24"/>
  <c r="C4" i="24"/>
  <c r="L23" i="21"/>
  <c r="L22" i="21"/>
  <c r="AC20" i="21"/>
  <c r="L20" i="21"/>
  <c r="J18" i="21"/>
  <c r="Y8" i="21"/>
  <c r="Y7" i="21"/>
  <c r="Y6" i="21"/>
  <c r="C4" i="21"/>
  <c r="Z33" i="20"/>
  <c r="Z32" i="20"/>
  <c r="Z31" i="20"/>
  <c r="Z30" i="20"/>
  <c r="Z29" i="20"/>
  <c r="Z28" i="20"/>
  <c r="Z27" i="20"/>
  <c r="Z26" i="20"/>
  <c r="Z25" i="20"/>
  <c r="L22" i="20"/>
  <c r="L21" i="20"/>
  <c r="AC19" i="20"/>
  <c r="L19" i="20"/>
  <c r="J17" i="20"/>
  <c r="Y8" i="20"/>
  <c r="Y7" i="20"/>
  <c r="Y6" i="20"/>
  <c r="C4" i="20"/>
  <c r="Z26" i="19"/>
  <c r="L23" i="19"/>
  <c r="L22" i="19"/>
  <c r="AC20" i="19"/>
  <c r="L20" i="19"/>
  <c r="J18" i="19"/>
  <c r="Y8" i="19"/>
  <c r="Y7" i="19"/>
  <c r="Y6" i="19"/>
  <c r="C4" i="19"/>
  <c r="L23" i="11"/>
  <c r="L22" i="11"/>
  <c r="AC20" i="11"/>
  <c r="L20" i="11"/>
  <c r="J18" i="11"/>
  <c r="X8" i="11"/>
  <c r="X7" i="11"/>
  <c r="X6" i="11"/>
  <c r="C4" i="11"/>
  <c r="L23" i="10"/>
  <c r="L22" i="10"/>
  <c r="AC20" i="10"/>
  <c r="L20" i="10"/>
  <c r="J18" i="10"/>
  <c r="X8" i="10"/>
  <c r="X7" i="10"/>
  <c r="X6" i="10"/>
  <c r="C4" i="10"/>
  <c r="E18" i="68"/>
  <c r="M8" i="68"/>
  <c r="M7" i="68"/>
  <c r="M6" i="68"/>
  <c r="M8" i="66"/>
  <c r="M7" i="66"/>
  <c r="B63" i="45"/>
  <c r="B62" i="45"/>
  <c r="B61" i="45"/>
  <c r="B60" i="45"/>
  <c r="B59" i="45"/>
  <c r="B58" i="45"/>
  <c r="B57" i="45"/>
  <c r="B56" i="45"/>
  <c r="B55" i="45"/>
  <c r="B54" i="45"/>
  <c r="B53" i="45"/>
  <c r="B52" i="45"/>
  <c r="B51" i="45"/>
  <c r="BC50" i="45"/>
  <c r="AZ50" i="45"/>
  <c r="AW50" i="45"/>
  <c r="AT50" i="45"/>
  <c r="AQ50" i="45"/>
  <c r="AN50" i="45"/>
  <c r="AK50" i="45"/>
  <c r="AH50" i="45"/>
  <c r="AE50" i="45"/>
  <c r="AB50" i="45"/>
  <c r="Y50" i="45"/>
  <c r="V50" i="45"/>
  <c r="S50" i="45"/>
  <c r="P50" i="45"/>
  <c r="M50" i="45"/>
  <c r="BE49" i="45"/>
  <c r="BD49" i="45"/>
  <c r="BC49" i="45"/>
  <c r="BB49" i="45"/>
  <c r="BA49" i="45"/>
  <c r="AZ49" i="45"/>
  <c r="AY49" i="45"/>
  <c r="AX49" i="45"/>
  <c r="AW49" i="45"/>
  <c r="AV49" i="45"/>
  <c r="AU49" i="45"/>
  <c r="AT49" i="45"/>
  <c r="AS49" i="45"/>
  <c r="AR49" i="45"/>
  <c r="AQ49" i="45"/>
  <c r="AP49" i="45"/>
  <c r="AO49" i="45"/>
  <c r="AN49" i="45"/>
  <c r="AM49" i="45"/>
  <c r="AL49" i="45"/>
  <c r="AK49" i="45"/>
  <c r="AJ49" i="45"/>
  <c r="AI49" i="45"/>
  <c r="AH49" i="45"/>
  <c r="AG49" i="45"/>
  <c r="AF49" i="45"/>
  <c r="AE49" i="45"/>
  <c r="AD49" i="45"/>
  <c r="AC49" i="45"/>
  <c r="AB49" i="45"/>
  <c r="AA49" i="45"/>
  <c r="Z49" i="45"/>
  <c r="Y49" i="45"/>
  <c r="X49" i="45"/>
  <c r="W49" i="45"/>
  <c r="V49" i="45"/>
  <c r="U49" i="45"/>
  <c r="T49" i="45"/>
  <c r="S49" i="45"/>
  <c r="R49" i="45"/>
  <c r="Q49" i="45"/>
  <c r="P49" i="45"/>
  <c r="O49" i="45"/>
  <c r="N49" i="45"/>
  <c r="M49" i="45"/>
  <c r="AX48" i="45"/>
  <c r="AJ48" i="45"/>
  <c r="AX47" i="45"/>
  <c r="M47" i="45"/>
  <c r="AJ45" i="45"/>
  <c r="S41" i="45"/>
  <c r="AX46" i="45"/>
  <c r="AJ46" i="45"/>
  <c r="AX45" i="45"/>
  <c r="M11" i="45"/>
  <c r="M45" i="45" s="1"/>
  <c r="AX44" i="45"/>
  <c r="AJ44" i="45"/>
  <c r="BG9" i="45"/>
  <c r="AX43" i="45"/>
  <c r="AJ43" i="45"/>
  <c r="M9" i="45"/>
  <c r="M43" i="45" s="1"/>
  <c r="BD7" i="45"/>
  <c r="AJ7" i="45"/>
  <c r="AL41" i="45" s="1"/>
  <c r="C7" i="45"/>
  <c r="AJ5" i="45"/>
  <c r="AL39" i="45" s="1"/>
  <c r="AH85" i="62"/>
  <c r="N84" i="62"/>
  <c r="N83" i="62"/>
  <c r="N82" i="62"/>
  <c r="AH79" i="62"/>
  <c r="N78" i="62"/>
  <c r="N77" i="62"/>
  <c r="N76" i="62"/>
  <c r="X73" i="62"/>
  <c r="J73" i="62"/>
  <c r="C59" i="62"/>
  <c r="N56" i="62"/>
  <c r="AX53" i="62"/>
  <c r="AB53" i="62"/>
  <c r="AT5" i="62"/>
  <c r="AT53" i="62" s="1"/>
  <c r="AT4" i="62"/>
  <c r="AT52" i="62" s="1"/>
  <c r="G4" i="62"/>
  <c r="G52" i="62" s="1"/>
  <c r="G3" i="62"/>
  <c r="G51" i="62" s="1"/>
  <c r="B11" i="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20**/*/*と入力すると和暦表示されます。
例：2017/1/1⇒平成29年1月1日
以下、各日付欄とも同じ</t>
        </r>
      </text>
    </comment>
    <comment ref="B10" authorId="0" shapeId="0">
      <text>
        <r>
          <rPr>
            <b/>
            <sz val="9"/>
            <color indexed="81"/>
            <rFont val="ＭＳ Ｐゴシック"/>
            <family val="3"/>
            <charset val="128"/>
          </rPr>
          <t>発注者氏名
ドロップダウンリストから選択のこと。</t>
        </r>
      </text>
    </comment>
  </commentList>
</comments>
</file>

<file path=xl/comments10.xml><?xml version="1.0" encoding="utf-8"?>
<comments xmlns="http://schemas.openxmlformats.org/spreadsheetml/2006/main">
  <authors>
    <author>作成者</author>
  </authors>
  <commentList>
    <comment ref="Z1" authorId="0" shapeId="0">
      <text>
        <r>
          <rPr>
            <b/>
            <sz val="12"/>
            <color indexed="53"/>
            <rFont val="ＭＳ Ｐゴシック"/>
            <family val="3"/>
            <charset val="128"/>
          </rPr>
          <t xml:space="preserve">日付は請求がなされた日から１０日以内とすること。
</t>
        </r>
        <r>
          <rPr>
            <b/>
            <sz val="14"/>
            <color indexed="10"/>
            <rFont val="ＭＳ Ｐゴシック"/>
            <family val="3"/>
            <charset val="128"/>
          </rPr>
          <t>入力必須</t>
        </r>
        <r>
          <rPr>
            <b/>
            <sz val="9"/>
            <color indexed="81"/>
            <rFont val="ＭＳ Ｐゴシック"/>
            <family val="3"/>
            <charset val="128"/>
          </rPr>
          <t xml:space="preserve">
20**/*/*と入力すれば和暦表示されます。
例：2018/10/10⇒平成30年10月10日
以下、日付欄の入力方法は共通</t>
        </r>
      </text>
    </comment>
    <comment ref="C13" authorId="0" shapeId="0">
      <text>
        <r>
          <rPr>
            <b/>
            <sz val="9"/>
            <color indexed="81"/>
            <rFont val="ＭＳ Ｐゴシック"/>
            <family val="3"/>
            <charset val="128"/>
          </rPr>
          <t>発注者からの措置請求の
日付を入力</t>
        </r>
      </text>
    </comment>
    <comment ref="AU22" authorId="0" shapeId="0">
      <text>
        <r>
          <rPr>
            <b/>
            <sz val="9"/>
            <color indexed="81"/>
            <rFont val="ＭＳ Ｐゴシック"/>
            <family val="3"/>
            <charset val="128"/>
          </rPr>
          <t>ドロップダウンリストから選択のこと。</t>
        </r>
      </text>
    </comment>
    <comment ref="J24" authorId="0" shapeId="0">
      <text/>
    </comment>
    <comment ref="J25" authorId="0" shapeId="0">
      <text>
        <r>
          <rPr>
            <b/>
            <sz val="9"/>
            <color indexed="81"/>
            <rFont val="MS P ゴシック"/>
            <family val="3"/>
            <charset val="128"/>
          </rPr>
          <t>直接入力
措置決定事項はできるだけ具体的に記載すること。</t>
        </r>
      </text>
    </comment>
  </commentList>
</comments>
</file>

<file path=xl/comments11.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t>
        </r>
      </text>
    </comment>
    <comment ref="AT23" authorId="0" shapeId="0">
      <text>
        <r>
          <rPr>
            <b/>
            <sz val="9"/>
            <color indexed="81"/>
            <rFont val="ＭＳ Ｐゴシック"/>
            <family val="3"/>
            <charset val="128"/>
          </rPr>
          <t>ドロップダウンリストから選択のこと。</t>
        </r>
      </text>
    </comment>
    <comment ref="J24" authorId="0" shapeId="0">
      <text/>
    </comment>
    <comment ref="J25" authorId="0" shapeId="0">
      <text>
        <r>
          <rPr>
            <b/>
            <sz val="9"/>
            <color indexed="81"/>
            <rFont val="MS P ゴシック"/>
            <family val="3"/>
            <charset val="128"/>
          </rPr>
          <t>直接入力
請求事項及び理由は、できるだけ具体的に記載すること。</t>
        </r>
      </text>
    </comment>
    <comment ref="J34" authorId="0" shapeId="0">
      <text/>
    </comment>
  </commentList>
</comments>
</file>

<file path=xl/comments12.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20**/*/*と入力すれば和暦表示されます。
例：2018/10/10⇒平成30年10月10日
以下、日付欄の入力方法は共通</t>
        </r>
      </text>
    </comment>
    <comment ref="C12" authorId="0" shapeId="0">
      <text>
        <r>
          <rPr>
            <b/>
            <sz val="9"/>
            <color indexed="81"/>
            <rFont val="ＭＳ Ｐゴシック"/>
            <family val="3"/>
            <charset val="128"/>
          </rPr>
          <t>受注者からの措置請求の日付を入力</t>
        </r>
      </text>
    </comment>
    <comment ref="AM12" authorId="0" shapeId="0">
      <text>
        <r>
          <rPr>
            <b/>
            <sz val="9"/>
            <color indexed="81"/>
            <rFont val="MS P ゴシック"/>
            <family val="3"/>
            <charset val="128"/>
          </rPr>
          <t>クリックすると条文が見れます。</t>
        </r>
      </text>
    </comment>
    <comment ref="J23" authorId="0" shapeId="0">
      <text/>
    </comment>
    <comment ref="J24" authorId="0" shapeId="0">
      <text>
        <r>
          <rPr>
            <b/>
            <sz val="9"/>
            <color indexed="81"/>
            <rFont val="MS P ゴシック"/>
            <family val="3"/>
            <charset val="128"/>
          </rPr>
          <t>直接入力
措置決定事項は、できるだけ具体的に記載すること。</t>
        </r>
      </text>
    </comment>
    <comment ref="AT24" authorId="0" shapeId="0">
      <text>
        <r>
          <rPr>
            <b/>
            <sz val="9"/>
            <color indexed="81"/>
            <rFont val="ＭＳ Ｐゴシック"/>
            <family val="3"/>
            <charset val="128"/>
          </rPr>
          <t>ドロップダウンリストから選択のこと。</t>
        </r>
      </text>
    </comment>
  </commentList>
</comments>
</file>

<file path=xl/comments13.xml><?xml version="1.0" encoding="utf-8"?>
<comments xmlns="http://schemas.openxmlformats.org/spreadsheetml/2006/main">
  <authors>
    <author>作成者</author>
  </authors>
  <commentList>
    <comment ref="Y1" authorId="0" shapeId="0">
      <text>
        <r>
          <rPr>
            <b/>
            <sz val="11"/>
            <color indexed="53"/>
            <rFont val="ＭＳ Ｐゴシック"/>
            <family val="3"/>
            <charset val="128"/>
          </rPr>
          <t>引き渡しを受けた日から7日以内の日付を記載してください。</t>
        </r>
        <r>
          <rPr>
            <b/>
            <sz val="9"/>
            <color indexed="81"/>
            <rFont val="ＭＳ Ｐゴシック"/>
            <family val="3"/>
            <charset val="128"/>
          </rPr>
          <t xml:space="preserve">
</t>
        </r>
        <r>
          <rPr>
            <b/>
            <sz val="14"/>
            <color indexed="10"/>
            <rFont val="ＭＳ Ｐゴシック"/>
            <family val="3"/>
            <charset val="128"/>
          </rPr>
          <t xml:space="preserve">入力必須！
</t>
        </r>
        <r>
          <rPr>
            <b/>
            <sz val="9"/>
            <color indexed="81"/>
            <rFont val="ＭＳ Ｐゴシック"/>
            <family val="3"/>
            <charset val="128"/>
          </rPr>
          <t xml:space="preserve">
20**/*/*と入力すれば和暦表示します。　</t>
        </r>
      </text>
    </comment>
    <comment ref="AU24" authorId="0" shapeId="0">
      <text>
        <r>
          <rPr>
            <b/>
            <sz val="9"/>
            <color indexed="81"/>
            <rFont val="ＭＳ Ｐゴシック"/>
            <family val="3"/>
            <charset val="128"/>
          </rPr>
          <t>ドロップダウンリストから選択のこと。</t>
        </r>
      </text>
    </comment>
    <comment ref="B26" authorId="0" shapeId="0">
      <text>
        <r>
          <rPr>
            <b/>
            <sz val="9"/>
            <color indexed="81"/>
            <rFont val="MS P ゴシック"/>
            <family val="3"/>
            <charset val="128"/>
          </rPr>
          <t>直接入力のこと。
以下、各欄共通</t>
        </r>
      </text>
    </comment>
    <comment ref="Z26" authorId="0" shapeId="0">
      <text>
        <r>
          <rPr>
            <b/>
            <sz val="9"/>
            <color indexed="81"/>
            <rFont val="MS P ゴシック"/>
            <family val="3"/>
            <charset val="128"/>
          </rPr>
          <t>自動計算</t>
        </r>
      </text>
    </comment>
  </commentList>
</comments>
</file>

<file path=xl/comments14.xml><?xml version="1.0" encoding="utf-8"?>
<comments xmlns="http://schemas.openxmlformats.org/spreadsheetml/2006/main">
  <authors>
    <author>作成者</author>
  </authors>
  <commentList>
    <comment ref="Y1" authorId="0" shapeId="0">
      <text>
        <r>
          <rPr>
            <b/>
            <sz val="14"/>
            <color indexed="10"/>
            <rFont val="ＭＳ Ｐゴシック"/>
            <family val="3"/>
            <charset val="128"/>
          </rPr>
          <t xml:space="preserve">入力必須！
</t>
        </r>
        <r>
          <rPr>
            <b/>
            <sz val="9"/>
            <color indexed="81"/>
            <rFont val="ＭＳ Ｐゴシック"/>
            <family val="3"/>
            <charset val="128"/>
          </rPr>
          <t xml:space="preserve">
20**/*/*と入力すれば和暦表示します。　</t>
        </r>
      </text>
    </comment>
    <comment ref="AU22" authorId="0" shapeId="0">
      <text>
        <r>
          <rPr>
            <b/>
            <sz val="9"/>
            <color indexed="81"/>
            <rFont val="ＭＳ Ｐゴシック"/>
            <family val="3"/>
            <charset val="128"/>
          </rPr>
          <t>ドロップダウンリストから選択のこと。</t>
        </r>
      </text>
    </comment>
    <comment ref="B25" authorId="0" shapeId="0">
      <text>
        <r>
          <rPr>
            <b/>
            <sz val="9"/>
            <color indexed="81"/>
            <rFont val="MS P ゴシック"/>
            <family val="3"/>
            <charset val="128"/>
          </rPr>
          <t>直接入力のこと。
以下、各欄共通</t>
        </r>
      </text>
    </comment>
    <comment ref="Z25" authorId="0" shapeId="0">
      <text>
        <r>
          <rPr>
            <b/>
            <sz val="9"/>
            <color indexed="81"/>
            <rFont val="MS P ゴシック"/>
            <family val="3"/>
            <charset val="128"/>
          </rPr>
          <t>自動計算</t>
        </r>
      </text>
    </comment>
  </commentList>
</comments>
</file>

<file path=xl/comments15.xml><?xml version="1.0" encoding="utf-8"?>
<comments xmlns="http://schemas.openxmlformats.org/spreadsheetml/2006/main">
  <authors>
    <author>作成者</author>
  </authors>
  <commentList>
    <comment ref="Y1" authorId="0" shapeId="0">
      <text>
        <r>
          <rPr>
            <b/>
            <sz val="14"/>
            <color indexed="10"/>
            <rFont val="ＭＳ Ｐゴシック"/>
            <family val="3"/>
            <charset val="128"/>
          </rPr>
          <t xml:space="preserve">入力必須！
</t>
        </r>
        <r>
          <rPr>
            <b/>
            <sz val="9"/>
            <color indexed="81"/>
            <rFont val="ＭＳ Ｐゴシック"/>
            <family val="3"/>
            <charset val="128"/>
          </rPr>
          <t xml:space="preserve">
20**/*/*と入力すれば和暦表示します。　
</t>
        </r>
      </text>
    </comment>
    <comment ref="B13" authorId="0" shapeId="0">
      <text>
        <r>
          <rPr>
            <b/>
            <sz val="9"/>
            <color indexed="81"/>
            <rFont val="MS P ゴシック"/>
            <family val="3"/>
            <charset val="128"/>
          </rPr>
          <t>ドロップダウンリストから該当事由を選択すること。（各事由の内容は約款を確認のこと。）</t>
        </r>
      </text>
    </comment>
    <comment ref="AU23" authorId="0" shapeId="0">
      <text>
        <r>
          <rPr>
            <b/>
            <sz val="9"/>
            <color indexed="81"/>
            <rFont val="ＭＳ Ｐゴシック"/>
            <family val="3"/>
            <charset val="128"/>
          </rPr>
          <t>ドロップダウンリストから選択のこと。</t>
        </r>
      </text>
    </comment>
    <comment ref="J24" authorId="0" shapeId="0">
      <text>
        <r>
          <rPr>
            <b/>
            <sz val="9"/>
            <color indexed="81"/>
            <rFont val="MS P ゴシック"/>
            <family val="3"/>
            <charset val="128"/>
          </rPr>
          <t>直接入力
できるだけ具体的に記載すること。</t>
        </r>
      </text>
    </comment>
  </commentList>
</comments>
</file>

<file path=xl/comments16.xml><?xml version="1.0" encoding="utf-8"?>
<comments xmlns="http://schemas.openxmlformats.org/spreadsheetml/2006/main">
  <authors>
    <author>作成者</author>
  </authors>
  <commentList>
    <comment ref="Y2" authorId="0" shapeId="0">
      <text>
        <r>
          <rPr>
            <b/>
            <sz val="12"/>
            <color indexed="53"/>
            <rFont val="ＭＳ Ｐゴシック"/>
            <family val="3"/>
            <charset val="128"/>
          </rPr>
          <t>調査請求のあった日から14日以内の日付とすること。</t>
        </r>
        <r>
          <rPr>
            <b/>
            <sz val="9"/>
            <color indexed="81"/>
            <rFont val="ＭＳ Ｐゴシック"/>
            <family val="3"/>
            <charset val="128"/>
          </rPr>
          <t xml:space="preserve">
20**/*/*と入力すれば和暦表示します。　
例：2018/10/10⇒平成30年10月10日
以下、日付欄の入力方法は共通</t>
        </r>
      </text>
    </comment>
    <comment ref="C12" authorId="0" shapeId="0">
      <text>
        <r>
          <rPr>
            <b/>
            <sz val="11"/>
            <color theme="1"/>
            <rFont val="ＭＳ Ｐゴシック"/>
            <family val="3"/>
            <charset val="128"/>
            <scheme val="minor"/>
          </rPr>
          <t>受注者から請求のあった日付を
入力のこと。</t>
        </r>
      </text>
    </comment>
    <comment ref="AO12" authorId="0" shapeId="0">
      <text>
        <r>
          <rPr>
            <b/>
            <sz val="9"/>
            <color indexed="81"/>
            <rFont val="MS P ゴシック"/>
            <family val="3"/>
            <charset val="128"/>
          </rPr>
          <t>クリックすると条文が見れます。</t>
        </r>
      </text>
    </comment>
    <comment ref="J23" authorId="0" shapeId="0">
      <text>
        <r>
          <rPr>
            <b/>
            <sz val="9"/>
            <color indexed="81"/>
            <rFont val="MS P ゴシック"/>
            <family val="3"/>
            <charset val="128"/>
          </rPr>
          <t>直接入力
できるだけ具体的に記載すること。</t>
        </r>
      </text>
    </comment>
    <comment ref="AV24" authorId="0" shapeId="0">
      <text>
        <r>
          <rPr>
            <b/>
            <sz val="9"/>
            <color indexed="81"/>
            <rFont val="ＭＳ Ｐゴシック"/>
            <family val="3"/>
            <charset val="128"/>
          </rPr>
          <t>ドロップダウンリストから選択のこと。</t>
        </r>
      </text>
    </comment>
  </commentList>
</comments>
</file>

<file path=xl/comments17.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20**/*/*と入力すれば和暦表示します。　</t>
        </r>
      </text>
    </comment>
    <comment ref="AN10" authorId="0" shapeId="0">
      <text>
        <r>
          <rPr>
            <b/>
            <sz val="9"/>
            <color indexed="81"/>
            <rFont val="MS P ゴシック"/>
            <family val="3"/>
            <charset val="128"/>
          </rPr>
          <t>クリックすると条文が見れます。</t>
        </r>
      </text>
    </comment>
    <comment ref="AU22" authorId="0" shapeId="0">
      <text>
        <r>
          <rPr>
            <b/>
            <sz val="9"/>
            <color indexed="81"/>
            <rFont val="ＭＳ Ｐゴシック"/>
            <family val="3"/>
            <charset val="128"/>
          </rPr>
          <t>ドロップダウンリストから選択のこと。</t>
        </r>
      </text>
    </comment>
    <comment ref="J23" authorId="0" shapeId="0">
      <text>
        <r>
          <rPr>
            <b/>
            <sz val="9"/>
            <color indexed="81"/>
            <rFont val="MS P ゴシック"/>
            <family val="3"/>
            <charset val="128"/>
          </rPr>
          <t>直接入力
できるだけ具体的に記載すること。</t>
        </r>
      </text>
    </comment>
  </commentList>
</comments>
</file>

<file path=xl/comments18.xml><?xml version="1.0" encoding="utf-8"?>
<comments xmlns="http://schemas.openxmlformats.org/spreadsheetml/2006/main">
  <authors>
    <author>作成者</author>
  </authors>
  <commentList>
    <comment ref="Y1" authorId="0" shapeId="0">
      <text>
        <r>
          <rPr>
            <b/>
            <sz val="14"/>
            <color indexed="10"/>
            <rFont val="ＭＳ Ｐゴシック"/>
            <family val="3"/>
            <charset val="128"/>
          </rPr>
          <t xml:space="preserve">入力必須！
</t>
        </r>
        <r>
          <rPr>
            <b/>
            <sz val="9"/>
            <color indexed="81"/>
            <rFont val="ＭＳ Ｐゴシック"/>
            <family val="3"/>
            <charset val="128"/>
          </rPr>
          <t xml:space="preserve">
20**/*/*と入力すれば和暦表示します。　</t>
        </r>
      </text>
    </comment>
    <comment ref="AU24" authorId="0" shapeId="0">
      <text>
        <r>
          <rPr>
            <b/>
            <sz val="9"/>
            <color indexed="81"/>
            <rFont val="ＭＳ Ｐゴシック"/>
            <family val="3"/>
            <charset val="128"/>
          </rPr>
          <t>ドロップダウンリストから選択のこと。</t>
        </r>
      </text>
    </comment>
    <comment ref="J26" authorId="0" shapeId="0">
      <text>
        <r>
          <rPr>
            <b/>
            <sz val="9"/>
            <color indexed="81"/>
            <rFont val="MS P ゴシック"/>
            <family val="3"/>
            <charset val="128"/>
          </rPr>
          <t>直接入力
できるだけ具体的に記載すること。</t>
        </r>
      </text>
    </comment>
  </commentList>
</comments>
</file>

<file path=xl/comments19.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20**/*/*と入力すれば和暦表示します。　</t>
        </r>
      </text>
    </comment>
    <comment ref="AL12" authorId="0" shapeId="0">
      <text>
        <r>
          <rPr>
            <b/>
            <sz val="9"/>
            <color indexed="81"/>
            <rFont val="MS P ゴシック"/>
            <family val="3"/>
            <charset val="128"/>
          </rPr>
          <t>クリックすると条文が見れます。</t>
        </r>
      </text>
    </comment>
    <comment ref="L24" authorId="0" shapeId="0">
      <text>
        <r>
          <rPr>
            <b/>
            <sz val="9"/>
            <color indexed="81"/>
            <rFont val="MS P ゴシック"/>
            <family val="3"/>
            <charset val="128"/>
          </rPr>
          <t>直接入力</t>
        </r>
      </text>
    </comment>
    <comment ref="J25" authorId="0" shapeId="0">
      <text>
        <r>
          <rPr>
            <b/>
            <sz val="9"/>
            <color indexed="81"/>
            <rFont val="MS P ゴシック"/>
            <family val="3"/>
            <charset val="128"/>
          </rPr>
          <t>直接入力
できるだけ具体的に記載すること。</t>
        </r>
      </text>
    </comment>
    <comment ref="AS27" authorId="0" shapeId="0">
      <text>
        <r>
          <rPr>
            <b/>
            <sz val="9"/>
            <color indexed="81"/>
            <rFont val="ＭＳ Ｐゴシック"/>
            <family val="3"/>
            <charset val="128"/>
          </rPr>
          <t>ドロップダウンリストから
選択のこと。</t>
        </r>
      </text>
    </comment>
  </commentList>
</comments>
</file>

<file path=xl/comments2.xml><?xml version="1.0" encoding="utf-8"?>
<comments xmlns="http://schemas.openxmlformats.org/spreadsheetml/2006/main">
  <authors>
    <author>作成者</author>
  </authors>
  <commentList>
    <comment ref="B3" authorId="0" shapeId="0">
      <text>
        <r>
          <rPr>
            <b/>
            <sz val="9"/>
            <color indexed="9"/>
            <rFont val="ＭＳ Ｐゴシック"/>
            <family val="3"/>
            <charset val="128"/>
          </rPr>
          <t>各シートとリンクしています。クリックするとシートが開きます。</t>
        </r>
      </text>
    </comment>
  </commentList>
</comments>
</file>

<file path=xl/comments20.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20**/*/*と入力すれば和暦表示します。　
以下、日付欄の入力方法は共通</t>
        </r>
      </text>
    </comment>
    <comment ref="AU9" authorId="0" shapeId="0">
      <text>
        <r>
          <rPr>
            <b/>
            <sz val="9"/>
            <color indexed="81"/>
            <rFont val="MS P ゴシック"/>
            <family val="3"/>
            <charset val="128"/>
          </rPr>
          <t>クリックすると条文が見れます。</t>
        </r>
      </text>
    </comment>
    <comment ref="Z12" authorId="0" shapeId="0">
      <text>
        <r>
          <rPr>
            <b/>
            <sz val="9"/>
            <color indexed="81"/>
            <rFont val="MS P ゴシック"/>
            <family val="3"/>
            <charset val="128"/>
          </rPr>
          <t>項目入力
ドロップダウンリストから選択</t>
        </r>
      </text>
    </comment>
    <comment ref="AU22" authorId="0" shapeId="0">
      <text>
        <r>
          <rPr>
            <b/>
            <sz val="9"/>
            <color indexed="81"/>
            <rFont val="ＭＳ Ｐゴシック"/>
            <family val="3"/>
            <charset val="128"/>
          </rPr>
          <t>ドロップダウンリストから
選択のこと。</t>
        </r>
      </text>
    </comment>
    <comment ref="L25" authorId="0" shapeId="0">
      <text>
        <r>
          <rPr>
            <b/>
            <sz val="9"/>
            <color indexed="81"/>
            <rFont val="ＭＳ Ｐゴシック"/>
            <family val="3"/>
            <charset val="128"/>
          </rPr>
          <t>日付入力
（第２項を選択したときのみ。</t>
        </r>
      </text>
    </comment>
    <comment ref="J27" authorId="0" shapeId="0">
      <text>
        <r>
          <rPr>
            <b/>
            <sz val="9"/>
            <color indexed="81"/>
            <rFont val="MS P ゴシック"/>
            <family val="3"/>
            <charset val="128"/>
          </rPr>
          <t>直接入力
できるだけ具体的に記載すること。</t>
        </r>
      </text>
    </comment>
  </commentList>
</comments>
</file>

<file path=xl/comments21.xml><?xml version="1.0" encoding="utf-8"?>
<comments xmlns="http://schemas.openxmlformats.org/spreadsheetml/2006/main">
  <authors>
    <author>作成者</author>
  </authors>
  <commentList>
    <comment ref="Y1" authorId="0" shapeId="0">
      <text>
        <r>
          <rPr>
            <b/>
            <sz val="12"/>
            <color indexed="10"/>
            <rFont val="ＭＳ Ｐゴシック"/>
            <family val="3"/>
            <charset val="128"/>
          </rPr>
          <t xml:space="preserve">履行期間の変更の事由が生じた日から８日目以降とすること。
</t>
        </r>
        <r>
          <rPr>
            <b/>
            <sz val="14"/>
            <color indexed="10"/>
            <rFont val="ＭＳ Ｐゴシック"/>
            <family val="3"/>
            <charset val="128"/>
          </rPr>
          <t>入力必須</t>
        </r>
        <r>
          <rPr>
            <b/>
            <sz val="9"/>
            <color indexed="81"/>
            <rFont val="ＭＳ Ｐゴシック"/>
            <family val="3"/>
            <charset val="128"/>
          </rPr>
          <t xml:space="preserve">
20**/*/*と入力すれば和暦表示します。　
例：2018/10/10⇒平成30年10月10日
以下、日付欄の入力方法は共通</t>
        </r>
      </text>
    </comment>
    <comment ref="AT22" authorId="0" shapeId="0">
      <text>
        <r>
          <rPr>
            <b/>
            <sz val="9"/>
            <color indexed="81"/>
            <rFont val="ＭＳ Ｐゴシック"/>
            <family val="3"/>
            <charset val="128"/>
          </rPr>
          <t>ドロップダウンリストから選択のこと。</t>
        </r>
      </text>
    </comment>
    <comment ref="L26" authorId="0" shapeId="0">
      <text>
        <r>
          <rPr>
            <b/>
            <sz val="9"/>
            <color indexed="81"/>
            <rFont val="ＭＳ Ｐゴシック"/>
            <family val="3"/>
            <charset val="128"/>
          </rPr>
          <t>日付入力</t>
        </r>
      </text>
    </comment>
    <comment ref="J28" authorId="0" shapeId="0">
      <text>
        <r>
          <rPr>
            <b/>
            <sz val="9"/>
            <color indexed="81"/>
            <rFont val="MS P ゴシック"/>
            <family val="3"/>
            <charset val="128"/>
          </rPr>
          <t>直接入力
できるだけ具体的に記載すること。</t>
        </r>
      </text>
    </comment>
  </commentList>
</comments>
</file>

<file path=xl/comments22.xml><?xml version="1.0" encoding="utf-8"?>
<comments xmlns="http://schemas.openxmlformats.org/spreadsheetml/2006/main">
  <authors>
    <author>作成者</author>
  </authors>
  <commentList>
    <comment ref="Y2" authorId="0" shapeId="0">
      <text>
        <r>
          <rPr>
            <b/>
            <sz val="12"/>
            <color indexed="53"/>
            <rFont val="ＭＳ Ｐゴシック"/>
            <family val="3"/>
            <charset val="128"/>
          </rPr>
          <t>第１項（ただし書き）の場合は協議開始の日から１５日目以降とすること。
第２項の場合は契約金額の変更の事由が生じた日から７日以内とすること。</t>
        </r>
        <r>
          <rPr>
            <b/>
            <sz val="12"/>
            <color indexed="81"/>
            <rFont val="ＭＳ Ｐゴシック"/>
            <family val="3"/>
            <charset val="128"/>
          </rPr>
          <t xml:space="preserve">
</t>
        </r>
        <r>
          <rPr>
            <b/>
            <sz val="9"/>
            <color indexed="81"/>
            <rFont val="ＭＳ Ｐゴシック"/>
            <family val="3"/>
            <charset val="128"/>
          </rPr>
          <t xml:space="preserve">
20**/*/*と入力すれば和暦表示します。　
以下、日付欄の入力方法は共通</t>
        </r>
      </text>
    </comment>
    <comment ref="AT10" authorId="0" shapeId="0">
      <text>
        <r>
          <rPr>
            <b/>
            <sz val="9"/>
            <color indexed="81"/>
            <rFont val="MS P ゴシック"/>
            <family val="3"/>
            <charset val="128"/>
          </rPr>
          <t>クリックすると条文が見れます。</t>
        </r>
      </text>
    </comment>
    <comment ref="X12" authorId="0" shapeId="0">
      <text>
        <r>
          <rPr>
            <b/>
            <sz val="9"/>
            <color indexed="81"/>
            <rFont val="MS P ゴシック"/>
            <family val="3"/>
            <charset val="128"/>
          </rPr>
          <t>項目入力
ドロップダウンリストより選択の事。</t>
        </r>
      </text>
    </comment>
    <comment ref="AT20" authorId="0" shapeId="0">
      <text>
        <r>
          <rPr>
            <b/>
            <sz val="9"/>
            <color indexed="81"/>
            <rFont val="ＭＳ Ｐゴシック"/>
            <family val="3"/>
            <charset val="128"/>
          </rPr>
          <t>ドロップダウンリストから選択のこと。</t>
        </r>
      </text>
    </comment>
    <comment ref="L25" authorId="0" shapeId="0">
      <text>
        <r>
          <rPr>
            <b/>
            <sz val="9"/>
            <color indexed="81"/>
            <rFont val="ＭＳ Ｐゴシック"/>
            <family val="3"/>
            <charset val="128"/>
          </rPr>
          <t>日付入力
（第２項を選択した時のみ）</t>
        </r>
      </text>
    </comment>
    <comment ref="J27" authorId="0" shapeId="0">
      <text>
        <r>
          <rPr>
            <b/>
            <sz val="9"/>
            <color indexed="81"/>
            <rFont val="MS P ゴシック"/>
            <family val="3"/>
            <charset val="128"/>
          </rPr>
          <t>直接入力
できるだけ具体的に記載すること。</t>
        </r>
      </text>
    </comment>
  </commentList>
</comments>
</file>

<file path=xl/comments23.xml><?xml version="1.0" encoding="utf-8"?>
<comments xmlns="http://schemas.openxmlformats.org/spreadsheetml/2006/main">
  <authors>
    <author>作成者</author>
  </authors>
  <commentList>
    <comment ref="Z1" authorId="0" shapeId="0">
      <text>
        <r>
          <rPr>
            <b/>
            <sz val="12"/>
            <color indexed="10"/>
            <rFont val="ＭＳ Ｐゴシック"/>
            <family val="3"/>
            <charset val="128"/>
          </rPr>
          <t xml:space="preserve">日付は、契約金額の変更事由が
生じた日から８日目以降とする。
</t>
        </r>
        <r>
          <rPr>
            <b/>
            <sz val="14"/>
            <color indexed="10"/>
            <rFont val="ＭＳ Ｐゴシック"/>
            <family val="3"/>
            <charset val="128"/>
          </rPr>
          <t>入力必須！</t>
        </r>
        <r>
          <rPr>
            <b/>
            <sz val="9"/>
            <color indexed="81"/>
            <rFont val="ＭＳ Ｐゴシック"/>
            <family val="3"/>
            <charset val="128"/>
          </rPr>
          <t xml:space="preserve">
20**/*/*と入力すると和暦表示されます。
以下、日付欄の入力方法は共通</t>
        </r>
      </text>
    </comment>
    <comment ref="AU19" authorId="0" shapeId="0">
      <text>
        <r>
          <rPr>
            <b/>
            <sz val="9"/>
            <color indexed="81"/>
            <rFont val="ＭＳ Ｐゴシック"/>
            <family val="3"/>
            <charset val="128"/>
          </rPr>
          <t>ドロップダウンリストから選択のこと。</t>
        </r>
      </text>
    </comment>
    <comment ref="L26" authorId="0" shapeId="0">
      <text>
        <r>
          <rPr>
            <b/>
            <sz val="9"/>
            <color indexed="81"/>
            <rFont val="ＭＳ Ｐゴシック"/>
            <family val="3"/>
            <charset val="128"/>
          </rPr>
          <t>日付入力</t>
        </r>
      </text>
    </comment>
    <comment ref="J28" authorId="0" shapeId="0">
      <text>
        <r>
          <rPr>
            <b/>
            <sz val="9"/>
            <color indexed="81"/>
            <rFont val="MS P ゴシック"/>
            <family val="3"/>
            <charset val="128"/>
          </rPr>
          <t>直接入力
できるだけ具体的に記載すること。</t>
        </r>
      </text>
    </comment>
  </commentList>
</comments>
</file>

<file path=xl/comments24.xml><?xml version="1.0" encoding="utf-8"?>
<comments xmlns="http://schemas.openxmlformats.org/spreadsheetml/2006/main">
  <authors>
    <author>作成者</author>
  </authors>
  <commentList>
    <comment ref="Y2" authorId="0" shapeId="0">
      <text>
        <r>
          <rPr>
            <b/>
            <sz val="12"/>
            <color indexed="53"/>
            <rFont val="ＭＳ Ｐゴシック"/>
            <family val="3"/>
            <charset val="128"/>
          </rPr>
          <t>第１項（ただし書き）を選択した時は、日付は協議開始日から１５日目以降とする。
第２項を選択した時は、日付は、契約金額の変更事由が生じた日から７日以内とする。</t>
        </r>
        <r>
          <rPr>
            <b/>
            <sz val="9"/>
            <color indexed="39"/>
            <rFont val="ＭＳ Ｐゴシック"/>
            <family val="3"/>
            <charset val="128"/>
          </rPr>
          <t xml:space="preserve">
</t>
        </r>
        <r>
          <rPr>
            <b/>
            <sz val="9"/>
            <color indexed="81"/>
            <rFont val="ＭＳ Ｐゴシック"/>
            <family val="3"/>
            <charset val="128"/>
          </rPr>
          <t xml:space="preserve">
20**/*/*と入力すると和暦表示されます。
以下、日付欄は共通</t>
        </r>
      </text>
    </comment>
    <comment ref="AS2" authorId="0" shapeId="0">
      <text>
        <r>
          <rPr>
            <b/>
            <sz val="9"/>
            <color indexed="81"/>
            <rFont val="MS P ゴシック"/>
            <family val="3"/>
            <charset val="128"/>
          </rPr>
          <t>クリックすると条文が見れます。</t>
        </r>
      </text>
    </comment>
    <comment ref="B13" authorId="0" shapeId="0">
      <text>
        <r>
          <rPr>
            <b/>
            <sz val="9"/>
            <color indexed="81"/>
            <rFont val="MS P ゴシック"/>
            <family val="3"/>
            <charset val="128"/>
          </rPr>
          <t>ドロップダウンリストから選択のこと。</t>
        </r>
      </text>
    </comment>
    <comment ref="AT20" authorId="0" shapeId="0">
      <text>
        <r>
          <rPr>
            <b/>
            <sz val="9"/>
            <color indexed="81"/>
            <rFont val="ＭＳ Ｐゴシック"/>
            <family val="3"/>
            <charset val="128"/>
          </rPr>
          <t>ドロップダウンリストから選択のこと。</t>
        </r>
      </text>
    </comment>
    <comment ref="L23" authorId="0" shapeId="0">
      <text>
        <r>
          <rPr>
            <b/>
            <sz val="9"/>
            <color indexed="81"/>
            <rFont val="ＭＳ Ｐゴシック"/>
            <family val="3"/>
            <charset val="128"/>
          </rPr>
          <t>日付入力
（第２項を選択した時のみ）</t>
        </r>
      </text>
    </comment>
    <comment ref="J25" authorId="0" shapeId="0">
      <text>
        <r>
          <rPr>
            <b/>
            <sz val="11"/>
            <color indexed="81"/>
            <rFont val="ＭＳ Ｐゴシック"/>
            <family val="3"/>
            <charset val="128"/>
          </rPr>
          <t>具体的に記載する。
補足資料として仕様書、写真等を
別添してもよい。</t>
        </r>
      </text>
    </comment>
  </commentList>
</comments>
</file>

<file path=xl/comments25.xml><?xml version="1.0" encoding="utf-8"?>
<comments xmlns="http://schemas.openxmlformats.org/spreadsheetml/2006/main">
  <authors>
    <author>作成者</author>
  </authors>
  <commentList>
    <comment ref="Z1" authorId="0" shapeId="0">
      <text>
        <r>
          <rPr>
            <b/>
            <sz val="12"/>
            <color indexed="53"/>
            <rFont val="ＭＳ Ｐゴシック"/>
            <family val="3"/>
            <charset val="128"/>
          </rPr>
          <t>日付は、契約金額の変更事由等が生じた日
から８日目以降とします。</t>
        </r>
        <r>
          <rPr>
            <b/>
            <sz val="12"/>
            <color indexed="10"/>
            <rFont val="ＭＳ Ｐゴシック"/>
            <family val="3"/>
            <charset val="128"/>
          </rPr>
          <t xml:space="preserve">
</t>
        </r>
        <r>
          <rPr>
            <b/>
            <sz val="14"/>
            <color indexed="10"/>
            <rFont val="ＭＳ Ｐゴシック"/>
            <family val="3"/>
            <charset val="128"/>
          </rPr>
          <t xml:space="preserve">入力必須！
</t>
        </r>
        <r>
          <rPr>
            <b/>
            <sz val="12"/>
            <color indexed="10"/>
            <rFont val="ＭＳ Ｐゴシック"/>
            <family val="3"/>
            <charset val="128"/>
          </rPr>
          <t xml:space="preserve">
</t>
        </r>
        <r>
          <rPr>
            <b/>
            <sz val="9"/>
            <color indexed="81"/>
            <rFont val="ＭＳ Ｐゴシック"/>
            <family val="3"/>
            <charset val="128"/>
          </rPr>
          <t>20**/*/*と入力すると和暦表示されます。
以下、日付欄の入力方法は共通</t>
        </r>
      </text>
    </comment>
    <comment ref="AU19" authorId="0" shapeId="0">
      <text>
        <r>
          <rPr>
            <b/>
            <sz val="9"/>
            <color indexed="81"/>
            <rFont val="ＭＳ Ｐゴシック"/>
            <family val="3"/>
            <charset val="128"/>
          </rPr>
          <t>ドロップダウンリストから選択のこと。</t>
        </r>
      </text>
    </comment>
    <comment ref="L24" authorId="0" shapeId="0">
      <text>
        <r>
          <rPr>
            <b/>
            <sz val="9"/>
            <color indexed="81"/>
            <rFont val="ＭＳ Ｐゴシック"/>
            <family val="3"/>
            <charset val="128"/>
          </rPr>
          <t>日付入力</t>
        </r>
      </text>
    </comment>
  </commentList>
</comments>
</file>

<file path=xl/comments26.xml><?xml version="1.0" encoding="utf-8"?>
<comments xmlns="http://schemas.openxmlformats.org/spreadsheetml/2006/main">
  <authors>
    <author>作成者</author>
  </authors>
  <commentList>
    <comment ref="Z1" authorId="0" shapeId="0">
      <text>
        <r>
          <rPr>
            <b/>
            <sz val="14"/>
            <color indexed="10"/>
            <rFont val="ＭＳ Ｐゴシック"/>
            <family val="3"/>
            <charset val="128"/>
          </rPr>
          <t>入力必須</t>
        </r>
        <r>
          <rPr>
            <b/>
            <sz val="9"/>
            <color indexed="81"/>
            <rFont val="ＭＳ Ｐゴシック"/>
            <family val="3"/>
            <charset val="128"/>
          </rPr>
          <t xml:space="preserve">
20**/*/*と入力すると和暦表示されます。
以下、日付欄は共通</t>
        </r>
      </text>
    </comment>
    <comment ref="AX21" authorId="0" shapeId="0">
      <text/>
    </comment>
    <comment ref="AX23" authorId="0" shapeId="0">
      <text>
        <r>
          <rPr>
            <b/>
            <sz val="9"/>
            <color indexed="81"/>
            <rFont val="ＭＳ Ｐゴシック"/>
            <family val="3"/>
            <charset val="128"/>
          </rPr>
          <t>ドロップダウンリストから選択のこと。</t>
        </r>
      </text>
    </comment>
    <comment ref="L28" authorId="0" shapeId="0">
      <text>
        <r>
          <rPr>
            <b/>
            <sz val="9"/>
            <color indexed="81"/>
            <rFont val="ＭＳ Ｐゴシック"/>
            <family val="3"/>
            <charset val="128"/>
          </rPr>
          <t>日付入力</t>
        </r>
      </text>
    </comment>
    <comment ref="L30" authorId="0" shapeId="0">
      <text>
        <r>
          <rPr>
            <sz val="9"/>
            <color indexed="81"/>
            <rFont val="MS P ゴシック"/>
            <family val="3"/>
            <charset val="128"/>
          </rPr>
          <t xml:space="preserve">
</t>
        </r>
      </text>
    </comment>
    <comment ref="L32" authorId="0" shapeId="0">
      <text>
        <r>
          <rPr>
            <b/>
            <sz val="9"/>
            <color indexed="81"/>
            <rFont val="MS P ゴシック"/>
            <family val="3"/>
            <charset val="128"/>
          </rPr>
          <t>リストから選択のこと。</t>
        </r>
      </text>
    </comment>
  </commentList>
</comments>
</file>

<file path=xl/comments27.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20**/**/**と入力すると和暦表示されます。
以下、日付欄は共通</t>
        </r>
      </text>
    </comment>
    <comment ref="AP8" authorId="0" shapeId="0">
      <text>
        <r>
          <rPr>
            <b/>
            <sz val="9"/>
            <color indexed="81"/>
            <rFont val="MS P ゴシック"/>
            <family val="3"/>
            <charset val="128"/>
          </rPr>
          <t>クリックすると条文が見れます。</t>
        </r>
      </text>
    </comment>
    <comment ref="L17" authorId="0" shapeId="0">
      <text>
        <r>
          <rPr>
            <b/>
            <sz val="9"/>
            <color indexed="81"/>
            <rFont val="ＭＳ Ｐゴシック"/>
            <family val="3"/>
            <charset val="128"/>
          </rPr>
          <t>合格または不合格を
ドロップダウンリストから選択の事。（各項目の表示内容が変わります。）</t>
        </r>
      </text>
    </comment>
    <comment ref="AX21" authorId="0" shapeId="0">
      <text>
        <r>
          <rPr>
            <b/>
            <sz val="9"/>
            <color indexed="81"/>
            <rFont val="ＭＳ Ｐゴシック"/>
            <family val="3"/>
            <charset val="128"/>
          </rPr>
          <t>ドロップダウンリストから選択のこと。</t>
        </r>
      </text>
    </comment>
    <comment ref="AX23" authorId="0" shapeId="0">
      <text>
        <r>
          <rPr>
            <b/>
            <sz val="9"/>
            <color indexed="81"/>
            <rFont val="ＭＳ Ｐゴシック"/>
            <family val="3"/>
            <charset val="128"/>
          </rPr>
          <t>ドロップダウンリストから選択のこと。</t>
        </r>
      </text>
    </comment>
    <comment ref="L29" authorId="0" shapeId="0">
      <text>
        <r>
          <rPr>
            <b/>
            <sz val="9"/>
            <color indexed="81"/>
            <rFont val="ＭＳ Ｐゴシック"/>
            <family val="3"/>
            <charset val="128"/>
          </rPr>
          <t>受注者が完了届を提出した日付を入力のこと。</t>
        </r>
      </text>
    </comment>
    <comment ref="X29" authorId="0" shapeId="0">
      <text>
        <r>
          <rPr>
            <b/>
            <sz val="9"/>
            <color indexed="81"/>
            <rFont val="MS P ゴシック"/>
            <family val="3"/>
            <charset val="128"/>
          </rPr>
          <t>検査対象業務期をリストから選択のこと。</t>
        </r>
      </text>
    </comment>
    <comment ref="J33" authorId="0" shapeId="0">
      <text>
        <r>
          <rPr>
            <b/>
            <sz val="9"/>
            <color indexed="81"/>
            <rFont val="MS P ゴシック"/>
            <family val="3"/>
            <charset val="128"/>
          </rPr>
          <t>不合格の場合、理由や内容ををできるだけ具体的に記載すること。</t>
        </r>
      </text>
    </comment>
  </commentList>
</comments>
</file>

<file path=xl/comments28.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20**/*/*と入力すると和暦表示されます。
例：2018/10/10⇒平成30年10月10日</t>
        </r>
      </text>
    </comment>
    <comment ref="R8" authorId="0" shapeId="0">
      <text>
        <r>
          <rPr>
            <b/>
            <sz val="9"/>
            <color indexed="81"/>
            <rFont val="MS P ゴシック"/>
            <family val="3"/>
            <charset val="128"/>
          </rPr>
          <t>リストから選択。
複数置いた場合は権限の最上位者を選択のこと。</t>
        </r>
      </text>
    </comment>
    <comment ref="AA8" authorId="0" shapeId="0">
      <text>
        <r>
          <rPr>
            <b/>
            <sz val="9"/>
            <color indexed="81"/>
            <rFont val="MS P ゴシック"/>
            <family val="3"/>
            <charset val="128"/>
          </rPr>
          <t>氏名を直接入力のこと。</t>
        </r>
      </text>
    </comment>
    <comment ref="AM10" authorId="0" shapeId="0">
      <text>
        <r>
          <rPr>
            <b/>
            <sz val="9"/>
            <color indexed="81"/>
            <rFont val="MS P ゴシック"/>
            <family val="3"/>
            <charset val="128"/>
          </rPr>
          <t>クリックすると条文が見れます。</t>
        </r>
      </text>
    </comment>
    <comment ref="AT22" authorId="0" shapeId="0">
      <text>
        <r>
          <rPr>
            <b/>
            <sz val="9"/>
            <color indexed="81"/>
            <rFont val="ＭＳ Ｐゴシック"/>
            <family val="3"/>
            <charset val="128"/>
          </rPr>
          <t>ドロップダウンリストから選択のこと。</t>
        </r>
      </text>
    </comment>
    <comment ref="J23" authorId="0" shapeId="0">
      <text>
        <r>
          <rPr>
            <b/>
            <sz val="9"/>
            <color indexed="81"/>
            <rFont val="MS P ゴシック"/>
            <family val="3"/>
            <charset val="128"/>
          </rPr>
          <t>直接入力
できるだけ具体的に記載すること。</t>
        </r>
      </text>
    </comment>
    <comment ref="L32" authorId="0" shapeId="0">
      <text>
        <r>
          <rPr>
            <b/>
            <sz val="9"/>
            <color indexed="81"/>
            <rFont val="MS P ゴシック"/>
            <family val="3"/>
            <charset val="128"/>
          </rPr>
          <t>日付入力</t>
        </r>
      </text>
    </comment>
    <comment ref="J34" authorId="0" shapeId="0">
      <text>
        <r>
          <rPr>
            <b/>
            <sz val="9"/>
            <color indexed="81"/>
            <rFont val="MS P ゴシック"/>
            <family val="3"/>
            <charset val="128"/>
          </rPr>
          <t>ドロップダウンリストから選択のこと。</t>
        </r>
      </text>
    </comment>
  </commentList>
</comments>
</file>

<file path=xl/comments29.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20**/*/*と入力すると和暦表示されます。</t>
        </r>
      </text>
    </comment>
    <comment ref="C13" authorId="0" shapeId="0">
      <text>
        <r>
          <rPr>
            <b/>
            <sz val="14"/>
            <color indexed="10"/>
            <rFont val="ＭＳ Ｐゴシック"/>
            <family val="3"/>
            <charset val="128"/>
          </rPr>
          <t>日付入力必須</t>
        </r>
        <r>
          <rPr>
            <b/>
            <sz val="9"/>
            <color indexed="81"/>
            <rFont val="ＭＳ Ｐゴシック"/>
            <family val="3"/>
            <charset val="128"/>
          </rPr>
          <t xml:space="preserve">
発注者からの変更協議（指示）書の
日付を入力する。</t>
        </r>
      </text>
    </comment>
    <comment ref="O13" authorId="0" shapeId="0">
      <text>
        <r>
          <rPr>
            <b/>
            <sz val="9"/>
            <color theme="1"/>
            <rFont val="ＭＳ Ｐゴシック"/>
            <family val="3"/>
            <charset val="128"/>
            <scheme val="minor"/>
          </rPr>
          <t>ドロップダウンリストから選択の事。</t>
        </r>
      </text>
    </comment>
    <comment ref="AU19" authorId="0" shapeId="0">
      <text/>
    </comment>
    <comment ref="AU21" authorId="0" shapeId="0">
      <text>
        <r>
          <rPr>
            <b/>
            <sz val="9"/>
            <color indexed="81"/>
            <rFont val="ＭＳ Ｐゴシック"/>
            <family val="3"/>
            <charset val="128"/>
          </rPr>
          <t>ドロップダウンリストから選択のこと。</t>
        </r>
      </text>
    </comment>
    <comment ref="J30" authorId="0" shapeId="0">
      <text>
        <r>
          <rPr>
            <b/>
            <sz val="9"/>
            <color indexed="81"/>
            <rFont val="MS P ゴシック"/>
            <family val="3"/>
            <charset val="128"/>
          </rPr>
          <t>自動表示される文章以外は記載しない。</t>
        </r>
      </text>
    </comment>
  </commentList>
</comments>
</file>

<file path=xl/comments3.xml><?xml version="1.0" encoding="utf-8"?>
<comments xmlns="http://schemas.openxmlformats.org/spreadsheetml/2006/main">
  <authors>
    <author>作成者</author>
  </authors>
  <commentList>
    <comment ref="G5" authorId="0" shapeId="0">
      <text>
        <r>
          <rPr>
            <b/>
            <sz val="9"/>
            <color indexed="81"/>
            <rFont val="ＭＳ Ｐゴシック"/>
            <family val="3"/>
            <charset val="128"/>
          </rPr>
          <t xml:space="preserve">発議者及び発議事項のボックスをクリックするとチェックマークが付ます。
どちらか片方に必ずチェックマークを付けてください。
</t>
        </r>
      </text>
    </comment>
    <comment ref="AC5" authorId="0" shapeId="0">
      <text>
        <r>
          <rPr>
            <b/>
            <sz val="9"/>
            <color indexed="81"/>
            <rFont val="ＭＳ Ｐゴシック"/>
            <family val="3"/>
            <charset val="128"/>
          </rPr>
          <t>20**/*/*と入力すると和暦表示されます。
例：2017/10/10⇒平成29年10月10日
以下、日付欄の入力方法は共通</t>
        </r>
      </text>
    </comment>
    <comment ref="AX5" authorId="0" shapeId="0">
      <text>
        <r>
          <rPr>
            <b/>
            <sz val="9"/>
            <color indexed="81"/>
            <rFont val="ＭＳ Ｐゴシック"/>
            <family val="3"/>
            <charset val="128"/>
          </rPr>
          <t>通し番号を記入のこと。
（すべての業務打合せ簿が対象となります。）
※番号記入は手書きでも可とします。</t>
        </r>
      </text>
    </comment>
    <comment ref="C11" authorId="0" shapeId="0">
      <text>
        <r>
          <rPr>
            <b/>
            <sz val="10"/>
            <color indexed="81"/>
            <rFont val="ＭＳ Ｐゴシック"/>
            <family val="3"/>
            <charset val="128"/>
          </rPr>
          <t>記載内容は、あくまで参考例です。
業務や事象の内容に応じて記載してください。
なお、契約約款第１８条に該当する場合は下記の条文の内容を確認の上、記載してください。、</t>
        </r>
      </text>
    </comment>
    <comment ref="J26" authorId="0" shapeId="0">
      <text>
        <r>
          <rPr>
            <b/>
            <sz val="9"/>
            <color indexed="81"/>
            <rFont val="ＭＳ Ｐゴシック"/>
            <family val="3"/>
            <charset val="128"/>
          </rPr>
          <t>直接入力</t>
        </r>
      </text>
    </comment>
    <comment ref="X26" authorId="0" shapeId="0">
      <text>
        <r>
          <rPr>
            <b/>
            <sz val="9"/>
            <color indexed="81"/>
            <rFont val="ＭＳ Ｐゴシック"/>
            <family val="3"/>
            <charset val="128"/>
          </rPr>
          <t>添付図書がある場合は、名称等を入力する。</t>
        </r>
      </text>
    </comment>
    <comment ref="N29" authorId="0" shapeId="0">
      <text>
        <r>
          <rPr>
            <b/>
            <sz val="11"/>
            <color indexed="81"/>
            <rFont val="ＭＳ Ｐゴシック"/>
            <family val="3"/>
            <charset val="128"/>
          </rPr>
          <t>処理回答欄は原則として、手書きとしますが、口頭等での協議結果を整備する場合は、エクセルで入力しても可とします。</t>
        </r>
      </text>
    </comment>
    <comment ref="AH32" authorId="0" shapeId="0">
      <text>
        <r>
          <rPr>
            <b/>
            <sz val="9"/>
            <color indexed="81"/>
            <rFont val="ＭＳ Ｐゴシック"/>
            <family val="3"/>
            <charset val="128"/>
          </rPr>
          <t>日付入力</t>
        </r>
      </text>
    </comment>
    <comment ref="N35" authorId="0" shapeId="0">
      <text/>
    </comment>
    <comment ref="AH38" authorId="0" shapeId="0">
      <text>
        <r>
          <rPr>
            <sz val="9"/>
            <color indexed="81"/>
            <rFont val="ＭＳ Ｐゴシック"/>
            <family val="3"/>
            <charset val="128"/>
          </rPr>
          <t xml:space="preserve">
</t>
        </r>
      </text>
    </comment>
  </commentList>
</comments>
</file>

<file path=xl/comments30.xml><?xml version="1.0" encoding="utf-8"?>
<comments xmlns="http://schemas.openxmlformats.org/spreadsheetml/2006/main">
  <authors>
    <author>作成者</author>
  </authors>
  <commentList>
    <comment ref="J28" authorId="0" shapeId="0">
      <text>
        <r>
          <rPr>
            <b/>
            <sz val="9"/>
            <color indexed="81"/>
            <rFont val="ＭＳ Ｐゴシック"/>
            <family val="3"/>
            <charset val="128"/>
          </rPr>
          <t>基準日による変動前の金額を入力
（既履行部分に相応する金額を控除した額）</t>
        </r>
      </text>
    </comment>
    <comment ref="J30" authorId="0" shapeId="0">
      <text>
        <r>
          <rPr>
            <b/>
            <sz val="9"/>
            <color indexed="81"/>
            <rFont val="ＭＳ Ｐゴシック"/>
            <family val="3"/>
            <charset val="128"/>
          </rPr>
          <t>基準日による変動後の金額を入力</t>
        </r>
      </text>
    </comment>
    <comment ref="L32" authorId="0" shapeId="0">
      <text/>
    </comment>
    <comment ref="AX33" authorId="0" shapeId="0">
      <text>
        <r>
          <rPr>
            <b/>
            <sz val="9"/>
            <color indexed="81"/>
            <rFont val="ＭＳ Ｐゴシック"/>
            <family val="3"/>
            <charset val="128"/>
          </rPr>
          <t>ドロップダウンリストから選択のこと。</t>
        </r>
      </text>
    </comment>
    <comment ref="L34" authorId="0" shapeId="0">
      <text>
        <r>
          <rPr>
            <b/>
            <sz val="9"/>
            <color indexed="81"/>
            <rFont val="ＭＳ Ｐゴシック"/>
            <family val="3"/>
            <charset val="128"/>
          </rPr>
          <t>日付入力</t>
        </r>
      </text>
    </comment>
  </commentList>
</comments>
</file>

<file path=xl/comments31.xml><?xml version="1.0" encoding="utf-8"?>
<comments xmlns="http://schemas.openxmlformats.org/spreadsheetml/2006/main">
  <authors>
    <author>作成者</author>
  </authors>
  <commentList>
    <comment ref="AW2" authorId="0" shapeId="0">
      <text>
        <r>
          <rPr>
            <b/>
            <sz val="9"/>
            <color indexed="81"/>
            <rFont val="ＭＳ Ｐゴシック"/>
            <family val="3"/>
            <charset val="128"/>
          </rPr>
          <t>20**/*/*と入力すると和暦表示されます。
例：2018/10/10⇒平成30年(2017年）10月10日</t>
        </r>
      </text>
    </comment>
    <comment ref="BP10" authorId="0" shapeId="0">
      <text>
        <r>
          <rPr>
            <b/>
            <sz val="9"/>
            <color indexed="81"/>
            <rFont val="ＭＳ Ｐゴシック"/>
            <family val="3"/>
            <charset val="128"/>
          </rPr>
          <t>設計変更指示書の№を記入する。</t>
        </r>
      </text>
    </comment>
    <comment ref="CI14" authorId="0" shapeId="0">
      <text>
        <r>
          <rPr>
            <b/>
            <sz val="9"/>
            <color indexed="81"/>
            <rFont val="ＭＳ Ｐゴシック"/>
            <family val="3"/>
            <charset val="128"/>
          </rPr>
          <t>ドロップダウンリストから選択のこと。</t>
        </r>
      </text>
    </comment>
    <comment ref="CI17" authorId="0" shapeId="0">
      <text>
        <r>
          <rPr>
            <b/>
            <sz val="9"/>
            <color indexed="81"/>
            <rFont val="ＭＳ Ｐゴシック"/>
            <family val="3"/>
            <charset val="128"/>
          </rPr>
          <t>ドロップダウンリストから選択のこと。</t>
        </r>
      </text>
    </comment>
    <comment ref="BE26" authorId="0" shapeId="0">
      <text>
        <r>
          <rPr>
            <b/>
            <sz val="9"/>
            <color indexed="81"/>
            <rFont val="ＭＳ Ｐゴシック"/>
            <family val="3"/>
            <charset val="128"/>
          </rPr>
          <t>該当条項をリストから選択してください。
以下、全て同じ。</t>
        </r>
      </text>
    </comment>
    <comment ref="CC30" authorId="0" shapeId="0">
      <text>
        <r>
          <rPr>
            <b/>
            <sz val="9"/>
            <color indexed="81"/>
            <rFont val="MS P ゴシック"/>
            <family val="3"/>
            <charset val="128"/>
          </rPr>
          <t>クリックすると条文が見れます。</t>
        </r>
      </text>
    </comment>
    <comment ref="CC34" authorId="0" shapeId="0">
      <text>
        <r>
          <rPr>
            <b/>
            <sz val="9"/>
            <color indexed="81"/>
            <rFont val="MS P ゴシック"/>
            <family val="3"/>
            <charset val="128"/>
          </rPr>
          <t>クリックすると条文が見れます。</t>
        </r>
      </text>
    </comment>
    <comment ref="CC37" authorId="0" shapeId="0">
      <text>
        <r>
          <rPr>
            <b/>
            <sz val="9"/>
            <color indexed="81"/>
            <rFont val="MS P ゴシック"/>
            <family val="3"/>
            <charset val="128"/>
          </rPr>
          <t>クリックすると条文が見れます。</t>
        </r>
      </text>
    </comment>
  </commentList>
</comments>
</file>

<file path=xl/comments4.xml><?xml version="1.0" encoding="utf-8"?>
<comments xmlns="http://schemas.openxmlformats.org/spreadsheetml/2006/main">
  <authors>
    <author>作成者</author>
  </authors>
  <commentList>
    <comment ref="AG2" authorId="0" shapeId="0">
      <text>
        <r>
          <rPr>
            <b/>
            <sz val="9"/>
            <color indexed="10"/>
            <rFont val="ＭＳ Ｐゴシック"/>
            <family val="3"/>
            <charset val="128"/>
          </rPr>
          <t>当初</t>
        </r>
        <r>
          <rPr>
            <b/>
            <sz val="9"/>
            <color indexed="81"/>
            <rFont val="ＭＳ Ｐゴシック"/>
            <family val="3"/>
            <charset val="128"/>
          </rPr>
          <t>又は</t>
        </r>
        <r>
          <rPr>
            <b/>
            <sz val="9"/>
            <color indexed="10"/>
            <rFont val="ＭＳ Ｐゴシック"/>
            <family val="3"/>
            <charset val="128"/>
          </rPr>
          <t>変更</t>
        </r>
        <r>
          <rPr>
            <b/>
            <sz val="9"/>
            <color indexed="81"/>
            <rFont val="ＭＳ Ｐゴシック"/>
            <family val="3"/>
            <charset val="128"/>
          </rPr>
          <t>をドロップダウンリスト
から選択のこと。</t>
        </r>
      </text>
    </comment>
    <comment ref="S7" authorId="0" shapeId="0">
      <text>
        <r>
          <rPr>
            <b/>
            <sz val="14"/>
            <color indexed="10"/>
            <rFont val="ＭＳ Ｐゴシック"/>
            <family val="3"/>
            <charset val="128"/>
          </rPr>
          <t>入力必須</t>
        </r>
        <r>
          <rPr>
            <b/>
            <sz val="9"/>
            <color indexed="81"/>
            <rFont val="ＭＳ Ｐゴシック"/>
            <family val="3"/>
            <charset val="128"/>
          </rPr>
          <t xml:space="preserve">
提出日記入（契約日から７日以内の日付）
20**/*/*と入力すると和暦表示されます。
着手予定日、完了予定日も同じ
変更の場合は、変更業務計画書の提出日
です。</t>
        </r>
      </text>
    </comment>
    <comment ref="AY13" authorId="0" shapeId="0">
      <text>
        <r>
          <rPr>
            <b/>
            <sz val="9"/>
            <color indexed="81"/>
            <rFont val="MS P ゴシック"/>
            <family val="3"/>
            <charset val="128"/>
          </rPr>
          <t>完了予定日は、履行期間の最終日を入力
履行期間変更の場合は、変更履行期間の最終日を入力</t>
        </r>
      </text>
    </comment>
    <comment ref="AK14" authorId="0" shapeId="0">
      <text>
        <r>
          <rPr>
            <b/>
            <sz val="9"/>
            <color indexed="81"/>
            <rFont val="MS P ゴシック"/>
            <family val="3"/>
            <charset val="128"/>
          </rPr>
          <t>契約日から（契約日を含める）1５日以内の日を入力のこと。</t>
        </r>
      </text>
    </comment>
    <comment ref="AY14" authorId="0" shapeId="0">
      <text/>
    </comment>
    <comment ref="B23" authorId="0" shapeId="0">
      <text>
        <r>
          <rPr>
            <b/>
            <sz val="9"/>
            <color indexed="81"/>
            <rFont val="ＭＳ Ｐゴシック"/>
            <family val="3"/>
            <charset val="128"/>
          </rPr>
          <t>出来るだけ業務内容別に記載してください。</t>
        </r>
      </text>
    </comment>
    <comment ref="B26" authorId="0" shapeId="0">
      <text>
        <r>
          <rPr>
            <b/>
            <sz val="9"/>
            <color indexed="81"/>
            <rFont val="MS P ゴシック"/>
            <family val="3"/>
            <charset val="128"/>
          </rPr>
          <t>業務種別等に記載してある内容は、あくまで参考例です。
業務の内容に応じて記載してください。</t>
        </r>
      </text>
    </comment>
  </commentList>
</comments>
</file>

<file path=xl/comments5.xml><?xml version="1.0" encoding="utf-8"?>
<comments xmlns="http://schemas.openxmlformats.org/spreadsheetml/2006/main">
  <authors>
    <author>作成者</author>
  </authors>
  <commentList>
    <comment ref="Y1" authorId="0" shapeId="0">
      <text>
        <r>
          <rPr>
            <b/>
            <sz val="14"/>
            <color indexed="10"/>
            <rFont val="ＭＳ Ｐゴシック"/>
            <family val="3"/>
            <charset val="128"/>
          </rPr>
          <t>入力必須</t>
        </r>
        <r>
          <rPr>
            <b/>
            <sz val="9"/>
            <color indexed="81"/>
            <rFont val="ＭＳ Ｐゴシック"/>
            <family val="3"/>
            <charset val="128"/>
          </rPr>
          <t xml:space="preserve">
20**/*/*と入力すれば和暦表示されます。
以下、日付欄の入力方法は共通</t>
        </r>
      </text>
    </comment>
    <comment ref="AT22" authorId="0" shapeId="0">
      <text>
        <r>
          <rPr>
            <b/>
            <sz val="9"/>
            <color indexed="81"/>
            <rFont val="ＭＳ Ｐゴシック"/>
            <family val="3"/>
            <charset val="128"/>
          </rPr>
          <t>ドロップダウンリストから選択のこと。</t>
        </r>
      </text>
    </comment>
    <comment ref="AT24" authorId="0" shapeId="0">
      <text/>
    </comment>
    <comment ref="I25" authorId="0" shapeId="0">
      <text>
        <r>
          <rPr>
            <b/>
            <sz val="9"/>
            <color indexed="81"/>
            <rFont val="MS P ゴシック"/>
            <family val="3"/>
            <charset val="128"/>
          </rPr>
          <t>直接入力</t>
        </r>
      </text>
    </comment>
    <comment ref="I31" authorId="0" shapeId="0">
      <text/>
    </comment>
    <comment ref="L37" authorId="0" shapeId="0">
      <text>
        <r>
          <rPr>
            <b/>
            <sz val="9"/>
            <color indexed="81"/>
            <rFont val="MS P ゴシック"/>
            <family val="3"/>
            <charset val="128"/>
          </rPr>
          <t>直接入力</t>
        </r>
      </text>
    </comment>
    <comment ref="Z37" authorId="0" shapeId="0">
      <text/>
    </comment>
    <comment ref="L39" authorId="0" shapeId="0">
      <text/>
    </comment>
    <comment ref="AA39" authorId="0" shapeId="0">
      <text>
        <r>
          <rPr>
            <b/>
            <sz val="9"/>
            <color indexed="81"/>
            <rFont val="MS P ゴシック"/>
            <family val="3"/>
            <charset val="128"/>
          </rPr>
          <t>日付入力</t>
        </r>
      </text>
    </comment>
    <comment ref="AA40" authorId="0" shapeId="0">
      <text/>
    </comment>
  </commentList>
</comments>
</file>

<file path=xl/comments6.xml><?xml version="1.0" encoding="utf-8"?>
<comments xmlns="http://schemas.openxmlformats.org/spreadsheetml/2006/main">
  <authors>
    <author>作成者</author>
  </authors>
  <commentList>
    <comment ref="Q2" authorId="0" shapeId="0">
      <text>
        <r>
          <rPr>
            <b/>
            <sz val="9"/>
            <color indexed="81"/>
            <rFont val="ＭＳ Ｐゴシック"/>
            <family val="3"/>
            <charset val="128"/>
          </rPr>
          <t>20**/*/*と入力すれば和暦表示されます。
例：2018/10/10⇒平成30年10月10日</t>
        </r>
      </text>
    </comment>
    <comment ref="M4" authorId="0" shapeId="0">
      <text>
        <r>
          <rPr>
            <b/>
            <sz val="12"/>
            <color indexed="10"/>
            <rFont val="ＭＳ Ｐゴシック"/>
            <family val="3"/>
            <charset val="128"/>
          </rPr>
          <t>まず、こちらから入力を！</t>
        </r>
        <r>
          <rPr>
            <b/>
            <sz val="9"/>
            <color indexed="81"/>
            <rFont val="ＭＳ Ｐゴシック"/>
            <family val="3"/>
            <charset val="128"/>
          </rPr>
          <t xml:space="preserve">
設置または変更をドロップダウンリストから選択の事。</t>
        </r>
      </text>
    </comment>
    <comment ref="AD10" authorId="0" shapeId="0">
      <text>
        <r>
          <rPr>
            <b/>
            <sz val="9"/>
            <color indexed="81"/>
            <rFont val="MS P ゴシック"/>
            <family val="3"/>
            <charset val="128"/>
          </rPr>
          <t>クリックすると条文が見れます。</t>
        </r>
      </text>
    </comment>
    <comment ref="G20" authorId="0" shapeId="0">
      <text>
        <r>
          <rPr>
            <b/>
            <sz val="9"/>
            <color indexed="81"/>
            <rFont val="ＭＳ Ｐゴシック"/>
            <family val="3"/>
            <charset val="128"/>
          </rPr>
          <t>ドロップダウンリストから選択の事。
以下、各欄とも同じ</t>
        </r>
      </text>
    </comment>
    <comment ref="N20" authorId="0" shapeId="0">
      <text>
        <r>
          <rPr>
            <b/>
            <sz val="9"/>
            <color indexed="81"/>
            <rFont val="ＭＳ Ｐゴシック"/>
            <family val="3"/>
            <charset val="128"/>
          </rPr>
          <t>施設管理担当者区分
ドロップダウンリストから選択の事。
以下、各欄とも同じ</t>
        </r>
      </text>
    </comment>
    <comment ref="G21" authorId="0" shapeId="0">
      <text>
        <r>
          <rPr>
            <b/>
            <sz val="9"/>
            <color indexed="81"/>
            <rFont val="ＭＳ Ｐゴシック"/>
            <family val="3"/>
            <charset val="128"/>
          </rPr>
          <t>各施設管理担当者の氏名は、直接記入すること。（官職名は記入しないこと。）</t>
        </r>
      </text>
    </comment>
    <comment ref="N25" authorId="0" shapeId="0">
      <text>
        <r>
          <rPr>
            <b/>
            <sz val="9"/>
            <color indexed="81"/>
            <rFont val="ＭＳ Ｐゴシック"/>
            <family val="3"/>
            <charset val="128"/>
          </rPr>
          <t>一般施設管理担当者を多数置く場合などに使用する。
以下、各欄とも同じ　　</t>
        </r>
      </text>
    </comment>
    <comment ref="N27" authorId="0" shapeId="0">
      <text/>
    </comment>
  </commentList>
</comments>
</file>

<file path=xl/comments7.xml><?xml version="1.0" encoding="utf-8"?>
<comments xmlns="http://schemas.openxmlformats.org/spreadsheetml/2006/main">
  <authors>
    <author>作成者</author>
  </authors>
  <commentList>
    <comment ref="N1" authorId="0" shapeId="0">
      <text>
        <r>
          <rPr>
            <b/>
            <sz val="14"/>
            <color indexed="10"/>
            <rFont val="MS P ゴシック"/>
            <family val="3"/>
            <charset val="128"/>
          </rPr>
          <t>入力必須</t>
        </r>
        <r>
          <rPr>
            <b/>
            <sz val="9"/>
            <color indexed="81"/>
            <rFont val="MS P ゴシック"/>
            <family val="3"/>
            <charset val="128"/>
          </rPr>
          <t xml:space="preserve">
20**/*/*と入力すれば和暦表示されます。
以下、日付欄の入力方法は共通</t>
        </r>
      </text>
    </comment>
    <comment ref="B15" authorId="0" shapeId="0">
      <text>
        <r>
          <rPr>
            <b/>
            <sz val="9"/>
            <color indexed="81"/>
            <rFont val="ＭＳ Ｐゴシック"/>
            <family val="3"/>
            <charset val="128"/>
          </rPr>
          <t>最初に技術者区分を必ずチェックしてください。</t>
        </r>
      </text>
    </comment>
    <comment ref="E17" authorId="0" shapeId="0">
      <text>
        <r>
          <rPr>
            <b/>
            <sz val="9"/>
            <color indexed="81"/>
            <rFont val="ＭＳ Ｐゴシック"/>
            <family val="3"/>
            <charset val="128"/>
          </rPr>
          <t>氏名は入力表からリンクします。
フリガナ、住所、連絡先は直接入力してください。</t>
        </r>
      </text>
    </comment>
    <comment ref="C25" authorId="0" shapeId="0">
      <text>
        <r>
          <rPr>
            <b/>
            <sz val="9"/>
            <color indexed="81"/>
            <rFont val="MS P ゴシック"/>
            <family val="3"/>
            <charset val="128"/>
          </rPr>
          <t>資格の種別等がある場合は〇の部分に数字等を記入のこと。
以下、同じ</t>
        </r>
      </text>
    </comment>
    <comment ref="Q25" authorId="0" shapeId="0">
      <text>
        <r>
          <rPr>
            <b/>
            <sz val="9"/>
            <color indexed="81"/>
            <rFont val="MS P ゴシック"/>
            <family val="3"/>
            <charset val="128"/>
          </rPr>
          <t>日付入力</t>
        </r>
      </text>
    </comment>
  </commentList>
</comments>
</file>

<file path=xl/comments8.xml><?xml version="1.0" encoding="utf-8"?>
<comments xmlns="http://schemas.openxmlformats.org/spreadsheetml/2006/main">
  <authors>
    <author>作成者</author>
  </authors>
  <commentList>
    <comment ref="N1" authorId="0" shapeId="0">
      <text>
        <r>
          <rPr>
            <b/>
            <sz val="14"/>
            <color indexed="10"/>
            <rFont val="MS P ゴシック"/>
            <family val="3"/>
            <charset val="128"/>
          </rPr>
          <t>入力必須</t>
        </r>
        <r>
          <rPr>
            <b/>
            <sz val="9"/>
            <color indexed="81"/>
            <rFont val="MS P ゴシック"/>
            <family val="3"/>
            <charset val="128"/>
          </rPr>
          <t xml:space="preserve">
20**/*/*と入力すれば和暦表示されます。
以下、日付欄の入力方法は共通</t>
        </r>
      </text>
    </comment>
    <comment ref="C13" authorId="0" shapeId="0">
      <text>
        <r>
          <rPr>
            <b/>
            <sz val="12"/>
            <color indexed="10"/>
            <rFont val="MS P ゴシック"/>
            <family val="3"/>
            <charset val="128"/>
          </rPr>
          <t>入力必須</t>
        </r>
        <r>
          <rPr>
            <b/>
            <sz val="9"/>
            <color indexed="81"/>
            <rFont val="MS P ゴシック"/>
            <family val="3"/>
            <charset val="128"/>
          </rPr>
          <t xml:space="preserve">
当初の通知書を提出した日を入力のこと。</t>
        </r>
      </text>
    </comment>
    <comment ref="K13" authorId="0" shapeId="0">
      <text>
        <r>
          <rPr>
            <b/>
            <sz val="9"/>
            <color indexed="81"/>
            <rFont val="MS P ゴシック"/>
            <family val="3"/>
            <charset val="128"/>
          </rPr>
          <t>変更区分を選択すると自動で表示されます。</t>
        </r>
      </text>
    </comment>
    <comment ref="E19" authorId="0" shapeId="0">
      <text>
        <r>
          <rPr>
            <b/>
            <sz val="9"/>
            <color indexed="81"/>
            <rFont val="MS P ゴシック"/>
            <family val="3"/>
            <charset val="128"/>
          </rPr>
          <t>最初に技術者区分を必ずチェックしてください。</t>
        </r>
      </text>
    </comment>
    <comment ref="G24" authorId="0" shapeId="0">
      <text>
        <r>
          <rPr>
            <b/>
            <sz val="9"/>
            <color indexed="81"/>
            <rFont val="ＭＳ Ｐゴシック"/>
            <family val="3"/>
            <charset val="128"/>
          </rPr>
          <t>氏名は入力表からリンクあり
フリガナ、住所、連絡先,
変更理由は直接入力してください。</t>
        </r>
      </text>
    </comment>
    <comment ref="C30" authorId="0" shapeId="0">
      <text>
        <r>
          <rPr>
            <b/>
            <sz val="9"/>
            <color indexed="81"/>
            <rFont val="MS P ゴシック"/>
            <family val="3"/>
            <charset val="128"/>
          </rPr>
          <t>資格の種別等がある場合は〇の部分に数字等を記入のこと。以下、同じ</t>
        </r>
      </text>
    </comment>
    <comment ref="Q30" authorId="0" shapeId="0">
      <text>
        <r>
          <rPr>
            <b/>
            <sz val="9"/>
            <color indexed="81"/>
            <rFont val="MS P ゴシック"/>
            <family val="3"/>
            <charset val="128"/>
          </rPr>
          <t>日付入力</t>
        </r>
      </text>
    </comment>
  </commentList>
</comments>
</file>

<file path=xl/comments9.xml><?xml version="1.0" encoding="utf-8"?>
<comments xmlns="http://schemas.openxmlformats.org/spreadsheetml/2006/main">
  <authors>
    <author>作成者</author>
  </authors>
  <commentList>
    <comment ref="Y2" authorId="0" shapeId="0">
      <text>
        <r>
          <rPr>
            <b/>
            <sz val="9"/>
            <color indexed="81"/>
            <rFont val="ＭＳ Ｐゴシック"/>
            <family val="3"/>
            <charset val="128"/>
          </rPr>
          <t>20**/*/*と入力すると和暦表示されます。
例：2018/10/10⇒平成30年10月10日
以下、日付欄の入力方法は共通</t>
        </r>
      </text>
    </comment>
    <comment ref="AM10" authorId="0" shapeId="0">
      <text>
        <r>
          <rPr>
            <b/>
            <sz val="9"/>
            <color indexed="81"/>
            <rFont val="MS P ゴシック"/>
            <family val="3"/>
            <charset val="128"/>
          </rPr>
          <t>クリックすると条文が見れます。</t>
        </r>
      </text>
    </comment>
    <comment ref="AT21" authorId="0" shapeId="0">
      <text>
        <r>
          <rPr>
            <b/>
            <sz val="9"/>
            <color indexed="81"/>
            <rFont val="ＭＳ Ｐゴシック"/>
            <family val="3"/>
            <charset val="128"/>
          </rPr>
          <t>ドロップダウンリストから選択のこと。</t>
        </r>
      </text>
    </comment>
    <comment ref="J22" authorId="0" shapeId="0">
      <text/>
    </comment>
    <comment ref="J23" authorId="0" shapeId="0">
      <text>
        <r>
          <rPr>
            <b/>
            <sz val="9"/>
            <color indexed="81"/>
            <rFont val="MS P ゴシック"/>
            <family val="3"/>
            <charset val="128"/>
          </rPr>
          <t>直接入力
できるだけ具体的に記載すること。</t>
        </r>
      </text>
    </comment>
    <comment ref="J32" authorId="0" shapeId="0">
      <text/>
    </comment>
  </commentList>
</comments>
</file>

<file path=xl/sharedStrings.xml><?xml version="1.0" encoding="utf-8"?>
<sst xmlns="http://schemas.openxmlformats.org/spreadsheetml/2006/main" count="1551" uniqueCount="862">
  <si>
    <t>受注者</t>
    <rPh sb="0" eb="3">
      <t>ジュチュウシャシャ</t>
    </rPh>
    <phoneticPr fontId="4"/>
  </si>
  <si>
    <t>発注者</t>
    <rPh sb="0" eb="3">
      <t>ハッチュウシャ</t>
    </rPh>
    <phoneticPr fontId="4"/>
  </si>
  <si>
    <t>（内容）</t>
    <rPh sb="1" eb="3">
      <t>ナイヨウ</t>
    </rPh>
    <phoneticPr fontId="4"/>
  </si>
  <si>
    <t>工事名</t>
    <rPh sb="0" eb="2">
      <t>コウジ</t>
    </rPh>
    <rPh sb="2" eb="3">
      <t>メイ</t>
    </rPh>
    <phoneticPr fontId="4"/>
  </si>
  <si>
    <t>発議事項</t>
    <rPh sb="0" eb="2">
      <t>ハツギ</t>
    </rPh>
    <rPh sb="2" eb="4">
      <t>ジコウ</t>
    </rPh>
    <phoneticPr fontId="4"/>
  </si>
  <si>
    <t>発議者</t>
    <rPh sb="0" eb="3">
      <t>ハツギシャ</t>
    </rPh>
    <phoneticPr fontId="4"/>
  </si>
  <si>
    <t>主任監督員</t>
    <phoneticPr fontId="3"/>
  </si>
  <si>
    <t>総括監督員</t>
    <phoneticPr fontId="3"/>
  </si>
  <si>
    <t>添付図：</t>
    <rPh sb="0" eb="2">
      <t>テンプ</t>
    </rPh>
    <rPh sb="2" eb="3">
      <t>ズ</t>
    </rPh>
    <phoneticPr fontId="4"/>
  </si>
  <si>
    <t>その他添付図書：</t>
    <rPh sb="2" eb="3">
      <t>タ</t>
    </rPh>
    <rPh sb="3" eb="5">
      <t>テンプ</t>
    </rPh>
    <rPh sb="5" eb="7">
      <t>トショ</t>
    </rPh>
    <phoneticPr fontId="4"/>
  </si>
  <si>
    <t>工事場所</t>
    <rPh sb="0" eb="2">
      <t>コウジ</t>
    </rPh>
    <rPh sb="2" eb="4">
      <t>バショ</t>
    </rPh>
    <phoneticPr fontId="4"/>
  </si>
  <si>
    <t>円</t>
    <rPh sb="0" eb="1">
      <t>エン</t>
    </rPh>
    <phoneticPr fontId="4"/>
  </si>
  <si>
    <t>受注者</t>
    <rPh sb="0" eb="3">
      <t>ジュチュウシャ</t>
    </rPh>
    <phoneticPr fontId="4"/>
  </si>
  <si>
    <t>商号又は名称</t>
    <rPh sb="0" eb="2">
      <t>ショウゴウ</t>
    </rPh>
    <rPh sb="2" eb="3">
      <t>マタ</t>
    </rPh>
    <rPh sb="4" eb="6">
      <t>メイショウ</t>
    </rPh>
    <phoneticPr fontId="4"/>
  </si>
  <si>
    <t>工期</t>
    <rPh sb="0" eb="2">
      <t>コウキ</t>
    </rPh>
    <phoneticPr fontId="4"/>
  </si>
  <si>
    <t>代表者職氏名</t>
    <rPh sb="0" eb="3">
      <t>ダイヒョウシャ</t>
    </rPh>
    <rPh sb="3" eb="4">
      <t>ショク</t>
    </rPh>
    <rPh sb="4" eb="6">
      <t>シメイ</t>
    </rPh>
    <phoneticPr fontId="4"/>
  </si>
  <si>
    <t>備　考</t>
    <rPh sb="0" eb="1">
      <t>ビ</t>
    </rPh>
    <rPh sb="2" eb="3">
      <t>コウ</t>
    </rPh>
    <phoneticPr fontId="4"/>
  </si>
  <si>
    <t>現場代理人</t>
    <phoneticPr fontId="3"/>
  </si>
  <si>
    <t>葉</t>
    <phoneticPr fontId="3"/>
  </si>
  <si>
    <t>処理・回答年月日：</t>
    <rPh sb="0" eb="2">
      <t>ショリ</t>
    </rPh>
    <rPh sb="3" eb="5">
      <t>カイトウ</t>
    </rPh>
    <rPh sb="5" eb="8">
      <t>ネンガッピ</t>
    </rPh>
    <phoneticPr fontId="4"/>
  </si>
  <si>
    <t>（宛先）</t>
    <rPh sb="1" eb="3">
      <t>アテサキ</t>
    </rPh>
    <phoneticPr fontId="3"/>
  </si>
  <si>
    <t>担当監督員</t>
    <phoneticPr fontId="3"/>
  </si>
  <si>
    <t>商号又は名称</t>
    <phoneticPr fontId="3"/>
  </si>
  <si>
    <t>代表者職氏名</t>
    <phoneticPr fontId="3"/>
  </si>
  <si>
    <t>所   在   地</t>
    <rPh sb="0" eb="1">
      <t>ショ</t>
    </rPh>
    <rPh sb="4" eb="5">
      <t>ザイ</t>
    </rPh>
    <rPh sb="8" eb="9">
      <t>チ</t>
    </rPh>
    <phoneticPr fontId="4"/>
  </si>
  <si>
    <t>総括監督員</t>
    <rPh sb="0" eb="2">
      <t>ソウカツ</t>
    </rPh>
    <rPh sb="2" eb="5">
      <t>カントクイン</t>
    </rPh>
    <phoneticPr fontId="3"/>
  </si>
  <si>
    <t>担当監督員</t>
    <rPh sb="0" eb="2">
      <t>タントウ</t>
    </rPh>
    <rPh sb="2" eb="5">
      <t>カントクイン</t>
    </rPh>
    <phoneticPr fontId="3"/>
  </si>
  <si>
    <t>印</t>
    <rPh sb="0" eb="1">
      <t>イン</t>
    </rPh>
    <phoneticPr fontId="15"/>
  </si>
  <si>
    <t>記</t>
    <rPh sb="0" eb="1">
      <t>キ</t>
    </rPh>
    <phoneticPr fontId="15"/>
  </si>
  <si>
    <t>所在地</t>
    <rPh sb="0" eb="3">
      <t>ショザイチ</t>
    </rPh>
    <phoneticPr fontId="3"/>
  </si>
  <si>
    <t>商号又は名称</t>
    <phoneticPr fontId="3"/>
  </si>
  <si>
    <t>担当長</t>
    <phoneticPr fontId="3"/>
  </si>
  <si>
    <t>規　　　格</t>
    <rPh sb="0" eb="1">
      <t>タダシ</t>
    </rPh>
    <rPh sb="4" eb="5">
      <t>カク</t>
    </rPh>
    <phoneticPr fontId="3"/>
  </si>
  <si>
    <t>備　　　考</t>
    <rPh sb="0" eb="1">
      <t>ソナエ</t>
    </rPh>
    <rPh sb="4" eb="5">
      <t>コウ</t>
    </rPh>
    <phoneticPr fontId="3"/>
  </si>
  <si>
    <t>数　　　　量</t>
    <phoneticPr fontId="3"/>
  </si>
  <si>
    <t>単位</t>
    <phoneticPr fontId="3"/>
  </si>
  <si>
    <t>今回</t>
    <rPh sb="0" eb="2">
      <t>コンカイ</t>
    </rPh>
    <phoneticPr fontId="3"/>
  </si>
  <si>
    <t>前回まで</t>
    <rPh sb="0" eb="2">
      <t>ゼンカイ</t>
    </rPh>
    <phoneticPr fontId="3"/>
  </si>
  <si>
    <t>累計</t>
    <rPh sb="0" eb="2">
      <t>ルイケイ</t>
    </rPh>
    <phoneticPr fontId="3"/>
  </si>
  <si>
    <t>総括監督員</t>
    <rPh sb="0" eb="2">
      <t>ソウカツ</t>
    </rPh>
    <phoneticPr fontId="3"/>
  </si>
  <si>
    <t>⇐日付</t>
    <rPh sb="1" eb="3">
      <t>ヒヅケ</t>
    </rPh>
    <phoneticPr fontId="3"/>
  </si>
  <si>
    <t>協議開始日</t>
    <phoneticPr fontId="3"/>
  </si>
  <si>
    <t xml:space="preserve">変更理由
</t>
    <phoneticPr fontId="3"/>
  </si>
  <si>
    <t>主任（監理）
技術者</t>
    <rPh sb="0" eb="2">
      <t>シュニン</t>
    </rPh>
    <rPh sb="3" eb="5">
      <t>カンリ</t>
    </rPh>
    <phoneticPr fontId="3"/>
  </si>
  <si>
    <t>課長</t>
    <phoneticPr fontId="3"/>
  </si>
  <si>
    <t>担当長</t>
    <phoneticPr fontId="3"/>
  </si>
  <si>
    <t>監理者</t>
    <phoneticPr fontId="3"/>
  </si>
  <si>
    <t>平塚市長</t>
    <rPh sb="0" eb="2">
      <t>ヒラツカ</t>
    </rPh>
    <rPh sb="2" eb="4">
      <t>シチョウ</t>
    </rPh>
    <phoneticPr fontId="4"/>
  </si>
  <si>
    <t>契約年月日</t>
    <rPh sb="2" eb="3">
      <t>ネン</t>
    </rPh>
    <phoneticPr fontId="3"/>
  </si>
  <si>
    <t>目　　　　次</t>
    <phoneticPr fontId="3"/>
  </si>
  <si>
    <t>１号様式</t>
    <rPh sb="1" eb="2">
      <t>ゴウ</t>
    </rPh>
    <rPh sb="2" eb="4">
      <t>ヨウシキ</t>
    </rPh>
    <phoneticPr fontId="3"/>
  </si>
  <si>
    <t>２号様式</t>
    <rPh sb="1" eb="2">
      <t>ゴウ</t>
    </rPh>
    <rPh sb="2" eb="4">
      <t>ヨウシキ</t>
    </rPh>
    <phoneticPr fontId="3"/>
  </si>
  <si>
    <t>７号様式</t>
    <rPh sb="1" eb="2">
      <t>ゴウ</t>
    </rPh>
    <rPh sb="2" eb="4">
      <t>ヨウシキ</t>
    </rPh>
    <phoneticPr fontId="3"/>
  </si>
  <si>
    <t>１３号様式</t>
    <rPh sb="2" eb="3">
      <t>ゴウ</t>
    </rPh>
    <rPh sb="3" eb="5">
      <t>ヨウシキ</t>
    </rPh>
    <phoneticPr fontId="3"/>
  </si>
  <si>
    <t>１４号様式</t>
    <rPh sb="2" eb="3">
      <t>ゴウ</t>
    </rPh>
    <rPh sb="3" eb="5">
      <t>ヨウシキ</t>
    </rPh>
    <phoneticPr fontId="3"/>
  </si>
  <si>
    <t>１５号様式</t>
    <rPh sb="2" eb="3">
      <t>ゴウ</t>
    </rPh>
    <rPh sb="3" eb="5">
      <t>ヨウシキ</t>
    </rPh>
    <phoneticPr fontId="3"/>
  </si>
  <si>
    <t>１６号様式</t>
    <rPh sb="2" eb="3">
      <t>ゴウ</t>
    </rPh>
    <rPh sb="3" eb="5">
      <t>ヨウシキ</t>
    </rPh>
    <phoneticPr fontId="3"/>
  </si>
  <si>
    <t>２０号様式</t>
    <rPh sb="2" eb="3">
      <t>ゴウ</t>
    </rPh>
    <rPh sb="3" eb="5">
      <t>ヨウシキ</t>
    </rPh>
    <phoneticPr fontId="3"/>
  </si>
  <si>
    <t>２３号様式</t>
    <rPh sb="2" eb="3">
      <t>ゴウ</t>
    </rPh>
    <rPh sb="3" eb="5">
      <t>ヨウシキ</t>
    </rPh>
    <phoneticPr fontId="3"/>
  </si>
  <si>
    <t>２６号様式</t>
    <rPh sb="2" eb="3">
      <t>ゴウ</t>
    </rPh>
    <rPh sb="3" eb="5">
      <t>ヨウシキ</t>
    </rPh>
    <phoneticPr fontId="3"/>
  </si>
  <si>
    <t>２７号様式</t>
    <rPh sb="2" eb="3">
      <t>ゴウ</t>
    </rPh>
    <rPh sb="3" eb="5">
      <t>ヨウシキ</t>
    </rPh>
    <phoneticPr fontId="3"/>
  </si>
  <si>
    <t>変更協議承諾書</t>
  </si>
  <si>
    <t>項目</t>
    <rPh sb="0" eb="2">
      <t>コウモク</t>
    </rPh>
    <phoneticPr fontId="3"/>
  </si>
  <si>
    <t>契約日</t>
    <rPh sb="0" eb="2">
      <t>ケイヤク</t>
    </rPh>
    <rPh sb="2" eb="3">
      <t>ヒ</t>
    </rPh>
    <phoneticPr fontId="3"/>
  </si>
  <si>
    <t>受注者所在地</t>
    <rPh sb="0" eb="2">
      <t>ジュチュウ</t>
    </rPh>
    <rPh sb="2" eb="3">
      <t>シャ</t>
    </rPh>
    <rPh sb="3" eb="6">
      <t>ショザイチ</t>
    </rPh>
    <phoneticPr fontId="3"/>
  </si>
  <si>
    <t>受注者商号又は名称</t>
    <rPh sb="0" eb="2">
      <t>ジュチュウ</t>
    </rPh>
    <rPh sb="2" eb="3">
      <t>シャ</t>
    </rPh>
    <phoneticPr fontId="3"/>
  </si>
  <si>
    <t>受注者代表者職氏名</t>
    <rPh sb="0" eb="2">
      <t>ジュチュウ</t>
    </rPh>
    <rPh sb="2" eb="3">
      <t>シャ</t>
    </rPh>
    <phoneticPr fontId="3"/>
  </si>
  <si>
    <t>発注者氏名</t>
    <rPh sb="0" eb="3">
      <t>ハッチュウシャ</t>
    </rPh>
    <rPh sb="3" eb="5">
      <t>シメイ</t>
    </rPh>
    <phoneticPr fontId="3"/>
  </si>
  <si>
    <t>（提出先）</t>
    <rPh sb="1" eb="2">
      <t>ツツミ</t>
    </rPh>
    <rPh sb="2" eb="3">
      <t>デ</t>
    </rPh>
    <rPh sb="3" eb="4">
      <t>サキ</t>
    </rPh>
    <phoneticPr fontId="4"/>
  </si>
  <si>
    <t>（提出日）</t>
    <rPh sb="3" eb="4">
      <t>ヒ</t>
    </rPh>
    <phoneticPr fontId="3"/>
  </si>
  <si>
    <t>平塚市○○地内</t>
    <rPh sb="0" eb="3">
      <t>ヒラツカシ</t>
    </rPh>
    <rPh sb="5" eb="6">
      <t>チ</t>
    </rPh>
    <rPh sb="6" eb="7">
      <t>ナイ</t>
    </rPh>
    <phoneticPr fontId="3"/>
  </si>
  <si>
    <t>代表取締役　○△　□×</t>
    <rPh sb="0" eb="2">
      <t>ダイヒョウ</t>
    </rPh>
    <rPh sb="2" eb="4">
      <t>トリシマリ</t>
    </rPh>
    <rPh sb="4" eb="5">
      <t>ヤク</t>
    </rPh>
    <phoneticPr fontId="3"/>
  </si>
  <si>
    <t>－</t>
    <phoneticPr fontId="3"/>
  </si>
  <si>
    <t>（税込額）</t>
    <phoneticPr fontId="3"/>
  </si>
  <si>
    <t>****</t>
    <phoneticPr fontId="3"/>
  </si>
  <si>
    <t>（第3条関係）</t>
    <rPh sb="1" eb="2">
      <t>ダイ</t>
    </rPh>
    <rPh sb="3" eb="4">
      <t>ジョウ</t>
    </rPh>
    <rPh sb="4" eb="6">
      <t>カンケイ</t>
    </rPh>
    <phoneticPr fontId="3"/>
  </si>
  <si>
    <t>（第23条関係）</t>
    <rPh sb="1" eb="2">
      <t>ダイ</t>
    </rPh>
    <rPh sb="4" eb="5">
      <t>ジョウ</t>
    </rPh>
    <rPh sb="5" eb="7">
      <t>カンケイ</t>
    </rPh>
    <phoneticPr fontId="3"/>
  </si>
  <si>
    <t>****************************</t>
    <phoneticPr fontId="3"/>
  </si>
  <si>
    <t>完成
予定日</t>
    <rPh sb="0" eb="2">
      <t>カンセイ</t>
    </rPh>
    <rPh sb="3" eb="5">
      <t>ヨテイ</t>
    </rPh>
    <rPh sb="5" eb="6">
      <t>ヒ</t>
    </rPh>
    <phoneticPr fontId="4"/>
  </si>
  <si>
    <t>着手
予定日</t>
    <rPh sb="0" eb="2">
      <t>チャクシュ</t>
    </rPh>
    <rPh sb="3" eb="5">
      <t>ヨテイ</t>
    </rPh>
    <rPh sb="5" eb="6">
      <t>ヒ</t>
    </rPh>
    <phoneticPr fontId="3"/>
  </si>
  <si>
    <t>当初</t>
    <rPh sb="0" eb="2">
      <t>トウショ</t>
    </rPh>
    <phoneticPr fontId="3"/>
  </si>
  <si>
    <t>変更</t>
    <rPh sb="0" eb="2">
      <t>ヘンコウ</t>
    </rPh>
    <phoneticPr fontId="3"/>
  </si>
  <si>
    <t>項目</t>
  </si>
  <si>
    <t>入力欄（契約変更関係）</t>
    <rPh sb="4" eb="6">
      <t>ケイヤク</t>
    </rPh>
    <rPh sb="6" eb="8">
      <t>ヘンコウ</t>
    </rPh>
    <rPh sb="8" eb="10">
      <t>カンケイ</t>
    </rPh>
    <phoneticPr fontId="3"/>
  </si>
  <si>
    <t>⇐提出日を必ず入力のこと。</t>
    <rPh sb="1" eb="3">
      <t>テイシュツ</t>
    </rPh>
    <rPh sb="3" eb="4">
      <t>ビ</t>
    </rPh>
    <rPh sb="5" eb="6">
      <t>カナラ</t>
    </rPh>
    <rPh sb="7" eb="9">
      <t>ニュウリョク</t>
    </rPh>
    <phoneticPr fontId="3"/>
  </si>
  <si>
    <t>担当長</t>
    <rPh sb="0" eb="2">
      <t>タントウ</t>
    </rPh>
    <rPh sb="2" eb="3">
      <t>チョウ</t>
    </rPh>
    <phoneticPr fontId="3"/>
  </si>
  <si>
    <t>課長</t>
    <rPh sb="0" eb="2">
      <t>カチョウ</t>
    </rPh>
    <phoneticPr fontId="3"/>
  </si>
  <si>
    <t>契約日</t>
    <rPh sb="0" eb="2">
      <t>ケイヤク</t>
    </rPh>
    <rPh sb="2" eb="3">
      <t>ヒ</t>
    </rPh>
    <phoneticPr fontId="4"/>
  </si>
  <si>
    <t>契約金額
（税込）</t>
    <rPh sb="0" eb="2">
      <t>ケイヤク</t>
    </rPh>
    <rPh sb="2" eb="4">
      <t>キンガク</t>
    </rPh>
    <rPh sb="6" eb="8">
      <t>ゼイコミ</t>
    </rPh>
    <phoneticPr fontId="4"/>
  </si>
  <si>
    <t>～</t>
    <phoneticPr fontId="4"/>
  </si>
  <si>
    <t>印</t>
    <phoneticPr fontId="3"/>
  </si>
  <si>
    <t xml:space="preserve">工程（月又は日数） </t>
    <rPh sb="0" eb="2">
      <t>コウテイ</t>
    </rPh>
    <rPh sb="3" eb="4">
      <t>ツキ</t>
    </rPh>
    <rPh sb="4" eb="5">
      <t>マタ</t>
    </rPh>
    <rPh sb="6" eb="8">
      <t>ニッスウ</t>
    </rPh>
    <phoneticPr fontId="4"/>
  </si>
  <si>
    <t>　</t>
    <phoneticPr fontId="4"/>
  </si>
  <si>
    <t xml:space="preserve"> 業務種別</t>
    <rPh sb="1" eb="2">
      <t>ギョウ</t>
    </rPh>
    <rPh sb="2" eb="3">
      <t>ム</t>
    </rPh>
    <rPh sb="4" eb="5">
      <t>ベツ</t>
    </rPh>
    <phoneticPr fontId="3"/>
  </si>
  <si>
    <t>《受注者保管用》</t>
    <rPh sb="1" eb="3">
      <t>ジュチュウ</t>
    </rPh>
    <rPh sb="3" eb="4">
      <t>シャ</t>
    </rPh>
    <rPh sb="4" eb="7">
      <t>ホカンヨウ</t>
    </rPh>
    <phoneticPr fontId="3"/>
  </si>
  <si>
    <t>（</t>
    <phoneticPr fontId="3"/>
  </si>
  <si>
    <t>）</t>
    <phoneticPr fontId="3"/>
  </si>
  <si>
    <t>図形は上の表からコピーして同じ位置に貼り付けてください。</t>
    <rPh sb="0" eb="2">
      <t>ズケイ</t>
    </rPh>
    <rPh sb="3" eb="4">
      <t>ウエ</t>
    </rPh>
    <rPh sb="5" eb="6">
      <t>ヒョウ</t>
    </rPh>
    <phoneticPr fontId="3"/>
  </si>
  <si>
    <t>《発注者保管用》</t>
    <rPh sb="1" eb="4">
      <t>ハッチュウシャ</t>
    </rPh>
    <rPh sb="3" eb="4">
      <t>シャ</t>
    </rPh>
    <rPh sb="4" eb="7">
      <t>ホカンヨウ</t>
    </rPh>
    <phoneticPr fontId="3"/>
  </si>
  <si>
    <t>主任監督員</t>
    <rPh sb="2" eb="4">
      <t>カントク</t>
    </rPh>
    <phoneticPr fontId="3"/>
  </si>
  <si>
    <t>工事工程表</t>
    <rPh sb="0" eb="2">
      <t>コウジ</t>
    </rPh>
    <phoneticPr fontId="3"/>
  </si>
  <si>
    <t>　次の工事について、工事請負契約約款第３条の規定により、工程表を提出します。</t>
    <phoneticPr fontId="4"/>
  </si>
  <si>
    <t>⇐日付</t>
  </si>
  <si>
    <t>所在地</t>
    <phoneticPr fontId="3"/>
  </si>
  <si>
    <t>監理者</t>
    <phoneticPr fontId="3"/>
  </si>
  <si>
    <t>担当監督員</t>
    <phoneticPr fontId="3"/>
  </si>
  <si>
    <t>主任監督員</t>
    <phoneticPr fontId="3"/>
  </si>
  <si>
    <t>措置決定事項</t>
    <phoneticPr fontId="3"/>
  </si>
  <si>
    <t>自</t>
    <phoneticPr fontId="3"/>
  </si>
  <si>
    <t>至</t>
    <phoneticPr fontId="3"/>
  </si>
  <si>
    <t>無し</t>
    <rPh sb="0" eb="1">
      <t>ナ</t>
    </rPh>
    <phoneticPr fontId="3"/>
  </si>
  <si>
    <t>工事監理者</t>
    <rPh sb="0" eb="2">
      <t>コウジ</t>
    </rPh>
    <rPh sb="2" eb="4">
      <t>カンリ</t>
    </rPh>
    <rPh sb="4" eb="5">
      <t>シャ</t>
    </rPh>
    <phoneticPr fontId="3"/>
  </si>
  <si>
    <t>課長</t>
    <phoneticPr fontId="3"/>
  </si>
  <si>
    <t>無し</t>
    <rPh sb="0" eb="1">
      <t>ナ</t>
    </rPh>
    <phoneticPr fontId="3"/>
  </si>
  <si>
    <t>（宛先）</t>
    <phoneticPr fontId="3"/>
  </si>
  <si>
    <t>（宛先）</t>
    <phoneticPr fontId="3"/>
  </si>
  <si>
    <t>主任監督員</t>
    <phoneticPr fontId="3"/>
  </si>
  <si>
    <t>総括監督員</t>
    <phoneticPr fontId="3"/>
  </si>
  <si>
    <t>案件番号</t>
  </si>
  <si>
    <t>案件番号</t>
    <rPh sb="0" eb="1">
      <t>アン</t>
    </rPh>
    <rPh sb="1" eb="2">
      <t>ケン</t>
    </rPh>
    <rPh sb="2" eb="4">
      <t>バンゴウ</t>
    </rPh>
    <phoneticPr fontId="3"/>
  </si>
  <si>
    <t>案件番号</t>
    <phoneticPr fontId="3"/>
  </si>
  <si>
    <t>№</t>
    <phoneticPr fontId="3"/>
  </si>
  <si>
    <t>処理・回答</t>
    <rPh sb="0" eb="2">
      <t>ショリ</t>
    </rPh>
    <phoneticPr fontId="4"/>
  </si>
  <si>
    <t>変更契約日（１回目）</t>
    <rPh sb="0" eb="2">
      <t>ヘンコウ</t>
    </rPh>
    <rPh sb="2" eb="4">
      <t>ケイヤク</t>
    </rPh>
    <rPh sb="4" eb="5">
      <t>ヒ</t>
    </rPh>
    <rPh sb="7" eb="9">
      <t>カイメ</t>
    </rPh>
    <phoneticPr fontId="3"/>
  </si>
  <si>
    <t>変更契約日（２回目）</t>
    <rPh sb="0" eb="2">
      <t>ヘンコウ</t>
    </rPh>
    <rPh sb="2" eb="4">
      <t>ケイヤク</t>
    </rPh>
    <rPh sb="4" eb="5">
      <t>ヒ</t>
    </rPh>
    <rPh sb="7" eb="9">
      <t>カイメ</t>
    </rPh>
    <phoneticPr fontId="3"/>
  </si>
  <si>
    <t>（当初）</t>
    <rPh sb="1" eb="3">
      <t>トウショ</t>
    </rPh>
    <phoneticPr fontId="3"/>
  </si>
  <si>
    <t>（変更・１回目）</t>
    <rPh sb="1" eb="3">
      <t>ヘンコウ</t>
    </rPh>
    <rPh sb="5" eb="7">
      <t>カイメ</t>
    </rPh>
    <phoneticPr fontId="3"/>
  </si>
  <si>
    <t>（変更・２回目）</t>
    <rPh sb="1" eb="3">
      <t>ヘンコウ</t>
    </rPh>
    <rPh sb="5" eb="7">
      <t>カイメ</t>
    </rPh>
    <phoneticPr fontId="3"/>
  </si>
  <si>
    <t>有り（１回）</t>
    <rPh sb="0" eb="1">
      <t>ア</t>
    </rPh>
    <rPh sb="4" eb="5">
      <t>カイ</t>
    </rPh>
    <phoneticPr fontId="3"/>
  </si>
  <si>
    <t>有り（２回）</t>
    <rPh sb="0" eb="1">
      <t>ア</t>
    </rPh>
    <rPh sb="4" eb="5">
      <t>カイ</t>
    </rPh>
    <phoneticPr fontId="3"/>
  </si>
  <si>
    <t>平　塚　市　長</t>
    <rPh sb="0" eb="1">
      <t>ヒラ</t>
    </rPh>
    <rPh sb="2" eb="3">
      <t>ツカ</t>
    </rPh>
    <rPh sb="4" eb="5">
      <t>シ</t>
    </rPh>
    <rPh sb="6" eb="7">
      <t>チョウ</t>
    </rPh>
    <phoneticPr fontId="3"/>
  </si>
  <si>
    <t>平塚市病院事業管理者　諸角 強英</t>
    <phoneticPr fontId="3"/>
  </si>
  <si>
    <t>変更工程は朱線で当初工程の上方に図示すること。
（変更ない部分もすべて図示すること。）</t>
    <rPh sb="0" eb="2">
      <t>ヘンコウ</t>
    </rPh>
    <rPh sb="2" eb="4">
      <t>コウテイ</t>
    </rPh>
    <rPh sb="5" eb="7">
      <t>シュセン</t>
    </rPh>
    <rPh sb="8" eb="10">
      <t>トウショ</t>
    </rPh>
    <rPh sb="10" eb="12">
      <t>コウテイ</t>
    </rPh>
    <rPh sb="13" eb="14">
      <t>ウエ</t>
    </rPh>
    <rPh sb="14" eb="15">
      <t>ホウ</t>
    </rPh>
    <rPh sb="16" eb="18">
      <t>ズシ</t>
    </rPh>
    <rPh sb="25" eb="27">
      <t>ヘンコウ</t>
    </rPh>
    <rPh sb="29" eb="31">
      <t>ブブン</t>
    </rPh>
    <rPh sb="35" eb="37">
      <t>ズシ</t>
    </rPh>
    <phoneticPr fontId="3"/>
  </si>
  <si>
    <t>記</t>
    <rPh sb="0" eb="1">
      <t>キ</t>
    </rPh>
    <phoneticPr fontId="3"/>
  </si>
  <si>
    <t>平塚市病院事業管理者</t>
    <rPh sb="0" eb="3">
      <t>ヒラツカシ</t>
    </rPh>
    <rPh sb="3" eb="5">
      <t>ビョウイン</t>
    </rPh>
    <rPh sb="5" eb="7">
      <t>ジギョウ</t>
    </rPh>
    <rPh sb="7" eb="10">
      <t>カンリシャ</t>
    </rPh>
    <phoneticPr fontId="3"/>
  </si>
  <si>
    <t xml:space="preserve">自
</t>
    <phoneticPr fontId="3"/>
  </si>
  <si>
    <t>至</t>
    <phoneticPr fontId="3"/>
  </si>
  <si>
    <t>平塚市病院事業管理者</t>
    <rPh sb="0" eb="3">
      <t>ヒラツカシ</t>
    </rPh>
    <rPh sb="3" eb="5">
      <t>ビョウイン</t>
    </rPh>
    <rPh sb="5" eb="7">
      <t>ジギョウ</t>
    </rPh>
    <rPh sb="7" eb="10">
      <t>カンリシャ</t>
    </rPh>
    <phoneticPr fontId="3"/>
  </si>
  <si>
    <t>平塚市病院事業管理者</t>
    <rPh sb="0" eb="3">
      <t>ヒラツカシ</t>
    </rPh>
    <rPh sb="3" eb="5">
      <t>ビョウイン</t>
    </rPh>
    <rPh sb="5" eb="7">
      <t>ジギョウ</t>
    </rPh>
    <rPh sb="7" eb="10">
      <t>カンリシャ</t>
    </rPh>
    <phoneticPr fontId="3"/>
  </si>
  <si>
    <t>平塚市病院事業管理者</t>
    <rPh sb="0" eb="3">
      <t>ヒラツカシ</t>
    </rPh>
    <rPh sb="3" eb="5">
      <t>ビョウイン</t>
    </rPh>
    <rPh sb="5" eb="7">
      <t>ジギョウ</t>
    </rPh>
    <rPh sb="7" eb="10">
      <t>カンリシャ</t>
    </rPh>
    <phoneticPr fontId="3"/>
  </si>
  <si>
    <t>平　塚　市　長</t>
    <rPh sb="0" eb="1">
      <t>ヒラ</t>
    </rPh>
    <rPh sb="2" eb="3">
      <t>ツカ</t>
    </rPh>
    <rPh sb="4" eb="5">
      <t>シ</t>
    </rPh>
    <rPh sb="6" eb="7">
      <t>チョウ</t>
    </rPh>
    <phoneticPr fontId="3"/>
  </si>
  <si>
    <t>（宛先）</t>
    <rPh sb="1" eb="3">
      <t>アテサキ</t>
    </rPh>
    <phoneticPr fontId="3"/>
  </si>
  <si>
    <t>平塚市長　　落合　克宏</t>
    <rPh sb="0" eb="1">
      <t>ヒラ</t>
    </rPh>
    <rPh sb="1" eb="2">
      <t>ツカ</t>
    </rPh>
    <rPh sb="2" eb="3">
      <t>シ</t>
    </rPh>
    <rPh sb="3" eb="4">
      <t>ナガ</t>
    </rPh>
    <rPh sb="6" eb="7">
      <t>オチ</t>
    </rPh>
    <rPh sb="7" eb="8">
      <t>ゴウ</t>
    </rPh>
    <rPh sb="9" eb="10">
      <t>カツ</t>
    </rPh>
    <rPh sb="10" eb="11">
      <t>ヒロシ</t>
    </rPh>
    <phoneticPr fontId="3"/>
  </si>
  <si>
    <t>至</t>
    <phoneticPr fontId="3"/>
  </si>
  <si>
    <t>自</t>
    <phoneticPr fontId="3"/>
  </si>
  <si>
    <t>至</t>
    <phoneticPr fontId="3"/>
  </si>
  <si>
    <t>自</t>
    <phoneticPr fontId="3"/>
  </si>
  <si>
    <t>（第24条関係）</t>
    <rPh sb="1" eb="2">
      <t>ダイ</t>
    </rPh>
    <rPh sb="4" eb="5">
      <t>ジョウ</t>
    </rPh>
    <rPh sb="5" eb="7">
      <t>カンケイ</t>
    </rPh>
    <phoneticPr fontId="3"/>
  </si>
  <si>
    <t xml:space="preserve">請負代金額の変更に代える設計図書の　　変更内容　（予定）
</t>
    <phoneticPr fontId="3"/>
  </si>
  <si>
    <t>付けの</t>
    <phoneticPr fontId="3"/>
  </si>
  <si>
    <t>入力欄（発注者による契約事項）</t>
    <rPh sb="0" eb="2">
      <t>ニュウリョク</t>
    </rPh>
    <rPh sb="2" eb="3">
      <t>ラン</t>
    </rPh>
    <rPh sb="10" eb="12">
      <t>ケイヤク</t>
    </rPh>
    <rPh sb="12" eb="14">
      <t>ジコウ</t>
    </rPh>
    <phoneticPr fontId="3"/>
  </si>
  <si>
    <t>入力欄（受注者による契約事項）</t>
    <rPh sb="0" eb="2">
      <t>ニュウリョク</t>
    </rPh>
    <rPh sb="2" eb="3">
      <t>ラン</t>
    </rPh>
    <rPh sb="4" eb="6">
      <t>ジュチュウ</t>
    </rPh>
    <rPh sb="6" eb="7">
      <t>シャ</t>
    </rPh>
    <rPh sb="10" eb="12">
      <t>ケイヤク</t>
    </rPh>
    <rPh sb="12" eb="14">
      <t>ジコウ</t>
    </rPh>
    <phoneticPr fontId="3"/>
  </si>
  <si>
    <t>発議番号</t>
    <phoneticPr fontId="3"/>
  </si>
  <si>
    <t>平塚市浅間町９番１号</t>
    <rPh sb="0" eb="3">
      <t>ヒラツカシ</t>
    </rPh>
    <rPh sb="3" eb="6">
      <t>センゲンチョウ</t>
    </rPh>
    <rPh sb="7" eb="8">
      <t>バン</t>
    </rPh>
    <rPh sb="9" eb="10">
      <t>ゴウ</t>
    </rPh>
    <phoneticPr fontId="3"/>
  </si>
  <si>
    <t>平塚市南原一丁目１９番１号</t>
    <rPh sb="5" eb="6">
      <t>イチ</t>
    </rPh>
    <phoneticPr fontId="3"/>
  </si>
  <si>
    <t>発注者所在地</t>
    <rPh sb="0" eb="3">
      <t>ハッチュウシャ</t>
    </rPh>
    <rPh sb="3" eb="6">
      <t>ショザイチ</t>
    </rPh>
    <phoneticPr fontId="3"/>
  </si>
  <si>
    <t>発注者</t>
    <rPh sb="0" eb="3">
      <t>ハッチュウシャ</t>
    </rPh>
    <phoneticPr fontId="3"/>
  </si>
  <si>
    <t>受注者</t>
    <rPh sb="0" eb="2">
      <t>ジュチュウ</t>
    </rPh>
    <rPh sb="2" eb="3">
      <t>シャ</t>
    </rPh>
    <phoneticPr fontId="3"/>
  </si>
  <si>
    <t>発議年月日</t>
    <phoneticPr fontId="3"/>
  </si>
  <si>
    <t>指示</t>
    <phoneticPr fontId="3"/>
  </si>
  <si>
    <t>協議</t>
    <phoneticPr fontId="3"/>
  </si>
  <si>
    <t>通知</t>
    <phoneticPr fontId="3"/>
  </si>
  <si>
    <t>承諾</t>
    <phoneticPr fontId="3"/>
  </si>
  <si>
    <t>報告</t>
    <phoneticPr fontId="3"/>
  </si>
  <si>
    <t>提出</t>
    <phoneticPr fontId="3"/>
  </si>
  <si>
    <t>請求</t>
    <rPh sb="0" eb="2">
      <t>セイキュウ</t>
    </rPh>
    <phoneticPr fontId="3"/>
  </si>
  <si>
    <t>その他</t>
    <phoneticPr fontId="3"/>
  </si>
  <si>
    <t>葉</t>
    <phoneticPr fontId="3"/>
  </si>
  <si>
    <t>指示</t>
    <phoneticPr fontId="3"/>
  </si>
  <si>
    <t>承諾</t>
    <phoneticPr fontId="3"/>
  </si>
  <si>
    <t>協議</t>
    <phoneticPr fontId="3"/>
  </si>
  <si>
    <t>提出</t>
    <phoneticPr fontId="3"/>
  </si>
  <si>
    <t>受理</t>
    <phoneticPr fontId="3"/>
  </si>
  <si>
    <t>します。</t>
    <phoneticPr fontId="3"/>
  </si>
  <si>
    <t>その他</t>
    <rPh sb="2" eb="3">
      <t>タ</t>
    </rPh>
    <phoneticPr fontId="3"/>
  </si>
  <si>
    <t>報告</t>
    <phoneticPr fontId="3"/>
  </si>
  <si>
    <t>発議年月日</t>
    <phoneticPr fontId="3"/>
  </si>
  <si>
    <t>発議番号</t>
    <phoneticPr fontId="3"/>
  </si>
  <si>
    <t>№</t>
    <phoneticPr fontId="3"/>
  </si>
  <si>
    <t>受理</t>
    <phoneticPr fontId="3"/>
  </si>
  <si>
    <t>します。</t>
    <phoneticPr fontId="3"/>
  </si>
  <si>
    <t>変更</t>
    <phoneticPr fontId="3"/>
  </si>
  <si>
    <t>に係る承諾書</t>
    <phoneticPr fontId="3"/>
  </si>
  <si>
    <t>※署名又は押印のうえ、発注者及び受注者双方で保管する。</t>
    <rPh sb="1" eb="3">
      <t>ショメイ</t>
    </rPh>
    <rPh sb="3" eb="4">
      <t>マタ</t>
    </rPh>
    <rPh sb="5" eb="7">
      <t>オウイン</t>
    </rPh>
    <rPh sb="11" eb="14">
      <t>ハッチュウシャ</t>
    </rPh>
    <rPh sb="14" eb="15">
      <t>オヨ</t>
    </rPh>
    <rPh sb="16" eb="18">
      <t>ジュチュウ</t>
    </rPh>
    <rPh sb="18" eb="19">
      <t>シャ</t>
    </rPh>
    <rPh sb="19" eb="21">
      <t>ソウホウ</t>
    </rPh>
    <rPh sb="22" eb="24">
      <t>ホカン</t>
    </rPh>
    <phoneticPr fontId="3"/>
  </si>
  <si>
    <t>２ページ目は、１ページ目とリンクしているため、入力の必要はありません。</t>
    <rPh sb="4" eb="5">
      <t>メ</t>
    </rPh>
    <rPh sb="11" eb="12">
      <t>メ</t>
    </rPh>
    <rPh sb="23" eb="25">
      <t>ニュウリョク</t>
    </rPh>
    <rPh sb="26" eb="28">
      <t>ヒツヨウ</t>
    </rPh>
    <phoneticPr fontId="3"/>
  </si>
  <si>
    <t>案件番号</t>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</si>
  <si>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</si>
  <si>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</si>
  <si>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</si>
  <si>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</si>
  <si>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</si>
  <si>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</si>
  <si>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</si>
  <si>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受注者</t>
    <rPh sb="0" eb="2">
      <t>ジュチュウ</t>
    </rPh>
    <rPh sb="2" eb="3">
      <t>シャ</t>
    </rPh>
    <phoneticPr fontId="3"/>
  </si>
  <si>
    <t>受注者</t>
    <rPh sb="0" eb="2">
      <t>ジュチュウ</t>
    </rPh>
    <rPh sb="2" eb="3">
      <t>シャ</t>
    </rPh>
    <phoneticPr fontId="3"/>
  </si>
  <si>
    <t>案件番号</t>
    <phoneticPr fontId="3"/>
  </si>
  <si>
    <t>所在地</t>
    <phoneticPr fontId="3"/>
  </si>
  <si>
    <t>氏名</t>
    <rPh sb="0" eb="2">
      <t>シメイ</t>
    </rPh>
    <phoneticPr fontId="3"/>
  </si>
  <si>
    <t>住所</t>
    <rPh sb="0" eb="2">
      <t>ジュウショ</t>
    </rPh>
    <phoneticPr fontId="3"/>
  </si>
  <si>
    <t>　</t>
    <phoneticPr fontId="3"/>
  </si>
  <si>
    <t>変更区分</t>
    <rPh sb="0" eb="2">
      <t>ヘンコウ</t>
    </rPh>
    <rPh sb="2" eb="4">
      <t>クブン</t>
    </rPh>
    <phoneticPr fontId="3"/>
  </si>
  <si>
    <t>フリガナ</t>
    <phoneticPr fontId="3"/>
  </si>
  <si>
    <t xml:space="preserve">連絡先電話番号  </t>
    <phoneticPr fontId="3"/>
  </si>
  <si>
    <t>（税込額）</t>
    <phoneticPr fontId="3"/>
  </si>
  <si>
    <t>（税込額）</t>
    <rPh sb="1" eb="3">
      <t>ゼイコミ</t>
    </rPh>
    <rPh sb="3" eb="4">
      <t>ガク</t>
    </rPh>
    <phoneticPr fontId="3"/>
  </si>
  <si>
    <t>協議予定額</t>
    <rPh sb="0" eb="2">
      <t>キョウギ</t>
    </rPh>
    <rPh sb="2" eb="4">
      <t>ヨテイ</t>
    </rPh>
    <phoneticPr fontId="3"/>
  </si>
  <si>
    <t>基準日</t>
    <rPh sb="0" eb="3">
      <t>キジュンビ</t>
    </rPh>
    <phoneticPr fontId="3"/>
  </si>
  <si>
    <t>協議開始
予定日</t>
    <rPh sb="5" eb="7">
      <t>ヨテイ</t>
    </rPh>
    <phoneticPr fontId="3"/>
  </si>
  <si>
    <t>商号又は名称</t>
    <phoneticPr fontId="3"/>
  </si>
  <si>
    <t>６号様式</t>
    <rPh sb="1" eb="2">
      <t>ゴウ</t>
    </rPh>
    <rPh sb="2" eb="4">
      <t>ヨウシキ</t>
    </rPh>
    <phoneticPr fontId="3"/>
  </si>
  <si>
    <t>委託業務名</t>
    <rPh sb="0" eb="2">
      <t>イタク</t>
    </rPh>
    <rPh sb="2" eb="4">
      <t>ギョウム</t>
    </rPh>
    <rPh sb="4" eb="5">
      <t>メイ</t>
    </rPh>
    <phoneticPr fontId="3"/>
  </si>
  <si>
    <t>履行場所</t>
    <rPh sb="0" eb="2">
      <t>リコウ</t>
    </rPh>
    <rPh sb="2" eb="4">
      <t>バショ</t>
    </rPh>
    <phoneticPr fontId="3"/>
  </si>
  <si>
    <t>履行期間　　自</t>
    <rPh sb="0" eb="2">
      <t>リコウ</t>
    </rPh>
    <rPh sb="2" eb="4">
      <t>キカン</t>
    </rPh>
    <rPh sb="6" eb="7">
      <t>ジ</t>
    </rPh>
    <phoneticPr fontId="3"/>
  </si>
  <si>
    <t>履行期間　　至</t>
    <rPh sb="0" eb="2">
      <t>リコウ</t>
    </rPh>
    <rPh sb="2" eb="4">
      <t>キカン</t>
    </rPh>
    <rPh sb="6" eb="7">
      <t>イタル</t>
    </rPh>
    <phoneticPr fontId="3"/>
  </si>
  <si>
    <t>業務概要</t>
    <rPh sb="0" eb="2">
      <t>ギョウム</t>
    </rPh>
    <rPh sb="2" eb="4">
      <t>ガイヨウ</t>
    </rPh>
    <phoneticPr fontId="3"/>
  </si>
  <si>
    <t>変更後業務概要</t>
    <rPh sb="0" eb="2">
      <t>ヘンコウ</t>
    </rPh>
    <rPh sb="2" eb="3">
      <t>ゴ</t>
    </rPh>
    <phoneticPr fontId="3"/>
  </si>
  <si>
    <t>変更後履行期間　至
（１回目）</t>
    <rPh sb="0" eb="2">
      <t>ヘンコウ</t>
    </rPh>
    <rPh sb="2" eb="3">
      <t>ゴ</t>
    </rPh>
    <rPh sb="3" eb="5">
      <t>リコウ</t>
    </rPh>
    <rPh sb="5" eb="7">
      <t>キカン</t>
    </rPh>
    <rPh sb="8" eb="9">
      <t>イタル</t>
    </rPh>
    <rPh sb="12" eb="14">
      <t>カイメ</t>
    </rPh>
    <phoneticPr fontId="3"/>
  </si>
  <si>
    <t>変更後履行期間　至
（２回目）</t>
    <rPh sb="0" eb="2">
      <t>ヘンコウ</t>
    </rPh>
    <rPh sb="2" eb="3">
      <t>ゴ</t>
    </rPh>
    <rPh sb="3" eb="5">
      <t>リコウ</t>
    </rPh>
    <rPh sb="5" eb="7">
      <t>キカン</t>
    </rPh>
    <rPh sb="8" eb="9">
      <t>イタル</t>
    </rPh>
    <rPh sb="12" eb="14">
      <t>カイメ</t>
    </rPh>
    <phoneticPr fontId="3"/>
  </si>
  <si>
    <t>業務打合せ簿</t>
    <rPh sb="2" eb="4">
      <t>ウチアワ</t>
    </rPh>
    <rPh sb="5" eb="6">
      <t>ボ</t>
    </rPh>
    <phoneticPr fontId="3"/>
  </si>
  <si>
    <t>業務完了通知書</t>
    <rPh sb="0" eb="2">
      <t>ギョウム</t>
    </rPh>
    <rPh sb="2" eb="4">
      <t>カンリョウ</t>
    </rPh>
    <rPh sb="4" eb="6">
      <t>ツウチ</t>
    </rPh>
    <rPh sb="6" eb="7">
      <t>ショ</t>
    </rPh>
    <phoneticPr fontId="3"/>
  </si>
  <si>
    <t>管理技術者等変更通知書</t>
    <rPh sb="0" eb="2">
      <t>カンリ</t>
    </rPh>
    <rPh sb="6" eb="8">
      <t>ヘンコウ</t>
    </rPh>
    <phoneticPr fontId="3"/>
  </si>
  <si>
    <t>管理技術者等に対する措置決定通知</t>
    <rPh sb="0" eb="2">
      <t>カンリ</t>
    </rPh>
    <rPh sb="2" eb="5">
      <t>ギジュツシャ</t>
    </rPh>
    <rPh sb="5" eb="6">
      <t>トウ</t>
    </rPh>
    <rPh sb="7" eb="8">
      <t>タイ</t>
    </rPh>
    <rPh sb="10" eb="12">
      <t>ソチ</t>
    </rPh>
    <rPh sb="12" eb="14">
      <t>ケッテイ</t>
    </rPh>
    <rPh sb="14" eb="16">
      <t>ツウチ</t>
    </rPh>
    <phoneticPr fontId="3"/>
  </si>
  <si>
    <t>貸与品等返納書</t>
    <phoneticPr fontId="3"/>
  </si>
  <si>
    <t>業務打合せ簿</t>
    <rPh sb="0" eb="2">
      <t>ギョウム</t>
    </rPh>
    <phoneticPr fontId="3"/>
  </si>
  <si>
    <t>委託業務名</t>
    <rPh sb="0" eb="2">
      <t>イタク</t>
    </rPh>
    <rPh sb="2" eb="4">
      <t>ギョウム</t>
    </rPh>
    <rPh sb="4" eb="5">
      <t>メイ</t>
    </rPh>
    <phoneticPr fontId="4"/>
  </si>
  <si>
    <t>※署名又は押印のうえ、発注者及び受注者双方で保管します。（２枚とも提出）</t>
    <rPh sb="1" eb="3">
      <t>ショメイ</t>
    </rPh>
    <rPh sb="3" eb="4">
      <t>マタ</t>
    </rPh>
    <rPh sb="30" eb="31">
      <t>マイ</t>
    </rPh>
    <rPh sb="33" eb="35">
      <t>テイシュツ</t>
    </rPh>
    <phoneticPr fontId="3"/>
  </si>
  <si>
    <t>委託
業務名</t>
    <rPh sb="0" eb="2">
      <t>イタク</t>
    </rPh>
    <rPh sb="3" eb="5">
      <t>ギョウム</t>
    </rPh>
    <rPh sb="5" eb="6">
      <t>メイ</t>
    </rPh>
    <phoneticPr fontId="4"/>
  </si>
  <si>
    <t>履行場所</t>
    <rPh sb="0" eb="2">
      <t>リコウ</t>
    </rPh>
    <rPh sb="2" eb="4">
      <t>バショ</t>
    </rPh>
    <phoneticPr fontId="4"/>
  </si>
  <si>
    <t xml:space="preserve"> 業務種別</t>
    <rPh sb="1" eb="3">
      <t>ギョウム</t>
    </rPh>
    <rPh sb="4" eb="5">
      <t>ベツ</t>
    </rPh>
    <phoneticPr fontId="3"/>
  </si>
  <si>
    <t>委託業務名</t>
    <rPh sb="0" eb="2">
      <t>イタク</t>
    </rPh>
    <rPh sb="2" eb="4">
      <t>ギョウム</t>
    </rPh>
    <phoneticPr fontId="3"/>
  </si>
  <si>
    <t>1.機械部門</t>
    <phoneticPr fontId="3"/>
  </si>
  <si>
    <t>2.船舶・海洋部門</t>
    <phoneticPr fontId="3"/>
  </si>
  <si>
    <t>3.航空・宇宙部門</t>
    <phoneticPr fontId="3"/>
  </si>
  <si>
    <t>4.電気電子部門</t>
    <phoneticPr fontId="3"/>
  </si>
  <si>
    <t>5.化学部門</t>
    <phoneticPr fontId="3"/>
  </si>
  <si>
    <t>6.繊維部門</t>
    <phoneticPr fontId="3"/>
  </si>
  <si>
    <t>7.金属部門</t>
    <phoneticPr fontId="3"/>
  </si>
  <si>
    <t>8.資源工学部門</t>
    <phoneticPr fontId="3"/>
  </si>
  <si>
    <t>9.建設部門</t>
    <phoneticPr fontId="3"/>
  </si>
  <si>
    <t>10.上下水道部門</t>
    <phoneticPr fontId="3"/>
  </si>
  <si>
    <t>11.衛生工学部門</t>
    <phoneticPr fontId="3"/>
  </si>
  <si>
    <t>12.農業部門</t>
    <phoneticPr fontId="3"/>
  </si>
  <si>
    <t>13.森林部門</t>
    <phoneticPr fontId="3"/>
  </si>
  <si>
    <t>14.水産部門</t>
  </si>
  <si>
    <t>15.経営工学部門</t>
    <phoneticPr fontId="3"/>
  </si>
  <si>
    <t>16.情報工学部門</t>
    <phoneticPr fontId="3"/>
  </si>
  <si>
    <t>17.応用理学部門</t>
    <phoneticPr fontId="3"/>
  </si>
  <si>
    <t>18.生物工学部門</t>
    <phoneticPr fontId="3"/>
  </si>
  <si>
    <t>19.環境部門</t>
    <phoneticPr fontId="3"/>
  </si>
  <si>
    <t>20.原子力・
　放射線部門</t>
    <phoneticPr fontId="3"/>
  </si>
  <si>
    <t>21.総合技術監理部門</t>
    <phoneticPr fontId="3"/>
  </si>
  <si>
    <t>○○市○○番地○○</t>
    <rPh sb="2" eb="3">
      <t>シ</t>
    </rPh>
    <rPh sb="5" eb="7">
      <t>バンチ</t>
    </rPh>
    <phoneticPr fontId="3"/>
  </si>
  <si>
    <t>委託業務名</t>
    <phoneticPr fontId="3"/>
  </si>
  <si>
    <t>＊＊　＊＊</t>
    <phoneticPr fontId="3"/>
  </si>
  <si>
    <t>フリガナ</t>
    <phoneticPr fontId="3"/>
  </si>
  <si>
    <t>－</t>
    <phoneticPr fontId="3"/>
  </si>
  <si>
    <t>****</t>
    <phoneticPr fontId="3"/>
  </si>
  <si>
    <t>***</t>
    <phoneticPr fontId="3"/>
  </si>
  <si>
    <t>　***　　****</t>
    <phoneticPr fontId="3"/>
  </si>
  <si>
    <t>付けで通知した次の業務の</t>
    <phoneticPr fontId="3"/>
  </si>
  <si>
    <t>***</t>
    <phoneticPr fontId="3"/>
  </si>
  <si>
    <t>***   ***</t>
    <phoneticPr fontId="3"/>
  </si>
  <si>
    <t>****    **</t>
    <phoneticPr fontId="3"/>
  </si>
  <si>
    <t>○○市○○区○○町　○○－○</t>
    <phoneticPr fontId="3"/>
  </si>
  <si>
    <t>○○市○○区○○町　○○－○</t>
    <phoneticPr fontId="3"/>
  </si>
  <si>
    <t>****</t>
    <phoneticPr fontId="3"/>
  </si>
  <si>
    <t>****</t>
    <phoneticPr fontId="3"/>
  </si>
  <si>
    <t>履行期間</t>
    <rPh sb="0" eb="2">
      <t>リコウ</t>
    </rPh>
    <rPh sb="2" eb="4">
      <t>キカン</t>
    </rPh>
    <phoneticPr fontId="3"/>
  </si>
  <si>
    <t>貸与品等受領書（借用書）</t>
    <rPh sb="3" eb="4">
      <t>トウ</t>
    </rPh>
    <phoneticPr fontId="3"/>
  </si>
  <si>
    <t>貸与品等の名称</t>
    <rPh sb="0" eb="2">
      <t>タイヨ</t>
    </rPh>
    <rPh sb="2" eb="3">
      <t>ヒン</t>
    </rPh>
    <rPh sb="3" eb="4">
      <t>トウ</t>
    </rPh>
    <rPh sb="5" eb="7">
      <t>メイショウ</t>
    </rPh>
    <phoneticPr fontId="3"/>
  </si>
  <si>
    <t>貸与品等返納書</t>
    <rPh sb="3" eb="4">
      <t>トウ</t>
    </rPh>
    <phoneticPr fontId="3"/>
  </si>
  <si>
    <t>履行期間の延長について</t>
    <rPh sb="0" eb="2">
      <t>リコウ</t>
    </rPh>
    <rPh sb="2" eb="4">
      <t>キカン</t>
    </rPh>
    <rPh sb="5" eb="7">
      <t>エンチョウ</t>
    </rPh>
    <phoneticPr fontId="15"/>
  </si>
  <si>
    <t>変更予定
履行期間</t>
    <rPh sb="5" eb="7">
      <t>リコウ</t>
    </rPh>
    <rPh sb="7" eb="9">
      <t>キカン</t>
    </rPh>
    <phoneticPr fontId="3"/>
  </si>
  <si>
    <t>履行期間
延長理由</t>
    <rPh sb="0" eb="2">
      <t>リコウ</t>
    </rPh>
    <rPh sb="2" eb="4">
      <t>キカン</t>
    </rPh>
    <rPh sb="5" eb="7">
      <t>エンチョウ</t>
    </rPh>
    <rPh sb="7" eb="9">
      <t>リユウ</t>
    </rPh>
    <phoneticPr fontId="3"/>
  </si>
  <si>
    <t>ここまでの履行期間の変更⇒</t>
    <rPh sb="5" eb="7">
      <t>リコウ</t>
    </rPh>
    <rPh sb="7" eb="9">
      <t>キカン</t>
    </rPh>
    <rPh sb="10" eb="12">
      <t>ヘンコウ</t>
    </rPh>
    <phoneticPr fontId="3"/>
  </si>
  <si>
    <t>１回目</t>
    <rPh sb="1" eb="3">
      <t>カイメ</t>
    </rPh>
    <phoneticPr fontId="3"/>
  </si>
  <si>
    <t>２回目</t>
    <rPh sb="1" eb="3">
      <t>カイメ</t>
    </rPh>
    <phoneticPr fontId="3"/>
  </si>
  <si>
    <t>現履行期間</t>
    <rPh sb="1" eb="3">
      <t>リコウ</t>
    </rPh>
    <rPh sb="3" eb="5">
      <t>キカン</t>
    </rPh>
    <phoneticPr fontId="3"/>
  </si>
  <si>
    <t>履行期間の変更について</t>
    <rPh sb="0" eb="2">
      <t>リコウ</t>
    </rPh>
    <rPh sb="2" eb="4">
      <t>キカン</t>
    </rPh>
    <phoneticPr fontId="15"/>
  </si>
  <si>
    <t>ここまでの履行期間変更の有無⇒</t>
    <rPh sb="5" eb="7">
      <t>リコウ</t>
    </rPh>
    <rPh sb="7" eb="9">
      <t>キカン</t>
    </rPh>
    <rPh sb="9" eb="11">
      <t>ヘンコウ</t>
    </rPh>
    <rPh sb="12" eb="14">
      <t>ウム</t>
    </rPh>
    <phoneticPr fontId="3"/>
  </si>
  <si>
    <t>○○平○○第○○号</t>
    <rPh sb="2" eb="3">
      <t>ヒラ</t>
    </rPh>
    <rPh sb="5" eb="6">
      <t>ダイ</t>
    </rPh>
    <rPh sb="8" eb="9">
      <t>ゴウ</t>
    </rPh>
    <phoneticPr fontId="3"/>
  </si>
  <si>
    <t>⇐文書番号</t>
    <rPh sb="1" eb="3">
      <t>ブンショ</t>
    </rPh>
    <rPh sb="3" eb="5">
      <t>バンゴウ</t>
    </rPh>
    <phoneticPr fontId="3"/>
  </si>
  <si>
    <t>設置通知書</t>
    <rPh sb="0" eb="2">
      <t>セッチ</t>
    </rPh>
    <rPh sb="2" eb="5">
      <t>ツウチショ</t>
    </rPh>
    <phoneticPr fontId="3"/>
  </si>
  <si>
    <t>※必ず両面印刷すること。</t>
    <rPh sb="1" eb="2">
      <t>カナラ</t>
    </rPh>
    <rPh sb="3" eb="5">
      <t>リョウメン</t>
    </rPh>
    <rPh sb="5" eb="7">
      <t>インサツ</t>
    </rPh>
    <phoneticPr fontId="3"/>
  </si>
  <si>
    <t>（受注者）</t>
    <phoneticPr fontId="3"/>
  </si>
  <si>
    <t>様</t>
    <rPh sb="0" eb="1">
      <t>サマ</t>
    </rPh>
    <phoneticPr fontId="3"/>
  </si>
  <si>
    <t>履行場所</t>
    <rPh sb="0" eb="2">
      <t>リコウ</t>
    </rPh>
    <phoneticPr fontId="3"/>
  </si>
  <si>
    <t>業務内容の詳細</t>
    <rPh sb="0" eb="2">
      <t>ギョウム</t>
    </rPh>
    <rPh sb="2" eb="4">
      <t>ナイヨウ</t>
    </rPh>
    <rPh sb="5" eb="7">
      <t>ショウサイ</t>
    </rPh>
    <phoneticPr fontId="3"/>
  </si>
  <si>
    <t>≪裏面≫</t>
  </si>
  <si>
    <t>業務名称</t>
    <rPh sb="0" eb="2">
      <t>ギョウム</t>
    </rPh>
    <rPh sb="2" eb="4">
      <t>メイショウ</t>
    </rPh>
    <phoneticPr fontId="3"/>
  </si>
  <si>
    <t>業務の内容</t>
    <rPh sb="0" eb="2">
      <t>ギョウム</t>
    </rPh>
    <rPh sb="3" eb="5">
      <t>ナイヨウ</t>
    </rPh>
    <phoneticPr fontId="3"/>
  </si>
  <si>
    <t xml:space="preserve">
</t>
    <phoneticPr fontId="3"/>
  </si>
  <si>
    <t>約款条項</t>
    <rPh sb="0" eb="2">
      <t>ヤッカン</t>
    </rPh>
    <rPh sb="2" eb="4">
      <t>ジョウコウ</t>
    </rPh>
    <phoneticPr fontId="3"/>
  </si>
  <si>
    <t>◎</t>
    <phoneticPr fontId="3"/>
  </si>
  <si>
    <t>○</t>
    <phoneticPr fontId="3"/>
  </si>
  <si>
    <t>△</t>
    <phoneticPr fontId="3"/>
  </si>
  <si>
    <t>○</t>
    <phoneticPr fontId="3"/>
  </si>
  <si>
    <t>凡例：◎＝重要なもの　　○＝重要でないもの　　△＝軽易なもの</t>
    <rPh sb="0" eb="2">
      <t>ハンレイ</t>
    </rPh>
    <rPh sb="5" eb="7">
      <t>ジュウヨウ</t>
    </rPh>
    <rPh sb="14" eb="16">
      <t>ジュウヨウ</t>
    </rPh>
    <rPh sb="25" eb="27">
      <t>ケイイ</t>
    </rPh>
    <phoneticPr fontId="3"/>
  </si>
  <si>
    <t>（宛先）</t>
    <phoneticPr fontId="3"/>
  </si>
  <si>
    <t>商号又は名称</t>
    <phoneticPr fontId="3"/>
  </si>
  <si>
    <t>代表者職氏名</t>
    <phoneticPr fontId="3"/>
  </si>
  <si>
    <t>自</t>
    <phoneticPr fontId="3"/>
  </si>
  <si>
    <t>至</t>
    <phoneticPr fontId="3"/>
  </si>
  <si>
    <t>再委託
（下請負）
の業務内容</t>
    <rPh sb="0" eb="3">
      <t>サイイタク</t>
    </rPh>
    <phoneticPr fontId="3"/>
  </si>
  <si>
    <t>　＊＊＊＊＊＊＊＊＊＊＊＊＊＊＊＊＊＊＊＊＊＊＊＊＊＊＊＊＊＊＊＊＊＊＊＊＊＊＊＊＊＊＊＊＊＊＊</t>
    <phoneticPr fontId="3"/>
  </si>
  <si>
    <t>再委託
（下請負）
の理由
（具体的に記載のこと）</t>
    <rPh sb="11" eb="13">
      <t>リユウ</t>
    </rPh>
    <rPh sb="15" eb="18">
      <t>グタイテキ</t>
    </rPh>
    <rPh sb="19" eb="21">
      <t>キサイ</t>
    </rPh>
    <phoneticPr fontId="3"/>
  </si>
  <si>
    <t>名称</t>
    <rPh sb="0" eb="2">
      <t>メイショウ</t>
    </rPh>
    <phoneticPr fontId="3"/>
  </si>
  <si>
    <t>代表者</t>
    <rPh sb="0" eb="3">
      <t>ダイヒョウシャ</t>
    </rPh>
    <phoneticPr fontId="3"/>
  </si>
  <si>
    <t>代表取締役　○○　○○</t>
    <rPh sb="0" eb="2">
      <t>ダイヒョウ</t>
    </rPh>
    <rPh sb="2" eb="5">
      <t>トリシマリヤク</t>
    </rPh>
    <phoneticPr fontId="3"/>
  </si>
  <si>
    <t>契約
予定額</t>
    <rPh sb="0" eb="2">
      <t>ケイヤク</t>
    </rPh>
    <rPh sb="3" eb="5">
      <t>ヨテイ</t>
    </rPh>
    <rPh sb="5" eb="6">
      <t>ガク</t>
    </rPh>
    <phoneticPr fontId="3"/>
  </si>
  <si>
    <t>再委託
期間</t>
    <rPh sb="0" eb="1">
      <t>サイ</t>
    </rPh>
    <rPh sb="1" eb="3">
      <t>イタク</t>
    </rPh>
    <rPh sb="4" eb="6">
      <t>キカン</t>
    </rPh>
    <phoneticPr fontId="3"/>
  </si>
  <si>
    <t>自</t>
    <rPh sb="0" eb="1">
      <t>ジ</t>
    </rPh>
    <phoneticPr fontId="3"/>
  </si>
  <si>
    <t>至</t>
    <phoneticPr fontId="3"/>
  </si>
  <si>
    <t>課長</t>
    <phoneticPr fontId="3"/>
  </si>
  <si>
    <t>担当長</t>
    <phoneticPr fontId="3"/>
  </si>
  <si>
    <t>総括監督員</t>
    <phoneticPr fontId="3"/>
  </si>
  <si>
    <t>主任監督員</t>
    <phoneticPr fontId="3"/>
  </si>
  <si>
    <t>担当監督員</t>
    <phoneticPr fontId="3"/>
  </si>
  <si>
    <t>監理者</t>
    <phoneticPr fontId="3"/>
  </si>
  <si>
    <t>第１項</t>
    <rPh sb="0" eb="1">
      <t>ダイ</t>
    </rPh>
    <rPh sb="2" eb="3">
      <t>コウ</t>
    </rPh>
    <phoneticPr fontId="3"/>
  </si>
  <si>
    <t>様</t>
    <rPh sb="0" eb="1">
      <t>サマ</t>
    </rPh>
    <phoneticPr fontId="15"/>
  </si>
  <si>
    <t>（受注者）</t>
    <phoneticPr fontId="3"/>
  </si>
  <si>
    <t>第２項</t>
    <rPh sb="0" eb="1">
      <t>ダイ</t>
    </rPh>
    <rPh sb="2" eb="3">
      <t>コウ</t>
    </rPh>
    <phoneticPr fontId="3"/>
  </si>
  <si>
    <t>自</t>
    <phoneticPr fontId="3"/>
  </si>
  <si>
    <t>至</t>
    <phoneticPr fontId="3"/>
  </si>
  <si>
    <t>措置決定事項</t>
    <phoneticPr fontId="3"/>
  </si>
  <si>
    <t>（受注者）</t>
    <phoneticPr fontId="3"/>
  </si>
  <si>
    <t>至</t>
    <phoneticPr fontId="3"/>
  </si>
  <si>
    <t>自</t>
    <phoneticPr fontId="3"/>
  </si>
  <si>
    <t>契約約款第２０条を見る</t>
    <rPh sb="9" eb="10">
      <t>ミ</t>
    </rPh>
    <phoneticPr fontId="3"/>
  </si>
  <si>
    <t>自</t>
    <phoneticPr fontId="3"/>
  </si>
  <si>
    <t>契約番号</t>
    <phoneticPr fontId="3"/>
  </si>
  <si>
    <t>（受注者）</t>
    <phoneticPr fontId="3"/>
  </si>
  <si>
    <t>（注）</t>
    <phoneticPr fontId="3"/>
  </si>
  <si>
    <t>1．第1項（ただし書き）は協議が整わない場合の変更通知であり、</t>
    <rPh sb="9" eb="10">
      <t>ガ</t>
    </rPh>
    <phoneticPr fontId="3"/>
  </si>
  <si>
    <t>（協議開始日を記入すること）</t>
    <phoneticPr fontId="3"/>
  </si>
  <si>
    <t xml:space="preserve">
</t>
    <phoneticPr fontId="3"/>
  </si>
  <si>
    <t>検査結果</t>
    <rPh sb="0" eb="2">
      <t>ケンサ</t>
    </rPh>
    <rPh sb="2" eb="4">
      <t>ケッカ</t>
    </rPh>
    <phoneticPr fontId="3"/>
  </si>
  <si>
    <t>（受注者）</t>
    <phoneticPr fontId="3"/>
  </si>
  <si>
    <t xml:space="preserve">
</t>
    <phoneticPr fontId="3"/>
  </si>
  <si>
    <t>（協議開始日は記入しない）</t>
    <rPh sb="3" eb="5">
      <t>キニュウ</t>
    </rPh>
    <phoneticPr fontId="3"/>
  </si>
  <si>
    <t>（注）</t>
    <phoneticPr fontId="3"/>
  </si>
  <si>
    <t>第１項</t>
    <rPh sb="0" eb="1">
      <t>ダイ</t>
    </rPh>
    <rPh sb="2" eb="3">
      <t>コウ</t>
    </rPh>
    <phoneticPr fontId="3"/>
  </si>
  <si>
    <t>第３項</t>
    <rPh sb="0" eb="1">
      <t>ダイ</t>
    </rPh>
    <rPh sb="2" eb="3">
      <t>コウ</t>
    </rPh>
    <phoneticPr fontId="3"/>
  </si>
  <si>
    <t>平塚市長　　落合　克宏</t>
  </si>
  <si>
    <t>委託業務名</t>
  </si>
  <si>
    <t>履行期間</t>
  </si>
  <si>
    <t>履行期間</t>
    <rPh sb="0" eb="4">
      <t>リコウキカン</t>
    </rPh>
    <phoneticPr fontId="3"/>
  </si>
  <si>
    <t>請求事項</t>
    <phoneticPr fontId="3"/>
  </si>
  <si>
    <t>理由</t>
    <phoneticPr fontId="3"/>
  </si>
  <si>
    <t>変更通知書</t>
    <phoneticPr fontId="3"/>
  </si>
  <si>
    <t>契約年月日</t>
  </si>
  <si>
    <t>○○平○○第○○号</t>
  </si>
  <si>
    <t>○○平○○第○○号</t>
    <phoneticPr fontId="3"/>
  </si>
  <si>
    <r>
      <t xml:space="preserve">変更予定
履行期間
</t>
    </r>
    <r>
      <rPr>
        <sz val="10"/>
        <color theme="1"/>
        <rFont val="ＭＳ 明朝"/>
        <family val="1"/>
        <charset val="128"/>
      </rPr>
      <t>（必要に満たない履行期間）</t>
    </r>
    <rPh sb="5" eb="7">
      <t>リコウ</t>
    </rPh>
    <rPh sb="7" eb="9">
      <t>キカン</t>
    </rPh>
    <rPh sb="11" eb="13">
      <t>ヒツヨウ</t>
    </rPh>
    <rPh sb="14" eb="15">
      <t>ミ</t>
    </rPh>
    <rPh sb="18" eb="20">
      <t>リコウ</t>
    </rPh>
    <rPh sb="20" eb="22">
      <t>キカン</t>
    </rPh>
    <phoneticPr fontId="3"/>
  </si>
  <si>
    <t>履行期間
短縮変更理由</t>
    <phoneticPr fontId="3"/>
  </si>
  <si>
    <t>○○平○○第○○号</t>
    <phoneticPr fontId="3"/>
  </si>
  <si>
    <t>○○平○○第○○号</t>
    <phoneticPr fontId="3"/>
  </si>
  <si>
    <t>（受注者）</t>
    <phoneticPr fontId="3"/>
  </si>
  <si>
    <t>履行期間の変更について</t>
    <rPh sb="0" eb="2">
      <t>リコウ</t>
    </rPh>
    <rPh sb="2" eb="4">
      <t>キカン</t>
    </rPh>
    <rPh sb="5" eb="7">
      <t>ヘンコウ</t>
    </rPh>
    <phoneticPr fontId="15"/>
  </si>
  <si>
    <t>1．第1項（ただし書き）の場合は、協議が整わない場合の変更</t>
    <rPh sb="9" eb="10">
      <t>ガ</t>
    </rPh>
    <rPh sb="13" eb="15">
      <t>バアイ</t>
    </rPh>
    <phoneticPr fontId="3"/>
  </si>
  <si>
    <t>履行期間の通知であり、変更履行期間となる。（協議開始日は記入しない。）</t>
    <rPh sb="0" eb="2">
      <t>リコウ</t>
    </rPh>
    <rPh sb="2" eb="4">
      <t>キカン</t>
    </rPh>
    <rPh sb="13" eb="15">
      <t>リコウ</t>
    </rPh>
    <rPh sb="15" eb="17">
      <t>キカン</t>
    </rPh>
    <rPh sb="26" eb="28">
      <t>キニュウ</t>
    </rPh>
    <phoneticPr fontId="3"/>
  </si>
  <si>
    <t>２．第２項は協議開始の日の通知の場合であり、変更予定履行期間となる。</t>
    <rPh sb="26" eb="28">
      <t>リコウ</t>
    </rPh>
    <rPh sb="28" eb="30">
      <t>キカン</t>
    </rPh>
    <phoneticPr fontId="3"/>
  </si>
  <si>
    <t>（協議開始日を記入すること）</t>
    <rPh sb="5" eb="7">
      <t>キニュウ</t>
    </rPh>
    <phoneticPr fontId="3"/>
  </si>
  <si>
    <t>至</t>
    <phoneticPr fontId="3"/>
  </si>
  <si>
    <t>変更理由</t>
    <phoneticPr fontId="3"/>
  </si>
  <si>
    <t>ここまでに履行期間が変更されて
いないか必ず確認のこと。</t>
    <phoneticPr fontId="3"/>
  </si>
  <si>
    <t>ここまでに履行期間が変更されて
いないか必ず確認のこと。</t>
    <phoneticPr fontId="3"/>
  </si>
  <si>
    <t>（受注者）</t>
  </si>
  <si>
    <t>様</t>
  </si>
  <si>
    <t>印</t>
  </si>
  <si>
    <t>記</t>
  </si>
  <si>
    <t>（税込額）</t>
  </si>
  <si>
    <t>変更理由</t>
  </si>
  <si>
    <t>ここまでに履行期間が変更されて
いないか必ず確認のこと。</t>
    <phoneticPr fontId="3"/>
  </si>
  <si>
    <t>ここまでの履行期間の変更⇒</t>
    <rPh sb="5" eb="9">
      <t>リコウキカン</t>
    </rPh>
    <rPh sb="10" eb="12">
      <t>ヘンコウ</t>
    </rPh>
    <phoneticPr fontId="3"/>
  </si>
  <si>
    <t>ここまでに履行期間が変更されて
いないか必ず確認のこと。</t>
    <phoneticPr fontId="3"/>
  </si>
  <si>
    <t>図書の変更内容（予定）となる。（協議開始日を記入すること）</t>
    <phoneticPr fontId="3"/>
  </si>
  <si>
    <t>業務完了検査結果通知書</t>
    <rPh sb="0" eb="2">
      <t>ギョウム</t>
    </rPh>
    <rPh sb="2" eb="4">
      <t>カンリョウ</t>
    </rPh>
    <rPh sb="4" eb="6">
      <t>ケンサ</t>
    </rPh>
    <rPh sb="6" eb="8">
      <t>ケッカ</t>
    </rPh>
    <rPh sb="8" eb="11">
      <t>ツウチショ</t>
    </rPh>
    <phoneticPr fontId="15"/>
  </si>
  <si>
    <t>履行期間</t>
    <phoneticPr fontId="3"/>
  </si>
  <si>
    <t>自</t>
    <phoneticPr fontId="3"/>
  </si>
  <si>
    <t>至</t>
    <phoneticPr fontId="3"/>
  </si>
  <si>
    <t>（税込額）</t>
    <phoneticPr fontId="3"/>
  </si>
  <si>
    <t>ここまでの履行期間の変更⇒</t>
    <phoneticPr fontId="3"/>
  </si>
  <si>
    <t>⇐提出日を必ず入力のこと。</t>
  </si>
  <si>
    <t>⇐提出日を必ず入力のこと。</t>
    <phoneticPr fontId="3"/>
  </si>
  <si>
    <t>⇐提出日を必ず入力のこと。</t>
    <phoneticPr fontId="3"/>
  </si>
  <si>
    <t>請求事項</t>
    <phoneticPr fontId="3"/>
  </si>
  <si>
    <t>理由</t>
    <phoneticPr fontId="3"/>
  </si>
  <si>
    <t>代表者職氏名</t>
    <phoneticPr fontId="3"/>
  </si>
  <si>
    <t>自</t>
    <phoneticPr fontId="3"/>
  </si>
  <si>
    <t>至</t>
    <phoneticPr fontId="3"/>
  </si>
  <si>
    <t>（税込額）</t>
    <phoneticPr fontId="3"/>
  </si>
  <si>
    <t>比率</t>
    <phoneticPr fontId="3"/>
  </si>
  <si>
    <t>ここまでに履行期間が変更されて
いないか必ず確認すること。</t>
    <rPh sb="5" eb="7">
      <t>リコウ</t>
    </rPh>
    <rPh sb="7" eb="9">
      <t>キカン</t>
    </rPh>
    <rPh sb="10" eb="12">
      <t>ヘンコウ</t>
    </rPh>
    <rPh sb="20" eb="21">
      <t>カナラ</t>
    </rPh>
    <rPh sb="22" eb="24">
      <t>カクニン</t>
    </rPh>
    <phoneticPr fontId="3"/>
  </si>
  <si>
    <t>３号様式</t>
    <rPh sb="1" eb="2">
      <t>ゴウ</t>
    </rPh>
    <rPh sb="2" eb="4">
      <t>ヨウシキ</t>
    </rPh>
    <phoneticPr fontId="3"/>
  </si>
  <si>
    <t>４号様式</t>
    <rPh sb="1" eb="2">
      <t>ゴウ</t>
    </rPh>
    <rPh sb="2" eb="4">
      <t>ヨウシキ</t>
    </rPh>
    <phoneticPr fontId="3"/>
  </si>
  <si>
    <t>（第9条関係）</t>
    <rPh sb="1" eb="2">
      <t>ダイ</t>
    </rPh>
    <rPh sb="3" eb="4">
      <t>ジョウ</t>
    </rPh>
    <rPh sb="4" eb="6">
      <t>カンケイ</t>
    </rPh>
    <phoneticPr fontId="3"/>
  </si>
  <si>
    <t>５号様式①</t>
    <rPh sb="1" eb="2">
      <t>ゴウ</t>
    </rPh>
    <rPh sb="2" eb="4">
      <t>ヨウシキ</t>
    </rPh>
    <phoneticPr fontId="3"/>
  </si>
  <si>
    <t>５号様式②</t>
    <rPh sb="1" eb="2">
      <t>ゴウ</t>
    </rPh>
    <rPh sb="2" eb="4">
      <t>ヨウシキ</t>
    </rPh>
    <phoneticPr fontId="3"/>
  </si>
  <si>
    <t>管理技術者等通知書</t>
    <rPh sb="0" eb="2">
      <t>カンリ</t>
    </rPh>
    <phoneticPr fontId="3"/>
  </si>
  <si>
    <t>８号様式</t>
    <rPh sb="1" eb="2">
      <t>ゴウ</t>
    </rPh>
    <rPh sb="2" eb="4">
      <t>ヨウシキ</t>
    </rPh>
    <phoneticPr fontId="3"/>
  </si>
  <si>
    <t>９号様式</t>
    <rPh sb="1" eb="2">
      <t>ゴウ</t>
    </rPh>
    <rPh sb="2" eb="4">
      <t>ヨウシキ</t>
    </rPh>
    <phoneticPr fontId="3"/>
  </si>
  <si>
    <t>１０号様式</t>
    <rPh sb="2" eb="3">
      <t>ゴウ</t>
    </rPh>
    <rPh sb="3" eb="5">
      <t>ヨウシキ</t>
    </rPh>
    <phoneticPr fontId="3"/>
  </si>
  <si>
    <t>１１号様式</t>
    <rPh sb="2" eb="3">
      <t>ゴウ</t>
    </rPh>
    <rPh sb="3" eb="5">
      <t>ヨウシキ</t>
    </rPh>
    <phoneticPr fontId="3"/>
  </si>
  <si>
    <t>１２号様式</t>
    <rPh sb="2" eb="3">
      <t>ゴウ</t>
    </rPh>
    <rPh sb="3" eb="5">
      <t>ヨウシキ</t>
    </rPh>
    <phoneticPr fontId="3"/>
  </si>
  <si>
    <t>（第16条関係）</t>
  </si>
  <si>
    <t>（第16条関係）</t>
    <rPh sb="1" eb="2">
      <t>ダイ</t>
    </rPh>
    <rPh sb="4" eb="5">
      <t>ジョウ</t>
    </rPh>
    <rPh sb="5" eb="7">
      <t>カンケイ</t>
    </rPh>
    <phoneticPr fontId="3"/>
  </si>
  <si>
    <t>契約約款第１７条を見る</t>
    <rPh sb="9" eb="10">
      <t>ミ</t>
    </rPh>
    <phoneticPr fontId="3"/>
  </si>
  <si>
    <t>○○△△</t>
    <phoneticPr fontId="3"/>
  </si>
  <si>
    <t>貸与品等受領書（借用書）</t>
    <phoneticPr fontId="3"/>
  </si>
  <si>
    <t>１７号様式</t>
    <rPh sb="2" eb="3">
      <t>ゴウ</t>
    </rPh>
    <rPh sb="3" eb="5">
      <t>ヨウシキ</t>
    </rPh>
    <phoneticPr fontId="3"/>
  </si>
  <si>
    <t>１８号様式</t>
    <rPh sb="2" eb="3">
      <t>ゴウ</t>
    </rPh>
    <rPh sb="3" eb="5">
      <t>ヨウシキ</t>
    </rPh>
    <phoneticPr fontId="3"/>
  </si>
  <si>
    <t>１９号様式</t>
    <rPh sb="2" eb="3">
      <t>ゴウ</t>
    </rPh>
    <rPh sb="3" eb="5">
      <t>ヨウシキ</t>
    </rPh>
    <phoneticPr fontId="3"/>
  </si>
  <si>
    <t>２１号様式</t>
    <rPh sb="2" eb="3">
      <t>ゴウ</t>
    </rPh>
    <rPh sb="3" eb="5">
      <t>ヨウシキ</t>
    </rPh>
    <phoneticPr fontId="3"/>
  </si>
  <si>
    <t>２２号様式</t>
    <rPh sb="2" eb="3">
      <t>ゴウ</t>
    </rPh>
    <rPh sb="3" eb="5">
      <t>ヨウシキ</t>
    </rPh>
    <phoneticPr fontId="3"/>
  </si>
  <si>
    <t>調査結果
（措置内容）</t>
    <rPh sb="8" eb="10">
      <t>ナイヨウ</t>
    </rPh>
    <phoneticPr fontId="3"/>
  </si>
  <si>
    <t>条件変更等に該当する事実の内容</t>
    <phoneticPr fontId="3"/>
  </si>
  <si>
    <t>※変更履行期間は「各項目入力表」で入力すること。</t>
    <rPh sb="3" eb="5">
      <t>リコウ</t>
    </rPh>
    <rPh sb="5" eb="7">
      <t>キカン</t>
    </rPh>
    <phoneticPr fontId="3"/>
  </si>
  <si>
    <t>※変更履行期間及び変更業務委託料は「各項目入力表」で入力すること。</t>
    <phoneticPr fontId="3"/>
  </si>
  <si>
    <t>※変更履行期間は「各項目入力表」で入力すること。</t>
    <phoneticPr fontId="3"/>
  </si>
  <si>
    <t>※変更履行期間は「各項目入力表」で入力すること。</t>
    <phoneticPr fontId="3"/>
  </si>
  <si>
    <t>※変更履行期間は「各項目入力表」で
入力すること。</t>
    <phoneticPr fontId="3"/>
  </si>
  <si>
    <t>※変更履行期間は「各項目入力表」で入力すること。</t>
    <phoneticPr fontId="3"/>
  </si>
  <si>
    <t>※変更履行期間は「各項目入力表」で
入力すること。</t>
    <phoneticPr fontId="3"/>
  </si>
  <si>
    <t>※変更履行期間は「各項目入力表」で
入力すること。</t>
    <phoneticPr fontId="3"/>
  </si>
  <si>
    <t>ここまでの履行期間の変更⇒　　</t>
    <rPh sb="5" eb="7">
      <t>リコウ</t>
    </rPh>
    <rPh sb="7" eb="9">
      <t>キカン</t>
    </rPh>
    <rPh sb="10" eb="12">
      <t>ヘンコウ</t>
    </rPh>
    <phoneticPr fontId="3"/>
  </si>
  <si>
    <t>条件変更等に関する措置請求</t>
    <rPh sb="0" eb="2">
      <t>ジョウケン</t>
    </rPh>
    <rPh sb="2" eb="4">
      <t>ヘンコウ</t>
    </rPh>
    <rPh sb="4" eb="5">
      <t>トウ</t>
    </rPh>
    <rPh sb="6" eb="7">
      <t>カン</t>
    </rPh>
    <phoneticPr fontId="3"/>
  </si>
  <si>
    <t>条件変更等に関する確認通知</t>
    <rPh sb="0" eb="2">
      <t>ジョウケン</t>
    </rPh>
    <rPh sb="2" eb="4">
      <t>ヘンコウ</t>
    </rPh>
    <rPh sb="4" eb="5">
      <t>トウ</t>
    </rPh>
    <rPh sb="6" eb="7">
      <t>カン</t>
    </rPh>
    <phoneticPr fontId="3"/>
  </si>
  <si>
    <t>２８号様式</t>
    <rPh sb="2" eb="3">
      <t>ゴウ</t>
    </rPh>
    <rPh sb="3" eb="5">
      <t>ヨウシキ</t>
    </rPh>
    <phoneticPr fontId="3"/>
  </si>
  <si>
    <t>業務の中止通知</t>
    <rPh sb="5" eb="7">
      <t>ツウチ</t>
    </rPh>
    <phoneticPr fontId="3"/>
  </si>
  <si>
    <t>受注者の請求による履行期間の延長</t>
    <rPh sb="0" eb="3">
      <t>ジュチュウシャ</t>
    </rPh>
    <rPh sb="4" eb="6">
      <t>セイキュウ</t>
    </rPh>
    <rPh sb="9" eb="11">
      <t>リコウ</t>
    </rPh>
    <rPh sb="11" eb="13">
      <t>キカン</t>
    </rPh>
    <rPh sb="14" eb="16">
      <t>エンチョウ</t>
    </rPh>
    <phoneticPr fontId="3"/>
  </si>
  <si>
    <t>発注者の請求による履行期間の短縮等</t>
    <rPh sb="0" eb="3">
      <t>ハッチュウシャ</t>
    </rPh>
    <rPh sb="4" eb="6">
      <t>セイキュウ</t>
    </rPh>
    <rPh sb="9" eb="11">
      <t>リコウ</t>
    </rPh>
    <rPh sb="11" eb="13">
      <t>キカン</t>
    </rPh>
    <rPh sb="14" eb="16">
      <t>タンシュク</t>
    </rPh>
    <rPh sb="16" eb="17">
      <t>トウ</t>
    </rPh>
    <phoneticPr fontId="3"/>
  </si>
  <si>
    <t>履行期間変更協議通知（発注者）</t>
    <rPh sb="0" eb="2">
      <t>リコウ</t>
    </rPh>
    <rPh sb="2" eb="4">
      <t>キカン</t>
    </rPh>
    <rPh sb="11" eb="14">
      <t>ハッチュウシャ</t>
    </rPh>
    <phoneticPr fontId="3"/>
  </si>
  <si>
    <t>履行期間変更協議通知（受注者）</t>
    <rPh sb="0" eb="2">
      <t>リコウ</t>
    </rPh>
    <rPh sb="2" eb="4">
      <t>キカン</t>
    </rPh>
    <rPh sb="11" eb="14">
      <t>ジュチュウシャ</t>
    </rPh>
    <phoneticPr fontId="3"/>
  </si>
  <si>
    <t>業務完了検査結果通知書</t>
    <rPh sb="0" eb="2">
      <t>ギョウム</t>
    </rPh>
    <rPh sb="2" eb="4">
      <t>カンリョウ</t>
    </rPh>
    <rPh sb="4" eb="6">
      <t>ケンサ</t>
    </rPh>
    <rPh sb="6" eb="8">
      <t>ケッカ</t>
    </rPh>
    <rPh sb="8" eb="10">
      <t>ツウチ</t>
    </rPh>
    <rPh sb="10" eb="11">
      <t>ショ</t>
    </rPh>
    <phoneticPr fontId="3"/>
  </si>
  <si>
    <t>（共通）</t>
    <rPh sb="1" eb="3">
      <t>キョウツウ</t>
    </rPh>
    <phoneticPr fontId="3"/>
  </si>
  <si>
    <t>（第2条関係）</t>
    <rPh sb="1" eb="2">
      <t>ダイ</t>
    </rPh>
    <rPh sb="3" eb="4">
      <t>ジョウ</t>
    </rPh>
    <rPh sb="4" eb="6">
      <t>カンケイ</t>
    </rPh>
    <phoneticPr fontId="3"/>
  </si>
  <si>
    <t>（税込み）</t>
    <phoneticPr fontId="3"/>
  </si>
  <si>
    <t>再委託の相手
（下請負）
及び
契約予定額等</t>
    <rPh sb="0" eb="3">
      <t>サイイタク</t>
    </rPh>
    <rPh sb="4" eb="6">
      <t>アイテ</t>
    </rPh>
    <rPh sb="8" eb="9">
      <t>シタ</t>
    </rPh>
    <rPh sb="9" eb="11">
      <t>ウケオイ</t>
    </rPh>
    <rPh sb="13" eb="14">
      <t>オヨ</t>
    </rPh>
    <rPh sb="16" eb="18">
      <t>ケイヤク</t>
    </rPh>
    <rPh sb="18" eb="20">
      <t>ヨテイ</t>
    </rPh>
    <rPh sb="20" eb="21">
      <t>ガク</t>
    </rPh>
    <rPh sb="21" eb="22">
      <t>トウ</t>
    </rPh>
    <phoneticPr fontId="3"/>
  </si>
  <si>
    <t>契約約款第９条を見る</t>
    <rPh sb="8" eb="9">
      <t>ミ</t>
    </rPh>
    <phoneticPr fontId="3"/>
  </si>
  <si>
    <t>（調査職員）
第９条 発注者は、調査職員を置いたときは、その氏名を受注者に通知しなければならない。その者を変更したときも、同様とする。
２ 調査職員は、この約款に基づく発注者の権限とされる事項のうち発注者が必要と認めて調査職員に委任したもののほか、設計図書に定めるところにより、次に掲げる権限を有する。
（１）発注者の意図する成果物を完成させるための受注者又は受注者の管理技術者に対する業務に関する指示
（２）この約款及び設計図書の記載内容に関する受注者の確認の申出又は質問に対する承諾又は回答
（３）この契約の履行に関する受注者又は受注者の管理技術者との協議
（４）業務の進捗の碓認、設計図書の記載内容と履行内容との照合その他この契約の履行状況の監督
３ 発注者は、２名以上の調査職員を置き、前項の権限を分担させたときにあってはそれぞれの調査職員の有する権限の内容を、調査職員にこの約款に基づく発注者の権限の一部を委任したときにあっては当該委任した権限の内容を、受注者に通知しなければならない。
４ 第２項の規定に基づく調査職員の指示又は承諾は、原則として、書面により行わなければならない。
５ 第１項の規定により、発注者が調査職員を置いたときは、この約款に定める指示等は、設計図書に定めるものを除き、調査職員を経由して行うものとする。この場合においては、調査職員に到達した日をもって発注者に到達したものとみなす。</t>
    <phoneticPr fontId="3"/>
  </si>
  <si>
    <t>書式に戻る⇒Ｃｔｒｌ+Ｇ⇒$AM$10</t>
    <phoneticPr fontId="3"/>
  </si>
  <si>
    <t>書式に戻る⇒Ｃｔｒｌ+Ｇ⇒$AM$12</t>
    <phoneticPr fontId="3"/>
  </si>
  <si>
    <t>＊＊＊＊＊＊＊＊＊</t>
    <phoneticPr fontId="3"/>
  </si>
  <si>
    <t>＊＊＊</t>
    <phoneticPr fontId="3"/>
  </si>
  <si>
    <t>書式に戻る⇒Ｃｔｒｌ+Ｇ⇒$AQ$10</t>
    <phoneticPr fontId="3"/>
  </si>
  <si>
    <t>書式に戻る⇒Ｃｔｒｌ+Ｇ⇒$AN$10</t>
    <phoneticPr fontId="3"/>
  </si>
  <si>
    <t>書式に戻る⇒Ｃｔｒｌ+Ｇ⇒$AL$12</t>
    <phoneticPr fontId="3"/>
  </si>
  <si>
    <t>書式に戻る⇒Ｃｔｒｌ+Ｇ⇒$AU$10</t>
    <phoneticPr fontId="3"/>
  </si>
  <si>
    <t>書式に戻る⇒Ｃｔｒｌ+Ｇ⇒$AT$10</t>
    <phoneticPr fontId="3"/>
  </si>
  <si>
    <t>書式に戻る⇒Ｃｔｒｌ+Ｇ⇒$AS$2</t>
    <phoneticPr fontId="3"/>
  </si>
  <si>
    <t>契約約款第３１条を見る</t>
    <rPh sb="9" eb="10">
      <t>ミ</t>
    </rPh>
    <phoneticPr fontId="3"/>
  </si>
  <si>
    <t>書式に戻る⇒Ｃｔｒｌ+Ｇ⇒$AP$8</t>
    <phoneticPr fontId="3"/>
  </si>
  <si>
    <t>⇐提出日を必ず入力のこと。</t>
    <phoneticPr fontId="3"/>
  </si>
  <si>
    <t>書式に戻る⇒Ｃｔｒｌ+Ｇ⇒$AD$10</t>
    <phoneticPr fontId="3"/>
  </si>
  <si>
    <t>1.河川、砂防及び海岸・海洋</t>
    <rPh sb="2" eb="4">
      <t>カセン</t>
    </rPh>
    <rPh sb="5" eb="7">
      <t>サボウ</t>
    </rPh>
    <rPh sb="7" eb="8">
      <t>オヨ</t>
    </rPh>
    <rPh sb="9" eb="11">
      <t>カイガン</t>
    </rPh>
    <rPh sb="12" eb="14">
      <t>カイヨウ</t>
    </rPh>
    <phoneticPr fontId="3"/>
  </si>
  <si>
    <t>10.造園</t>
    <rPh sb="3" eb="5">
      <t>ゾウエン</t>
    </rPh>
    <phoneticPr fontId="3"/>
  </si>
  <si>
    <t>2.港湾及び空港</t>
    <rPh sb="2" eb="4">
      <t>コウワン</t>
    </rPh>
    <rPh sb="4" eb="5">
      <t>オヨ</t>
    </rPh>
    <rPh sb="6" eb="8">
      <t>クウコウ</t>
    </rPh>
    <phoneticPr fontId="3"/>
  </si>
  <si>
    <t>3.電力土木</t>
    <rPh sb="2" eb="4">
      <t>デンリョク</t>
    </rPh>
    <phoneticPr fontId="3"/>
  </si>
  <si>
    <t>4.道路</t>
    <rPh sb="2" eb="4">
      <t>ドウロ</t>
    </rPh>
    <phoneticPr fontId="3"/>
  </si>
  <si>
    <t>5.鉄道</t>
    <rPh sb="2" eb="4">
      <t>テツドウ</t>
    </rPh>
    <phoneticPr fontId="3"/>
  </si>
  <si>
    <t>6.上水道及び工業用水道</t>
    <rPh sb="2" eb="5">
      <t>ジョウスイドウ</t>
    </rPh>
    <rPh sb="5" eb="6">
      <t>オヨ</t>
    </rPh>
    <rPh sb="7" eb="10">
      <t>コウギョウヨウ</t>
    </rPh>
    <rPh sb="10" eb="12">
      <t>スイドウ</t>
    </rPh>
    <phoneticPr fontId="3"/>
  </si>
  <si>
    <t>7.下水道</t>
    <rPh sb="2" eb="5">
      <t>ゲスイドウ</t>
    </rPh>
    <phoneticPr fontId="3"/>
  </si>
  <si>
    <t>8.農業土木</t>
    <rPh sb="2" eb="4">
      <t>ノウギョウ</t>
    </rPh>
    <rPh sb="4" eb="6">
      <t>ドボク</t>
    </rPh>
    <phoneticPr fontId="3"/>
  </si>
  <si>
    <t>9.森林土木</t>
    <rPh sb="2" eb="4">
      <t>シンリン</t>
    </rPh>
    <rPh sb="4" eb="6">
      <t>ドボク</t>
    </rPh>
    <phoneticPr fontId="3"/>
  </si>
  <si>
    <t>11.都市計画及び地方計画</t>
    <rPh sb="3" eb="5">
      <t>トシ</t>
    </rPh>
    <rPh sb="5" eb="7">
      <t>ケイカク</t>
    </rPh>
    <rPh sb="7" eb="8">
      <t>オヨ</t>
    </rPh>
    <rPh sb="9" eb="11">
      <t>チホウ</t>
    </rPh>
    <rPh sb="11" eb="13">
      <t>ケイカク</t>
    </rPh>
    <phoneticPr fontId="3"/>
  </si>
  <si>
    <t>12.地質</t>
    <rPh sb="3" eb="5">
      <t>チシツ</t>
    </rPh>
    <phoneticPr fontId="3"/>
  </si>
  <si>
    <t>13.土質及び基礎</t>
    <rPh sb="3" eb="5">
      <t>ドシツ</t>
    </rPh>
    <rPh sb="5" eb="6">
      <t>オヨ</t>
    </rPh>
    <rPh sb="7" eb="9">
      <t>キソ</t>
    </rPh>
    <phoneticPr fontId="3"/>
  </si>
  <si>
    <t>14.鋼構造及びコンクリート</t>
    <rPh sb="3" eb="4">
      <t>コウ</t>
    </rPh>
    <rPh sb="4" eb="6">
      <t>コウゾウ</t>
    </rPh>
    <rPh sb="6" eb="7">
      <t>オヨ</t>
    </rPh>
    <phoneticPr fontId="3"/>
  </si>
  <si>
    <t>15.トンネル</t>
    <phoneticPr fontId="3"/>
  </si>
  <si>
    <t>16.施工計画、施工設備及び積算</t>
    <phoneticPr fontId="3"/>
  </si>
  <si>
    <t>17.建設環境</t>
    <rPh sb="3" eb="5">
      <t>ケンセツ</t>
    </rPh>
    <rPh sb="5" eb="7">
      <t>カンキョウ</t>
    </rPh>
    <phoneticPr fontId="3"/>
  </si>
  <si>
    <t>18.機械</t>
    <rPh sb="3" eb="5">
      <t>キカイ</t>
    </rPh>
    <phoneticPr fontId="3"/>
  </si>
  <si>
    <t>19.水産土木</t>
    <rPh sb="3" eb="5">
      <t>スイサン</t>
    </rPh>
    <rPh sb="5" eb="7">
      <t>ドボク</t>
    </rPh>
    <phoneticPr fontId="3"/>
  </si>
  <si>
    <t>20.電気電子</t>
    <rPh sb="3" eb="5">
      <t>デンキ</t>
    </rPh>
    <rPh sb="5" eb="7">
      <t>デンシ</t>
    </rPh>
    <phoneticPr fontId="3"/>
  </si>
  <si>
    <t>21.廃棄物</t>
    <rPh sb="3" eb="6">
      <t>ハイキブツ</t>
    </rPh>
    <phoneticPr fontId="3"/>
  </si>
  <si>
    <t>22.建設情報</t>
    <rPh sb="3" eb="5">
      <t>ケンセツ</t>
    </rPh>
    <rPh sb="5" eb="7">
      <t>ジョウホウ</t>
    </rPh>
    <phoneticPr fontId="3"/>
  </si>
  <si>
    <t>履行期間の短縮等について</t>
    <rPh sb="0" eb="2">
      <t>リコウ</t>
    </rPh>
    <rPh sb="2" eb="4">
      <t>キカン</t>
    </rPh>
    <rPh sb="5" eb="7">
      <t>タンシュク</t>
    </rPh>
    <rPh sb="7" eb="8">
      <t>トウ</t>
    </rPh>
    <phoneticPr fontId="15"/>
  </si>
  <si>
    <t>（第22条関係）</t>
    <rPh sb="1" eb="2">
      <t>ダイ</t>
    </rPh>
    <rPh sb="4" eb="5">
      <t>ジョウ</t>
    </rPh>
    <rPh sb="5" eb="7">
      <t>カンケイ</t>
    </rPh>
    <phoneticPr fontId="3"/>
  </si>
  <si>
    <t>再委託通知書</t>
    <rPh sb="3" eb="5">
      <t>ツウチ</t>
    </rPh>
    <phoneticPr fontId="3"/>
  </si>
  <si>
    <t>様</t>
    <phoneticPr fontId="3"/>
  </si>
  <si>
    <t>すでに契約変更されていないか
必ず確認のこと。</t>
    <rPh sb="3" eb="5">
      <t>ケイヤク</t>
    </rPh>
    <rPh sb="5" eb="7">
      <t>ヘンコウ</t>
    </rPh>
    <rPh sb="15" eb="16">
      <t>カナラ</t>
    </rPh>
    <rPh sb="17" eb="19">
      <t>カクニン</t>
    </rPh>
    <phoneticPr fontId="3"/>
  </si>
  <si>
    <t>№</t>
    <phoneticPr fontId="4"/>
  </si>
  <si>
    <t>～</t>
    <phoneticPr fontId="3"/>
  </si>
  <si>
    <t>設計図書訂正（変更）内容等</t>
    <rPh sb="2" eb="4">
      <t>トショ</t>
    </rPh>
    <rPh sb="4" eb="6">
      <t>テイセイ</t>
    </rPh>
    <rPh sb="10" eb="12">
      <t>ナイヨウ</t>
    </rPh>
    <rPh sb="12" eb="13">
      <t>トウ</t>
    </rPh>
    <phoneticPr fontId="4"/>
  </si>
  <si>
    <t>適合事項</t>
    <phoneticPr fontId="4"/>
  </si>
  <si>
    <t>訂正（変更）根拠</t>
    <rPh sb="0" eb="2">
      <t>テイセイ</t>
    </rPh>
    <rPh sb="3" eb="5">
      <t>ヘンコウ</t>
    </rPh>
    <rPh sb="6" eb="8">
      <t>コンキョ</t>
    </rPh>
    <phoneticPr fontId="3"/>
  </si>
  <si>
    <t>発</t>
    <rPh sb="0" eb="1">
      <t>ハツ</t>
    </rPh>
    <phoneticPr fontId="3"/>
  </si>
  <si>
    <t>№</t>
    <phoneticPr fontId="3"/>
  </si>
  <si>
    <t>訂正（変更）内容</t>
    <phoneticPr fontId="4"/>
  </si>
  <si>
    <t>訂正（変更）内容</t>
    <phoneticPr fontId="4"/>
  </si>
  <si>
    <t>訂正（変更）理由</t>
    <phoneticPr fontId="4"/>
  </si>
  <si>
    <t>訂正（変更）理由</t>
    <phoneticPr fontId="4"/>
  </si>
  <si>
    <t>○○○○が○○○○であり○○○○を○○○○する必要があるため。
　</t>
    <rPh sb="23" eb="25">
      <t>ヒツヨウ</t>
    </rPh>
    <phoneticPr fontId="4"/>
  </si>
  <si>
    <t>契約約款第１８条を見る</t>
    <rPh sb="9" eb="10">
      <t>ミ</t>
    </rPh>
    <phoneticPr fontId="3"/>
  </si>
  <si>
    <t>有り</t>
    <rPh sb="0" eb="1">
      <t>ア</t>
    </rPh>
    <phoneticPr fontId="4"/>
  </si>
  <si>
    <t xml:space="preserve">
　</t>
    <phoneticPr fontId="4"/>
  </si>
  <si>
    <t xml:space="preserve">
　</t>
    <phoneticPr fontId="4"/>
  </si>
  <si>
    <t>無し</t>
    <rPh sb="0" eb="1">
      <t>ナ</t>
    </rPh>
    <phoneticPr fontId="4"/>
  </si>
  <si>
    <t>必要に応じて、印刷設定を変更すること。
（継続用紙使用の場合は、両面印刷で！）　　　継続用紙↓</t>
    <rPh sb="0" eb="2">
      <t>ヒツヨウ</t>
    </rPh>
    <rPh sb="3" eb="4">
      <t>オウ</t>
    </rPh>
    <rPh sb="7" eb="9">
      <t>インサツ</t>
    </rPh>
    <rPh sb="9" eb="11">
      <t>セッテイ</t>
    </rPh>
    <rPh sb="12" eb="14">
      <t>ヘンコウ</t>
    </rPh>
    <rPh sb="21" eb="23">
      <t>ケイゾク</t>
    </rPh>
    <rPh sb="23" eb="25">
      <t>ヨウシ</t>
    </rPh>
    <rPh sb="25" eb="27">
      <t>シヨウ</t>
    </rPh>
    <rPh sb="28" eb="30">
      <t>バアイ</t>
    </rPh>
    <rPh sb="32" eb="34">
      <t>リョウメン</t>
    </rPh>
    <rPh sb="34" eb="36">
      <t>インサツ</t>
    </rPh>
    <rPh sb="42" eb="44">
      <t>ケイゾク</t>
    </rPh>
    <rPh sb="44" eb="46">
      <t>ヨウシ</t>
    </rPh>
    <phoneticPr fontId="3"/>
  </si>
  <si>
    <t>設計変更指示書</t>
    <rPh sb="0" eb="2">
      <t>セッケイ</t>
    </rPh>
    <rPh sb="2" eb="4">
      <t>ヘンコウ</t>
    </rPh>
    <rPh sb="4" eb="7">
      <t>シジショ</t>
    </rPh>
    <phoneticPr fontId="3"/>
  </si>
  <si>
    <t>訂正（変更）内容</t>
    <phoneticPr fontId="4"/>
  </si>
  <si>
    <t>№</t>
    <phoneticPr fontId="3"/>
  </si>
  <si>
    <t xml:space="preserve">
　</t>
    <phoneticPr fontId="4"/>
  </si>
  <si>
    <t>業務打合せ簿</t>
    <rPh sb="0" eb="2">
      <t>ギョウム</t>
    </rPh>
    <rPh sb="2" eb="4">
      <t>ウチアワ</t>
    </rPh>
    <rPh sb="5" eb="6">
      <t>ボ</t>
    </rPh>
    <phoneticPr fontId="3"/>
  </si>
  <si>
    <t>○○業務の○○を○○に変更します。</t>
    <rPh sb="2" eb="4">
      <t>ギョウム</t>
    </rPh>
    <rPh sb="11" eb="13">
      <t>ヘンコウ</t>
    </rPh>
    <phoneticPr fontId="4"/>
  </si>
  <si>
    <t>履行期間</t>
    <rPh sb="0" eb="2">
      <t>リコウ</t>
    </rPh>
    <rPh sb="2" eb="4">
      <t>キカン</t>
    </rPh>
    <phoneticPr fontId="4"/>
  </si>
  <si>
    <t>別紙業務打合せ簿による。</t>
    <rPh sb="0" eb="2">
      <t>ベッシ</t>
    </rPh>
    <rPh sb="2" eb="4">
      <t>ギョウム</t>
    </rPh>
    <rPh sb="4" eb="6">
      <t>ウチアワ</t>
    </rPh>
    <rPh sb="7" eb="8">
      <t>ボ</t>
    </rPh>
    <phoneticPr fontId="3"/>
  </si>
  <si>
    <t>※再委託先毎に作成してください。</t>
    <rPh sb="1" eb="4">
      <t>サイイタク</t>
    </rPh>
    <rPh sb="4" eb="5">
      <t>サキ</t>
    </rPh>
    <rPh sb="5" eb="6">
      <t>マイ</t>
    </rPh>
    <rPh sb="7" eb="9">
      <t>サクセイ</t>
    </rPh>
    <phoneticPr fontId="3"/>
  </si>
  <si>
    <t>最初に、こちらから必要事項を入力しましょう！
委託業務関係書類作成の省力化を図るため、この様式集を作成しました。
こちらに入力すると各シートにデータがリンクされます。
必要事項を入力し、各シートのリンク情報が間違いないことを確認した上で印刷して下さい。</t>
    <rPh sb="23" eb="25">
      <t>イタク</t>
    </rPh>
    <rPh sb="25" eb="27">
      <t>ギョウム</t>
    </rPh>
    <rPh sb="27" eb="29">
      <t>カンケイ</t>
    </rPh>
    <rPh sb="61" eb="63">
      <t>ニュウリョク</t>
    </rPh>
    <rPh sb="66" eb="67">
      <t>カク</t>
    </rPh>
    <rPh sb="93" eb="94">
      <t>カク</t>
    </rPh>
    <rPh sb="118" eb="120">
      <t>インサツ</t>
    </rPh>
    <phoneticPr fontId="3"/>
  </si>
  <si>
    <t>契約約款第２３条を見る</t>
    <rPh sb="9" eb="10">
      <t>ミ</t>
    </rPh>
    <phoneticPr fontId="3"/>
  </si>
  <si>
    <t>夏季休業（8/13～8/17）</t>
    <phoneticPr fontId="3"/>
  </si>
  <si>
    <t>業務完了
予定日</t>
    <rPh sb="0" eb="2">
      <t>ギョウム</t>
    </rPh>
    <rPh sb="2" eb="4">
      <t>カンリョウ</t>
    </rPh>
    <rPh sb="5" eb="7">
      <t>ヨテイ</t>
    </rPh>
    <rPh sb="7" eb="8">
      <t>ヒ</t>
    </rPh>
    <phoneticPr fontId="4"/>
  </si>
  <si>
    <t>無し</t>
  </si>
  <si>
    <t>無し</t>
    <phoneticPr fontId="3"/>
  </si>
  <si>
    <t>有り（1回）</t>
    <phoneticPr fontId="3"/>
  </si>
  <si>
    <t>有り（2回）</t>
    <phoneticPr fontId="3"/>
  </si>
  <si>
    <t>各シートから目次に戻るには「Ｃｔｒｌ+Ｇ⇒Ｅｎｔｅｒ」としてください。</t>
    <phoneticPr fontId="3"/>
  </si>
  <si>
    <t xml:space="preserve">
　１．＊＊＊＊＊＊＊＊＊＊＊＊＊＊＊＊＊＊＊＊＊＊＊＊＊＊＊＊＊＊＊＊＊＊＊＊＊＊＊＊</t>
    <phoneticPr fontId="3"/>
  </si>
  <si>
    <t>円</t>
    <phoneticPr fontId="3"/>
  </si>
  <si>
    <t>案件番号</t>
    <phoneticPr fontId="3"/>
  </si>
  <si>
    <t>○○　○○</t>
    <phoneticPr fontId="3"/>
  </si>
  <si>
    <t>□□　□□</t>
    <phoneticPr fontId="3"/>
  </si>
  <si>
    <t>△△　△△</t>
    <phoneticPr fontId="3"/>
  </si>
  <si>
    <t>（宛　先）</t>
    <rPh sb="1" eb="2">
      <t>アテ</t>
    </rPh>
    <rPh sb="3" eb="4">
      <t>サキ</t>
    </rPh>
    <phoneticPr fontId="3"/>
  </si>
  <si>
    <t>記</t>
    <rPh sb="0" eb="1">
      <t>キ</t>
    </rPh>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</si>
  <si>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</si>
  <si>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</si>
  <si>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</si>
  <si>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</si>
  <si>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</si>
  <si>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</si>
  <si>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</si>
  <si>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</si>
  <si>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</si>
  <si>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　＊＊＊＊＊＊＊＊＊＊＊＊＊＊＊＊＊＊＊＊＊＊＊＊＊＊</t>
    <phoneticPr fontId="3"/>
  </si>
  <si>
    <t>記</t>
    <rPh sb="0" eb="1">
      <t>キ</t>
    </rPh>
    <phoneticPr fontId="3"/>
  </si>
  <si>
    <t>第２項の規定により、次のとおり協議開始日を通知します。</t>
    <rPh sb="15" eb="17">
      <t>キョウギ</t>
    </rPh>
    <rPh sb="17" eb="20">
      <t>カイシビ</t>
    </rPh>
    <phoneticPr fontId="3"/>
  </si>
  <si>
    <t>第１項（ただし書き）の規定により、次のとおり変更内容を通知します。</t>
    <rPh sb="22" eb="24">
      <t>ヘンコウ</t>
    </rPh>
    <rPh sb="24" eb="26">
      <t>ナイヨウ</t>
    </rPh>
    <phoneticPr fontId="3"/>
  </si>
  <si>
    <t>第１項</t>
    <rPh sb="0" eb="1">
      <t>ダイ</t>
    </rPh>
    <rPh sb="2" eb="3">
      <t>コウ</t>
    </rPh>
    <phoneticPr fontId="3"/>
  </si>
  <si>
    <t>第２項</t>
    <rPh sb="0" eb="1">
      <t>ダイ</t>
    </rPh>
    <rPh sb="2" eb="3">
      <t>コウ</t>
    </rPh>
    <phoneticPr fontId="3"/>
  </si>
  <si>
    <t>付けで請求のありました標記のことについて、次のとおり措置しま</t>
    <phoneticPr fontId="3"/>
  </si>
  <si>
    <t>通知します。</t>
    <phoneticPr fontId="3"/>
  </si>
  <si>
    <t>承諾</t>
    <rPh sb="0" eb="2">
      <t>ショウダク</t>
    </rPh>
    <phoneticPr fontId="3"/>
  </si>
  <si>
    <t>申出</t>
    <rPh sb="0" eb="1">
      <t>モウ</t>
    </rPh>
    <rPh sb="1" eb="2">
      <t>デ</t>
    </rPh>
    <phoneticPr fontId="3"/>
  </si>
  <si>
    <t>質問</t>
    <rPh sb="0" eb="2">
      <t>シツモン</t>
    </rPh>
    <phoneticPr fontId="3"/>
  </si>
  <si>
    <t>回答</t>
    <rPh sb="0" eb="2">
      <t>カイトウ</t>
    </rPh>
    <phoneticPr fontId="3"/>
  </si>
  <si>
    <t>解除</t>
    <rPh sb="0" eb="2">
      <t>カイジョ</t>
    </rPh>
    <phoneticPr fontId="3"/>
  </si>
  <si>
    <t>総括施設
管理担当者</t>
    <rPh sb="2" eb="4">
      <t>シセツ</t>
    </rPh>
    <rPh sb="5" eb="7">
      <t>カンリ</t>
    </rPh>
    <rPh sb="7" eb="10">
      <t>タントウシャ</t>
    </rPh>
    <phoneticPr fontId="3"/>
  </si>
  <si>
    <t>主任施設
管理担当者</t>
    <rPh sb="2" eb="4">
      <t>シセツ</t>
    </rPh>
    <rPh sb="5" eb="7">
      <t>カンリ</t>
    </rPh>
    <rPh sb="7" eb="10">
      <t>タントウシャ</t>
    </rPh>
    <phoneticPr fontId="3"/>
  </si>
  <si>
    <t>業務責任者</t>
    <rPh sb="0" eb="2">
      <t>ギョウム</t>
    </rPh>
    <rPh sb="2" eb="5">
      <t>セキニンシャ</t>
    </rPh>
    <phoneticPr fontId="3"/>
  </si>
  <si>
    <t>05</t>
    <phoneticPr fontId="3"/>
  </si>
  <si>
    <t>案件番号</t>
    <phoneticPr fontId="3"/>
  </si>
  <si>
    <t>　次の業務委託について、公共建築保全業務契約約款第３条</t>
    <rPh sb="3" eb="5">
      <t>ギョウム</t>
    </rPh>
    <rPh sb="5" eb="7">
      <t>イタク</t>
    </rPh>
    <rPh sb="12" eb="14">
      <t>コウキョウ</t>
    </rPh>
    <rPh sb="14" eb="16">
      <t>ケンチク</t>
    </rPh>
    <rPh sb="16" eb="18">
      <t>ホゼン</t>
    </rPh>
    <rPh sb="18" eb="20">
      <t>ギョウム</t>
    </rPh>
    <rPh sb="20" eb="22">
      <t>ケイヤク</t>
    </rPh>
    <rPh sb="22" eb="24">
      <t>ヤッカン</t>
    </rPh>
    <rPh sb="24" eb="25">
      <t>ダイ</t>
    </rPh>
    <phoneticPr fontId="4"/>
  </si>
  <si>
    <t>全体工程表</t>
    <rPh sb="0" eb="2">
      <t>ゼンタイ</t>
    </rPh>
    <rPh sb="2" eb="5">
      <t>コウテイヒョウ</t>
    </rPh>
    <phoneticPr fontId="3"/>
  </si>
  <si>
    <t>の規定により、業務計画書に係る全体工程表を提出します。</t>
    <rPh sb="13" eb="14">
      <t>カカワ</t>
    </rPh>
    <rPh sb="15" eb="17">
      <t>ゼンタイ</t>
    </rPh>
    <rPh sb="17" eb="20">
      <t>コウテイヒョウ</t>
    </rPh>
    <phoneticPr fontId="3"/>
  </si>
  <si>
    <t>（株）××△△警備（株）</t>
    <rPh sb="0" eb="3">
      <t>カブ</t>
    </rPh>
    <rPh sb="7" eb="9">
      <t>ケイビ</t>
    </rPh>
    <rPh sb="9" eb="12">
      <t>カブ</t>
    </rPh>
    <phoneticPr fontId="3"/>
  </si>
  <si>
    <t>平塚市建築保全業務契約約款等に附帯する様式</t>
    <rPh sb="3" eb="5">
      <t>ケンチク</t>
    </rPh>
    <rPh sb="5" eb="7">
      <t>ホゼン</t>
    </rPh>
    <rPh sb="7" eb="9">
      <t>ギョウム</t>
    </rPh>
    <phoneticPr fontId="3"/>
  </si>
  <si>
    <t>業務計画書（業務工程表のみ）</t>
    <rPh sb="0" eb="2">
      <t>ギョウム</t>
    </rPh>
    <rPh sb="2" eb="5">
      <t>ケイカクショ</t>
    </rPh>
    <rPh sb="8" eb="11">
      <t>コウテイヒョウ</t>
    </rPh>
    <phoneticPr fontId="3"/>
  </si>
  <si>
    <t>施設管理担当者</t>
    <rPh sb="0" eb="2">
      <t>シセツ</t>
    </rPh>
    <rPh sb="2" eb="4">
      <t>カンリ</t>
    </rPh>
    <rPh sb="4" eb="7">
      <t>タントウシャ</t>
    </rPh>
    <phoneticPr fontId="3"/>
  </si>
  <si>
    <t>区分及び氏名
並びに
業務名称等</t>
    <rPh sb="0" eb="2">
      <t>クブン</t>
    </rPh>
    <phoneticPr fontId="3"/>
  </si>
  <si>
    <t>総括施設管理担当者</t>
    <rPh sb="0" eb="2">
      <t>ソウカツ</t>
    </rPh>
    <phoneticPr fontId="3"/>
  </si>
  <si>
    <t>主任施設管理担当者</t>
    <rPh sb="0" eb="2">
      <t>シュニン</t>
    </rPh>
    <phoneticPr fontId="3"/>
  </si>
  <si>
    <t>総括施設管理業務</t>
    <rPh sb="2" eb="4">
      <t>シセツ</t>
    </rPh>
    <rPh sb="4" eb="6">
      <t>カンリ</t>
    </rPh>
    <rPh sb="6" eb="8">
      <t>ギョウム</t>
    </rPh>
    <phoneticPr fontId="3"/>
  </si>
  <si>
    <t>主任施設管理業務</t>
    <rPh sb="0" eb="2">
      <t>シュニン</t>
    </rPh>
    <rPh sb="2" eb="4">
      <t>シセツ</t>
    </rPh>
    <rPh sb="4" eb="6">
      <t>カンリ</t>
    </rPh>
    <rPh sb="6" eb="8">
      <t>ギョウム</t>
    </rPh>
    <phoneticPr fontId="3"/>
  </si>
  <si>
    <t>一般施設管理業務</t>
    <rPh sb="2" eb="4">
      <t>シセツ</t>
    </rPh>
    <rPh sb="4" eb="6">
      <t>カンリ</t>
    </rPh>
    <rPh sb="6" eb="8">
      <t>ギョウム</t>
    </rPh>
    <phoneticPr fontId="3"/>
  </si>
  <si>
    <t>一般施設管理担当者</t>
  </si>
  <si>
    <t>一般施設管理担当者</t>
    <phoneticPr fontId="3"/>
  </si>
  <si>
    <t>××　××</t>
    <phoneticPr fontId="3"/>
  </si>
  <si>
    <t>総括施設
管理業務</t>
    <phoneticPr fontId="3"/>
  </si>
  <si>
    <t>一般施設
管理業務</t>
    <phoneticPr fontId="3"/>
  </si>
  <si>
    <t>主任施設
管理業務</t>
    <phoneticPr fontId="3"/>
  </si>
  <si>
    <t>発注者の意図する業務を履行させるための契約の相手方に対する業務に関する指示</t>
    <phoneticPr fontId="3"/>
  </si>
  <si>
    <t>この約款及び業務仕様書の記載内容に関する受注者の確認の申出又は質問に対する承諾又は回答</t>
    <rPh sb="6" eb="8">
      <t>ギョウム</t>
    </rPh>
    <phoneticPr fontId="3"/>
  </si>
  <si>
    <t>この契約の履行に関する受注者又は受注者の業務責任者との協議</t>
    <rPh sb="20" eb="22">
      <t>ギョウム</t>
    </rPh>
    <rPh sb="22" eb="24">
      <t>セキニン</t>
    </rPh>
    <phoneticPr fontId="3"/>
  </si>
  <si>
    <t>業務の進捗の確認、業務仕様書の記載内容と履行内容との照合その他契約の履行状況の調査</t>
    <rPh sb="9" eb="11">
      <t>ギョウム</t>
    </rPh>
    <phoneticPr fontId="3"/>
  </si>
  <si>
    <t>総括施設
管理担当者</t>
    <rPh sb="0" eb="2">
      <t>ソウカツ</t>
    </rPh>
    <rPh sb="2" eb="4">
      <t>シセツ</t>
    </rPh>
    <rPh sb="5" eb="7">
      <t>カンリ</t>
    </rPh>
    <rPh sb="7" eb="10">
      <t>タントウシャ</t>
    </rPh>
    <phoneticPr fontId="3"/>
  </si>
  <si>
    <t>主任施設
管理担当者</t>
    <rPh sb="0" eb="2">
      <t>シュニン</t>
    </rPh>
    <phoneticPr fontId="3"/>
  </si>
  <si>
    <t>一般施設
管理担当者</t>
    <rPh sb="0" eb="2">
      <t>イッパン</t>
    </rPh>
    <rPh sb="2" eb="4">
      <t>シセツ</t>
    </rPh>
    <rPh sb="5" eb="7">
      <t>カンリ</t>
    </rPh>
    <rPh sb="7" eb="10">
      <t>タントウシャ</t>
    </rPh>
    <phoneticPr fontId="3"/>
  </si>
  <si>
    <t>　平塚市建築保全業務契約約款第９条第３項各号に関する分担</t>
    <rPh sb="4" eb="6">
      <t>ケンチク</t>
    </rPh>
    <rPh sb="6" eb="8">
      <t>ホゼン</t>
    </rPh>
    <rPh sb="8" eb="10">
      <t>ギョウム</t>
    </rPh>
    <rPh sb="10" eb="12">
      <t>ケイヤク</t>
    </rPh>
    <rPh sb="12" eb="14">
      <t>ヤッカン</t>
    </rPh>
    <rPh sb="14" eb="15">
      <t>ダイ</t>
    </rPh>
    <rPh sb="16" eb="17">
      <t>ジョウ</t>
    </rPh>
    <rPh sb="17" eb="18">
      <t>ダイ</t>
    </rPh>
    <rPh sb="19" eb="20">
      <t>コウ</t>
    </rPh>
    <rPh sb="20" eb="22">
      <t>カクゴウ</t>
    </rPh>
    <rPh sb="23" eb="24">
      <t>カン</t>
    </rPh>
    <rPh sb="26" eb="28">
      <t>ブンタン</t>
    </rPh>
    <phoneticPr fontId="3"/>
  </si>
  <si>
    <t>　　　   業務責任者　　  　法令により作業等を行う者</t>
    <rPh sb="6" eb="8">
      <t>ギョウム</t>
    </rPh>
    <rPh sb="8" eb="11">
      <t>セキニンシャ</t>
    </rPh>
    <phoneticPr fontId="3"/>
  </si>
  <si>
    <t>区分</t>
    <rPh sb="0" eb="1">
      <t>ク</t>
    </rPh>
    <rPh sb="1" eb="2">
      <t>ブン</t>
    </rPh>
    <phoneticPr fontId="3"/>
  </si>
  <si>
    <t>建築物環境衛生管理技術者</t>
    <phoneticPr fontId="4"/>
  </si>
  <si>
    <t>一級建築士(建築基準法・官公法で規定される全ての点検業務が可)</t>
    <phoneticPr fontId="4"/>
  </si>
  <si>
    <t>二級建築士(建築基準法・官公法で規定される全ての点検業務が可)</t>
    <phoneticPr fontId="4"/>
  </si>
  <si>
    <t>建築設備検査資格者(建築基準法・官公法で規定される建築設備の点検が可)</t>
    <phoneticPr fontId="4"/>
  </si>
  <si>
    <t>昇降機検査資格者(建築基準法・官公法で規定される昇降機の点検が可)</t>
    <phoneticPr fontId="4"/>
  </si>
  <si>
    <t>清掃作業監督者（建築物における衛生的環境の確保に関する法律　施行規則第25条第2号）</t>
    <phoneticPr fontId="4"/>
  </si>
  <si>
    <t>ビルクリーニング技能士（職業能力開発促進法第44条第1項）</t>
    <phoneticPr fontId="4"/>
  </si>
  <si>
    <t>施設警備１級</t>
    <phoneticPr fontId="4"/>
  </si>
  <si>
    <t>施設警備２級</t>
    <phoneticPr fontId="4"/>
  </si>
  <si>
    <t>特殊建築物等調査資格者(建築基準法・官公法で規定される建築物の敷地及び構造の点検が可)</t>
    <phoneticPr fontId="4"/>
  </si>
  <si>
    <t>その他の資格（　　　　　　　　　　　　　　　）</t>
    <rPh sb="2" eb="3">
      <t>タ</t>
    </rPh>
    <rPh sb="4" eb="6">
      <t>シカク</t>
    </rPh>
    <phoneticPr fontId="4"/>
  </si>
  <si>
    <t>取得年月日</t>
    <phoneticPr fontId="3"/>
  </si>
  <si>
    <t>法令により作業等を行う者の資格・免許の名称</t>
    <rPh sb="0" eb="2">
      <t>ホウレイ</t>
    </rPh>
    <rPh sb="5" eb="7">
      <t>サギョウ</t>
    </rPh>
    <rPh sb="7" eb="8">
      <t>トウ</t>
    </rPh>
    <rPh sb="9" eb="10">
      <t>オコナ</t>
    </rPh>
    <rPh sb="11" eb="12">
      <t>モノ</t>
    </rPh>
    <rPh sb="13" eb="15">
      <t>シカク</t>
    </rPh>
    <rPh sb="16" eb="18">
      <t>メンキョ</t>
    </rPh>
    <rPh sb="19" eb="21">
      <t>メイショウ</t>
    </rPh>
    <phoneticPr fontId="3"/>
  </si>
  <si>
    <t>　　　   業務責任者　　  　法令により作業等を行う者</t>
    <phoneticPr fontId="3"/>
  </si>
  <si>
    <t>※資格者証・免許証等の写しを添付すること。
※会社（再委任先等を含む）との雇用関係を示す書類（保険証等）の写しを添付すること。</t>
    <rPh sb="23" eb="25">
      <t>カイシャ</t>
    </rPh>
    <rPh sb="26" eb="27">
      <t>サイ</t>
    </rPh>
    <rPh sb="27" eb="29">
      <t>イニン</t>
    </rPh>
    <rPh sb="29" eb="30">
      <t>サキ</t>
    </rPh>
    <rPh sb="30" eb="31">
      <t>トウ</t>
    </rPh>
    <rPh sb="32" eb="33">
      <t>フク</t>
    </rPh>
    <phoneticPr fontId="3"/>
  </si>
  <si>
    <t xml:space="preserve">電話番号  </t>
    <phoneticPr fontId="3"/>
  </si>
  <si>
    <t>変更理由</t>
    <rPh sb="0" eb="2">
      <t>ヘンコウ</t>
    </rPh>
    <rPh sb="2" eb="4">
      <t>リユウ</t>
    </rPh>
    <phoneticPr fontId="3"/>
  </si>
  <si>
    <t>業務関係者に関する措置請求について</t>
    <rPh sb="0" eb="2">
      <t>ギョウム</t>
    </rPh>
    <rPh sb="2" eb="5">
      <t>カンケイシャ</t>
    </rPh>
    <rPh sb="6" eb="7">
      <t>カン</t>
    </rPh>
    <rPh sb="9" eb="11">
      <t>ソチ</t>
    </rPh>
    <rPh sb="11" eb="13">
      <t>セイキュウ</t>
    </rPh>
    <phoneticPr fontId="15"/>
  </si>
  <si>
    <t>契約約款第１１条を見る</t>
    <rPh sb="9" eb="10">
      <t>ミ</t>
    </rPh>
    <phoneticPr fontId="3"/>
  </si>
  <si>
    <t>（業務関係者に関する措置請求）
第１１条　発注者は、受注者が業務に着手した後に受注者の業務責任者又は使用人が業務の履行につき著しく不適当であると認められるときは、受注者に対して、その理由を明示した書面により、必要な措置をとるべきことを求めることができる。
２　受注者は前項の規定による請求があったときは、当該請求に係る事項について決定し、その結果を、請求を受けた日から１０日以内に発注者に通知しなければならない。
３　受注者は、施設管理担当者がその職務の執行につき著しく不適当と認められるときは、発注者に対して、その理由を明示した書面により、必要な措置をとるべきことを求めることができる。
４　発注者は前項の規定による請求があったときは、当該請求に係る事項について決定し、その結果を、請求を受けた日から１０日以内に受注者に通知しなければならない。</t>
    <phoneticPr fontId="3"/>
  </si>
  <si>
    <t>措置を請求する
業務関係者氏名</t>
    <rPh sb="0" eb="2">
      <t>ソチ</t>
    </rPh>
    <rPh sb="3" eb="5">
      <t>セイキュウ</t>
    </rPh>
    <rPh sb="13" eb="15">
      <t>シメイ</t>
    </rPh>
    <phoneticPr fontId="3"/>
  </si>
  <si>
    <t>業務責任者氏名</t>
    <rPh sb="0" eb="2">
      <t>ギョウム</t>
    </rPh>
    <rPh sb="2" eb="5">
      <t>セキニンシャ</t>
    </rPh>
    <rPh sb="5" eb="7">
      <t>シメイ</t>
    </rPh>
    <phoneticPr fontId="3"/>
  </si>
  <si>
    <t>○△□×ビル管理株式会社</t>
    <rPh sb="6" eb="8">
      <t>カンリ</t>
    </rPh>
    <rPh sb="8" eb="10">
      <t>カブシキ</t>
    </rPh>
    <rPh sb="10" eb="12">
      <t>カイシャ</t>
    </rPh>
    <phoneticPr fontId="3"/>
  </si>
  <si>
    <t>○○○○施設保全業務（総合管理）</t>
    <rPh sb="4" eb="6">
      <t>シセツ</t>
    </rPh>
    <rPh sb="11" eb="13">
      <t>ソウゴウ</t>
    </rPh>
    <rPh sb="13" eb="15">
      <t>カンリ</t>
    </rPh>
    <phoneticPr fontId="3"/>
  </si>
  <si>
    <t>措置を請求された
業務関係者氏名</t>
    <rPh sb="0" eb="2">
      <t>ソチ</t>
    </rPh>
    <rPh sb="3" eb="5">
      <t>セイキュウ</t>
    </rPh>
    <rPh sb="14" eb="16">
      <t>シメイ</t>
    </rPh>
    <phoneticPr fontId="3"/>
  </si>
  <si>
    <t>施設管理担当者に対する措置請求について</t>
    <rPh sb="0" eb="2">
      <t>シセツ</t>
    </rPh>
    <rPh sb="2" eb="4">
      <t>カンリ</t>
    </rPh>
    <rPh sb="4" eb="7">
      <t>タントウシャ</t>
    </rPh>
    <rPh sb="8" eb="9">
      <t>タイ</t>
    </rPh>
    <rPh sb="11" eb="13">
      <t>ソチ</t>
    </rPh>
    <rPh sb="13" eb="15">
      <t>セイキュウ</t>
    </rPh>
    <phoneticPr fontId="15"/>
  </si>
  <si>
    <t>措置を請求する
施設担当者氏名</t>
    <rPh sb="0" eb="2">
      <t>ソチ</t>
    </rPh>
    <rPh sb="3" eb="5">
      <t>セイキュウ</t>
    </rPh>
    <rPh sb="8" eb="10">
      <t>シセツ</t>
    </rPh>
    <rPh sb="10" eb="13">
      <t>タントウシャ</t>
    </rPh>
    <rPh sb="13" eb="15">
      <t>シメイ</t>
    </rPh>
    <phoneticPr fontId="3"/>
  </si>
  <si>
    <t>冊</t>
    <rPh sb="0" eb="1">
      <t>サツ</t>
    </rPh>
    <phoneticPr fontId="3"/>
  </si>
  <si>
    <t>措置を請求された
施設担当者氏名</t>
    <rPh sb="0" eb="2">
      <t>ソチ</t>
    </rPh>
    <rPh sb="3" eb="5">
      <t>セイキュウ</t>
    </rPh>
    <rPh sb="9" eb="11">
      <t>シセツ</t>
    </rPh>
    <rPh sb="11" eb="14">
      <t>タントウシャ</t>
    </rPh>
    <rPh sb="14" eb="16">
      <t>シメイ</t>
    </rPh>
    <phoneticPr fontId="3"/>
  </si>
  <si>
    <t>履行がなされていないため。</t>
    <rPh sb="0" eb="2">
      <t>リコウ</t>
    </rPh>
    <phoneticPr fontId="3"/>
  </si>
  <si>
    <t>業務の履行責任について</t>
    <rPh sb="0" eb="2">
      <t>ギョウム</t>
    </rPh>
    <rPh sb="3" eb="5">
      <t>リコウ</t>
    </rPh>
    <rPh sb="5" eb="7">
      <t>セキニン</t>
    </rPh>
    <phoneticPr fontId="15"/>
  </si>
  <si>
    <t>条件変更等に関する措置請求について</t>
    <phoneticPr fontId="15"/>
  </si>
  <si>
    <t>条件変更等に関する措置請求について</t>
    <rPh sb="0" eb="2">
      <t>ジョウケン</t>
    </rPh>
    <rPh sb="2" eb="4">
      <t>ヘンコウ</t>
    </rPh>
    <rPh sb="4" eb="5">
      <t>トウ</t>
    </rPh>
    <rPh sb="6" eb="7">
      <t>カン</t>
    </rPh>
    <rPh sb="9" eb="11">
      <t>ソチ</t>
    </rPh>
    <rPh sb="11" eb="13">
      <t>セイキュウ</t>
    </rPh>
    <phoneticPr fontId="15"/>
  </si>
  <si>
    <t>の規定により、次のとおり調査結果を通知します。</t>
    <rPh sb="7" eb="8">
      <t>ツギ</t>
    </rPh>
    <rPh sb="12" eb="14">
      <t>チョウサ</t>
    </rPh>
    <rPh sb="14" eb="16">
      <t>ケッカ</t>
    </rPh>
    <phoneticPr fontId="3"/>
  </si>
  <si>
    <t>契約約款第１６条を見る</t>
    <phoneticPr fontId="3"/>
  </si>
  <si>
    <t xml:space="preserve">業務の
中止内容
</t>
    <rPh sb="0" eb="2">
      <t>ギョウム</t>
    </rPh>
    <phoneticPr fontId="3"/>
  </si>
  <si>
    <t>業務の中止について</t>
    <rPh sb="0" eb="2">
      <t>ギョウム</t>
    </rPh>
    <rPh sb="3" eb="5">
      <t>チュウシ</t>
    </rPh>
    <phoneticPr fontId="15"/>
  </si>
  <si>
    <t>契約約款第２１条を見る</t>
    <rPh sb="9" eb="10">
      <t>ミ</t>
    </rPh>
    <phoneticPr fontId="3"/>
  </si>
  <si>
    <t>により、次のとおり</t>
    <rPh sb="4" eb="5">
      <t>ツギ</t>
    </rPh>
    <phoneticPr fontId="3"/>
  </si>
  <si>
    <t>履行期間の変更に係る協議について、次のとおり</t>
    <rPh sb="0" eb="2">
      <t>リコウ</t>
    </rPh>
    <rPh sb="2" eb="4">
      <t>キカン</t>
    </rPh>
    <phoneticPr fontId="3"/>
  </si>
  <si>
    <t>業務仕様書の訂正（変更）指示について、次のとおり</t>
    <rPh sb="0" eb="2">
      <t>ギョウム</t>
    </rPh>
    <rPh sb="2" eb="5">
      <t>シヨウショ</t>
    </rPh>
    <rPh sb="6" eb="8">
      <t>テイセイ</t>
    </rPh>
    <rPh sb="12" eb="14">
      <t>シジ</t>
    </rPh>
    <phoneticPr fontId="3"/>
  </si>
  <si>
    <t>業務仕様書訂正（変更）指示書</t>
    <rPh sb="0" eb="2">
      <t>ギョウム</t>
    </rPh>
    <rPh sb="2" eb="5">
      <t>シヨウショ</t>
    </rPh>
    <rPh sb="5" eb="6">
      <t>テイ</t>
    </rPh>
    <rPh sb="6" eb="7">
      <t>タダシ</t>
    </rPh>
    <rPh sb="8" eb="9">
      <t>ヘン</t>
    </rPh>
    <phoneticPr fontId="4"/>
  </si>
  <si>
    <t>次のとおり業務仕様書を訂正（変更）します。</t>
    <rPh sb="5" eb="7">
      <t>ギョウム</t>
    </rPh>
    <rPh sb="7" eb="10">
      <t>シヨウショ</t>
    </rPh>
    <phoneticPr fontId="4"/>
  </si>
  <si>
    <t>業務仕様書訂正（変更）内容等</t>
    <rPh sb="0" eb="2">
      <t>ギョウム</t>
    </rPh>
    <rPh sb="2" eb="5">
      <t>シヨウショ</t>
    </rPh>
    <rPh sb="5" eb="7">
      <t>テイセイ</t>
    </rPh>
    <rPh sb="11" eb="13">
      <t>ナイヨウ</t>
    </rPh>
    <rPh sb="13" eb="14">
      <t>トウ</t>
    </rPh>
    <phoneticPr fontId="4"/>
  </si>
  <si>
    <t>契約約款第１６条を見る</t>
    <rPh sb="9" eb="10">
      <t>ミ</t>
    </rPh>
    <phoneticPr fontId="3"/>
  </si>
  <si>
    <t xml:space="preserve">各項目入力表に各種情報を必ず入力する事。
業務計画書は自由書式です。本全体工程と一緒に施設管理担当者へ提出して下さい。
</t>
    <rPh sb="0" eb="3">
      <t>カクコウモク</t>
    </rPh>
    <rPh sb="3" eb="5">
      <t>ニュウリョク</t>
    </rPh>
    <rPh sb="5" eb="6">
      <t>オモテ</t>
    </rPh>
    <rPh sb="7" eb="9">
      <t>カクシュ</t>
    </rPh>
    <rPh sb="9" eb="11">
      <t>ジョウホウ</t>
    </rPh>
    <rPh sb="12" eb="13">
      <t>カナラ</t>
    </rPh>
    <rPh sb="14" eb="16">
      <t>ニュウリョク</t>
    </rPh>
    <rPh sb="18" eb="19">
      <t>コト</t>
    </rPh>
    <rPh sb="21" eb="23">
      <t>ギョウム</t>
    </rPh>
    <rPh sb="23" eb="26">
      <t>ケイカクショ</t>
    </rPh>
    <rPh sb="27" eb="29">
      <t>ジユウ</t>
    </rPh>
    <rPh sb="29" eb="31">
      <t>ショシキ</t>
    </rPh>
    <rPh sb="34" eb="35">
      <t>ホン</t>
    </rPh>
    <rPh sb="35" eb="37">
      <t>ゼンタイ</t>
    </rPh>
    <rPh sb="37" eb="39">
      <t>コウテイ</t>
    </rPh>
    <rPh sb="40" eb="42">
      <t>イッショ</t>
    </rPh>
    <rPh sb="43" eb="45">
      <t>シセツ</t>
    </rPh>
    <rPh sb="45" eb="47">
      <t>カンリ</t>
    </rPh>
    <rPh sb="47" eb="50">
      <t>タントウシャ</t>
    </rPh>
    <rPh sb="51" eb="53">
      <t>テイシュツ</t>
    </rPh>
    <rPh sb="55" eb="56">
      <t>クダ</t>
    </rPh>
    <phoneticPr fontId="3"/>
  </si>
  <si>
    <t>※再委託する業務に資格や登録が必要な場合は、資格書や登録票（各写し）を添付してください。
なお、複数の業務を再委託する場合は、再委託する業務ごとにこの通知書を作成し、提出してください。</t>
    <rPh sb="1" eb="4">
      <t>サイイタク</t>
    </rPh>
    <rPh sb="6" eb="8">
      <t>ギョウム</t>
    </rPh>
    <rPh sb="9" eb="11">
      <t>シカク</t>
    </rPh>
    <rPh sb="12" eb="14">
      <t>トウロク</t>
    </rPh>
    <rPh sb="15" eb="17">
      <t>ヒツヨウ</t>
    </rPh>
    <rPh sb="18" eb="20">
      <t>バアイ</t>
    </rPh>
    <rPh sb="22" eb="24">
      <t>シカク</t>
    </rPh>
    <rPh sb="24" eb="25">
      <t>ショ</t>
    </rPh>
    <rPh sb="26" eb="29">
      <t>トウロクヒョウ</t>
    </rPh>
    <rPh sb="30" eb="31">
      <t>カク</t>
    </rPh>
    <rPh sb="31" eb="32">
      <t>ウツ</t>
    </rPh>
    <rPh sb="35" eb="37">
      <t>テンプ</t>
    </rPh>
    <rPh sb="48" eb="50">
      <t>フクスウ</t>
    </rPh>
    <rPh sb="51" eb="53">
      <t>ギョウム</t>
    </rPh>
    <rPh sb="54" eb="57">
      <t>サイイタク</t>
    </rPh>
    <rPh sb="59" eb="61">
      <t>バアイ</t>
    </rPh>
    <rPh sb="63" eb="66">
      <t>サイイタク</t>
    </rPh>
    <rPh sb="68" eb="70">
      <t>ギョウム</t>
    </rPh>
    <rPh sb="75" eb="78">
      <t>ツウチショ</t>
    </rPh>
    <rPh sb="79" eb="81">
      <t>サクセイ</t>
    </rPh>
    <rPh sb="83" eb="85">
      <t>テイシュツ</t>
    </rPh>
    <phoneticPr fontId="3"/>
  </si>
  <si>
    <t>（業務関係者に関する措置請求）
第１１条　発注者は、受注者が業務に着手した後に受注者の業務責任者又は使用人が業務の履行につき著しく不適当であると認められるときは、受注者に対して、その理由を明示した書面により、必要な措置をとるべきことを求めることができる。
２　受注者は前項の規定による請求があったときは、当該請求に係る事項について決定し、その結果を、請求を受けた日から１０日以内に発注者に通知しなければならない。
３　受注者は、施設管理担当者がその職務の執行につき著しく不適当と認められるときは、発注者に対して、その理由を明示した書面により、必要な措置をとるべきことを求めることができる。
４　発注者は前項の規定による請求があったときは、当該請求に係る事項について決定し、その結果を、請求を受けた日から１０日以内に受注者に通知しなければならない。</t>
    <phoneticPr fontId="3"/>
  </si>
  <si>
    <t>　次の事項について、契約書第３１条の規定により、業務の完全な履行を
請求します。</t>
    <rPh sb="10" eb="13">
      <t>ケイヤクショ</t>
    </rPh>
    <rPh sb="24" eb="26">
      <t>ギョウム</t>
    </rPh>
    <phoneticPr fontId="3"/>
  </si>
  <si>
    <t xml:space="preserve">（業務の履行責任）
第３１条　第２４条の規定による検査において通常発見し得ない不完全履行で、検査合格の日から１年以内に発見されたものについては、発注者は、受注者に対して相当の期間を定めて完全な履行を請求し、又は履行に代え若しくは履行とともに損害の賠償を請求することができる。
</t>
    <phoneticPr fontId="3"/>
  </si>
  <si>
    <t xml:space="preserve">（履行期間の変更方法）
第２１条　履行期間の変更については、発注者と受注者とが協議して定める。ただし、協議開始の日から１４日以内に協議が整わない場合には、発注者が定め、受注者に通知する。
２　前項の協議開始の日については、発注者が受注者の意見を聴いて定め、受注者に通知するものとする。ただし、発注者が履行期間の変更事由が生じた日から７日以内に協議開始の日を通知しない場合には、受注者は、協議開始の日を定め、発注者に通知することができる。
</t>
    <phoneticPr fontId="3"/>
  </si>
  <si>
    <t>契約約款第２２条を見る</t>
    <rPh sb="9" eb="10">
      <t>ミ</t>
    </rPh>
    <phoneticPr fontId="3"/>
  </si>
  <si>
    <t>契約約款第２３条を見る</t>
    <rPh sb="2" eb="4">
      <t>ヤッカン</t>
    </rPh>
    <rPh sb="9" eb="10">
      <t>ミ</t>
    </rPh>
    <phoneticPr fontId="3"/>
  </si>
  <si>
    <t>総括施設管理担当者</t>
    <rPh sb="0" eb="2">
      <t>ソウカツ</t>
    </rPh>
    <rPh sb="2" eb="4">
      <t>シセツ</t>
    </rPh>
    <rPh sb="4" eb="6">
      <t>カンリ</t>
    </rPh>
    <rPh sb="6" eb="9">
      <t>タントウシャ</t>
    </rPh>
    <phoneticPr fontId="3"/>
  </si>
  <si>
    <t>主任施設管理担当者</t>
    <rPh sb="0" eb="2">
      <t>シュニン</t>
    </rPh>
    <rPh sb="2" eb="4">
      <t>シセツ</t>
    </rPh>
    <rPh sb="4" eb="6">
      <t>カンリ</t>
    </rPh>
    <rPh sb="6" eb="9">
      <t>タントウシャ</t>
    </rPh>
    <phoneticPr fontId="3"/>
  </si>
  <si>
    <t>法令により作業等を行う者の氏名</t>
    <rPh sb="13" eb="15">
      <t>シメイ</t>
    </rPh>
    <phoneticPr fontId="3"/>
  </si>
  <si>
    <t>△△　〇〇〇</t>
    <phoneticPr fontId="3"/>
  </si>
  <si>
    <t>管理引継確認（業務開始時）</t>
    <rPh sb="0" eb="2">
      <t>カンリ</t>
    </rPh>
    <rPh sb="2" eb="3">
      <t>ヒ</t>
    </rPh>
    <rPh sb="3" eb="4">
      <t>ツ</t>
    </rPh>
    <rPh sb="4" eb="6">
      <t>カクニン</t>
    </rPh>
    <rPh sb="7" eb="9">
      <t>ギョウム</t>
    </rPh>
    <rPh sb="9" eb="11">
      <t>カイシ</t>
    </rPh>
    <rPh sb="11" eb="12">
      <t>ジ</t>
    </rPh>
    <phoneticPr fontId="3"/>
  </si>
  <si>
    <t>業務計画書作成・提出</t>
    <rPh sb="0" eb="2">
      <t>ギョウム</t>
    </rPh>
    <rPh sb="2" eb="5">
      <t>ケイカクショ</t>
    </rPh>
    <rPh sb="5" eb="7">
      <t>サクセイ</t>
    </rPh>
    <rPh sb="8" eb="10">
      <t>テイシュツ</t>
    </rPh>
    <phoneticPr fontId="3"/>
  </si>
  <si>
    <t>作業計画書作成・提出</t>
    <rPh sb="0" eb="2">
      <t>サギョウ</t>
    </rPh>
    <rPh sb="2" eb="5">
      <t>ケイカクショ</t>
    </rPh>
    <rPh sb="5" eb="7">
      <t>サクセイ</t>
    </rPh>
    <rPh sb="8" eb="10">
      <t>テイシュツ</t>
    </rPh>
    <phoneticPr fontId="3"/>
  </si>
  <si>
    <t>作業の実施</t>
    <rPh sb="0" eb="2">
      <t>サギョウ</t>
    </rPh>
    <rPh sb="3" eb="5">
      <t>ジッシ</t>
    </rPh>
    <phoneticPr fontId="3"/>
  </si>
  <si>
    <t>4月</t>
    <phoneticPr fontId="3"/>
  </si>
  <si>
    <t>5月</t>
    <phoneticPr fontId="3"/>
  </si>
  <si>
    <t>10</t>
    <phoneticPr fontId="3"/>
  </si>
  <si>
    <t>1月</t>
    <phoneticPr fontId="3"/>
  </si>
  <si>
    <t>2月</t>
    <rPh sb="1" eb="2">
      <t>ガツ</t>
    </rPh>
    <phoneticPr fontId="3"/>
  </si>
  <si>
    <t>3月</t>
    <phoneticPr fontId="3"/>
  </si>
  <si>
    <t>自主検査</t>
    <rPh sb="0" eb="2">
      <t>ジシュ</t>
    </rPh>
    <rPh sb="2" eb="4">
      <t>ケンサ</t>
    </rPh>
    <phoneticPr fontId="3"/>
  </si>
  <si>
    <t>作業報告書作成</t>
    <rPh sb="0" eb="2">
      <t>サギョウ</t>
    </rPh>
    <rPh sb="2" eb="5">
      <t>ホウコクショ</t>
    </rPh>
    <rPh sb="5" eb="7">
      <t>サクセイ</t>
    </rPh>
    <phoneticPr fontId="3"/>
  </si>
  <si>
    <t>管理引継確認（業務開始時）</t>
    <phoneticPr fontId="3"/>
  </si>
  <si>
    <t>施設管理担当者検査</t>
    <rPh sb="0" eb="2">
      <t>シセツ</t>
    </rPh>
    <rPh sb="2" eb="4">
      <t>カンリ</t>
    </rPh>
    <rPh sb="4" eb="7">
      <t>タントウシャ</t>
    </rPh>
    <rPh sb="7" eb="9">
      <t>ケンサ</t>
    </rPh>
    <phoneticPr fontId="3"/>
  </si>
  <si>
    <t>年末年始休業（12/29～1/4）</t>
    <rPh sb="0" eb="2">
      <t>ネンマツ</t>
    </rPh>
    <rPh sb="2" eb="4">
      <t>ネンシ</t>
    </rPh>
    <phoneticPr fontId="3"/>
  </si>
  <si>
    <t>施設管理担当者通知書</t>
    <rPh sb="0" eb="2">
      <t>シセツ</t>
    </rPh>
    <rPh sb="2" eb="4">
      <t>カンリ</t>
    </rPh>
    <rPh sb="4" eb="7">
      <t>タントウシャ</t>
    </rPh>
    <rPh sb="7" eb="10">
      <t>ツウチショ</t>
    </rPh>
    <phoneticPr fontId="3"/>
  </si>
  <si>
    <t>業務の履行責任</t>
    <rPh sb="0" eb="2">
      <t>ギョウム</t>
    </rPh>
    <rPh sb="3" eb="5">
      <t>リコウ</t>
    </rPh>
    <rPh sb="5" eb="7">
      <t>セキニン</t>
    </rPh>
    <phoneticPr fontId="3"/>
  </si>
  <si>
    <t>業務関係者に対する措置請求</t>
    <rPh sb="0" eb="2">
      <t>ギョウム</t>
    </rPh>
    <rPh sb="2" eb="4">
      <t>カンケイ</t>
    </rPh>
    <rPh sb="4" eb="5">
      <t>シャ</t>
    </rPh>
    <phoneticPr fontId="3"/>
  </si>
  <si>
    <t>施設管理担当者に関する措置請求</t>
    <rPh sb="0" eb="2">
      <t>シセツ</t>
    </rPh>
    <rPh sb="2" eb="4">
      <t>カンリ</t>
    </rPh>
    <rPh sb="4" eb="7">
      <t>タントウシャ</t>
    </rPh>
    <rPh sb="8" eb="9">
      <t>カン</t>
    </rPh>
    <rPh sb="11" eb="13">
      <t>ソチ</t>
    </rPh>
    <rPh sb="13" eb="15">
      <t>セイキュウ</t>
    </rPh>
    <phoneticPr fontId="3"/>
  </si>
  <si>
    <t>施設管理担当者に関する措置決定</t>
    <phoneticPr fontId="3"/>
  </si>
  <si>
    <t>（宛先）</t>
    <phoneticPr fontId="3"/>
  </si>
  <si>
    <t>商号又は名称</t>
    <phoneticPr fontId="3"/>
  </si>
  <si>
    <t>代表者職氏名</t>
    <phoneticPr fontId="3"/>
  </si>
  <si>
    <t>業務完了通知書</t>
    <rPh sb="0" eb="2">
      <t>ギョウム</t>
    </rPh>
    <rPh sb="2" eb="4">
      <t>カンリョウ</t>
    </rPh>
    <phoneticPr fontId="3"/>
  </si>
  <si>
    <t>記</t>
    <phoneticPr fontId="3"/>
  </si>
  <si>
    <t>自</t>
    <phoneticPr fontId="3"/>
  </si>
  <si>
    <t>至</t>
    <phoneticPr fontId="3"/>
  </si>
  <si>
    <t>（税込額）</t>
    <phoneticPr fontId="3"/>
  </si>
  <si>
    <t>完了年月日</t>
    <rPh sb="0" eb="2">
      <t>カンリョウ</t>
    </rPh>
    <phoneticPr fontId="3"/>
  </si>
  <si>
    <t>完了検査
希望年月日</t>
    <rPh sb="0" eb="2">
      <t>カンリョウ</t>
    </rPh>
    <rPh sb="2" eb="4">
      <t>ケンサ</t>
    </rPh>
    <rPh sb="5" eb="7">
      <t>キボウ</t>
    </rPh>
    <rPh sb="7" eb="10">
      <t>ネンガッピ</t>
    </rPh>
    <phoneticPr fontId="3"/>
  </si>
  <si>
    <t>摘要</t>
    <phoneticPr fontId="3"/>
  </si>
  <si>
    <t>課長</t>
    <phoneticPr fontId="3"/>
  </si>
  <si>
    <t>担当長</t>
    <phoneticPr fontId="3"/>
  </si>
  <si>
    <t>総括監督員</t>
    <phoneticPr fontId="3"/>
  </si>
  <si>
    <t>主任監督員</t>
    <phoneticPr fontId="3"/>
  </si>
  <si>
    <t>担当監督員</t>
    <phoneticPr fontId="3"/>
  </si>
  <si>
    <t>３月期業務分</t>
    <rPh sb="1" eb="3">
      <t>ガツキ</t>
    </rPh>
    <rPh sb="3" eb="5">
      <t>ギョウム</t>
    </rPh>
    <rPh sb="5" eb="6">
      <t>ブン</t>
    </rPh>
    <phoneticPr fontId="3"/>
  </si>
  <si>
    <t>４月期業務分</t>
    <rPh sb="1" eb="3">
      <t>ガツキ</t>
    </rPh>
    <rPh sb="3" eb="5">
      <t>ギョウム</t>
    </rPh>
    <rPh sb="5" eb="6">
      <t>ブン</t>
    </rPh>
    <phoneticPr fontId="3"/>
  </si>
  <si>
    <t>５月期業務分</t>
    <rPh sb="1" eb="3">
      <t>ガツキ</t>
    </rPh>
    <rPh sb="3" eb="5">
      <t>ギョウム</t>
    </rPh>
    <rPh sb="5" eb="6">
      <t>ブン</t>
    </rPh>
    <phoneticPr fontId="3"/>
  </si>
  <si>
    <t>６月期業務分</t>
    <rPh sb="1" eb="3">
      <t>ガツキ</t>
    </rPh>
    <rPh sb="3" eb="5">
      <t>ギョウム</t>
    </rPh>
    <rPh sb="5" eb="6">
      <t>ブン</t>
    </rPh>
    <phoneticPr fontId="3"/>
  </si>
  <si>
    <t>７月期業務分</t>
    <rPh sb="1" eb="3">
      <t>ガツキ</t>
    </rPh>
    <rPh sb="3" eb="5">
      <t>ギョウム</t>
    </rPh>
    <rPh sb="5" eb="6">
      <t>ブン</t>
    </rPh>
    <phoneticPr fontId="3"/>
  </si>
  <si>
    <t>８月期業務分</t>
    <rPh sb="1" eb="3">
      <t>ガツキ</t>
    </rPh>
    <rPh sb="3" eb="5">
      <t>ギョウム</t>
    </rPh>
    <rPh sb="5" eb="6">
      <t>ブン</t>
    </rPh>
    <phoneticPr fontId="3"/>
  </si>
  <si>
    <t>９月期業務分</t>
    <rPh sb="1" eb="3">
      <t>ガツキ</t>
    </rPh>
    <rPh sb="3" eb="5">
      <t>ギョウム</t>
    </rPh>
    <rPh sb="5" eb="6">
      <t>ブン</t>
    </rPh>
    <phoneticPr fontId="3"/>
  </si>
  <si>
    <t>１０月期業務分</t>
    <rPh sb="2" eb="4">
      <t>ガツキ</t>
    </rPh>
    <rPh sb="4" eb="6">
      <t>ギョウム</t>
    </rPh>
    <rPh sb="6" eb="7">
      <t>ブン</t>
    </rPh>
    <phoneticPr fontId="3"/>
  </si>
  <si>
    <t>１１月期業務分</t>
    <rPh sb="2" eb="4">
      <t>ガツキ</t>
    </rPh>
    <rPh sb="4" eb="6">
      <t>ギョウム</t>
    </rPh>
    <rPh sb="6" eb="7">
      <t>ブン</t>
    </rPh>
    <phoneticPr fontId="3"/>
  </si>
  <si>
    <t>１２月期業務分</t>
    <rPh sb="2" eb="4">
      <t>ガツキ</t>
    </rPh>
    <rPh sb="4" eb="6">
      <t>ギョウム</t>
    </rPh>
    <rPh sb="6" eb="7">
      <t>ブン</t>
    </rPh>
    <phoneticPr fontId="3"/>
  </si>
  <si>
    <t>１月期業務分</t>
    <rPh sb="1" eb="3">
      <t>ガツキ</t>
    </rPh>
    <rPh sb="3" eb="5">
      <t>ギョウム</t>
    </rPh>
    <rPh sb="5" eb="6">
      <t>ブン</t>
    </rPh>
    <phoneticPr fontId="3"/>
  </si>
  <si>
    <t>２月期業務分</t>
    <rPh sb="1" eb="3">
      <t>ガツキ</t>
    </rPh>
    <rPh sb="3" eb="5">
      <t>ギョウム</t>
    </rPh>
    <rPh sb="5" eb="6">
      <t>ブン</t>
    </rPh>
    <phoneticPr fontId="3"/>
  </si>
  <si>
    <t>完了検査対象</t>
    <rPh sb="0" eb="2">
      <t>カンリョウ</t>
    </rPh>
    <rPh sb="2" eb="4">
      <t>ケンサ</t>
    </rPh>
    <rPh sb="4" eb="6">
      <t>タイショウ</t>
    </rPh>
    <phoneticPr fontId="3"/>
  </si>
  <si>
    <t>業務の履行が確認できたため合格とします</t>
    <rPh sb="3" eb="5">
      <t>リコウ</t>
    </rPh>
    <phoneticPr fontId="3"/>
  </si>
  <si>
    <t>業務の履行が確認できなかったため不合格とします</t>
    <rPh sb="3" eb="5">
      <t>リコウ</t>
    </rPh>
    <phoneticPr fontId="3"/>
  </si>
  <si>
    <t>契約約款第２４条を見る</t>
    <rPh sb="9" eb="10">
      <t>ミ</t>
    </rPh>
    <phoneticPr fontId="3"/>
  </si>
  <si>
    <t>（検査）
第２４条　受注者は、毎月の業務が終了した都度、その旨を発注者に通知しなければならない。
２　発注者又は発注者が検査を行う者として定めた職員は、前項により業務終了の通知を受けたときは、その日から換算して１０日以内に検査を完了し、当該検査の結果を受注者に通知しなければならない。
３　前項の規定による検査の結果、不合格のものについては、発注者は、受注者に対して相当の期間を定めて完全な履行を請求し、又は履行に代え若しくは履行とともに損害の賠償を請求することができる。</t>
    <phoneticPr fontId="3"/>
  </si>
  <si>
    <t>業務完了       通知年月日</t>
    <phoneticPr fontId="3"/>
  </si>
  <si>
    <t>（４月期業務分）</t>
    <rPh sb="2" eb="4">
      <t>ガツキ</t>
    </rPh>
    <rPh sb="4" eb="6">
      <t>ギョウム</t>
    </rPh>
    <rPh sb="6" eb="7">
      <t>ブン</t>
    </rPh>
    <phoneticPr fontId="3"/>
  </si>
  <si>
    <t>（５月期業務分）</t>
    <rPh sb="2" eb="4">
      <t>ガツキ</t>
    </rPh>
    <rPh sb="4" eb="6">
      <t>ギョウム</t>
    </rPh>
    <rPh sb="6" eb="7">
      <t>ブン</t>
    </rPh>
    <phoneticPr fontId="3"/>
  </si>
  <si>
    <t>（６月期業務分）</t>
    <rPh sb="2" eb="4">
      <t>ガツキ</t>
    </rPh>
    <rPh sb="4" eb="6">
      <t>ギョウム</t>
    </rPh>
    <rPh sb="6" eb="7">
      <t>ブン</t>
    </rPh>
    <phoneticPr fontId="3"/>
  </si>
  <si>
    <t>（７月期業務分）</t>
    <rPh sb="2" eb="4">
      <t>ガツキ</t>
    </rPh>
    <rPh sb="4" eb="6">
      <t>ギョウム</t>
    </rPh>
    <rPh sb="6" eb="7">
      <t>ブン</t>
    </rPh>
    <phoneticPr fontId="3"/>
  </si>
  <si>
    <t>（８月期業務分）</t>
    <rPh sb="2" eb="4">
      <t>ガツキ</t>
    </rPh>
    <rPh sb="4" eb="6">
      <t>ギョウム</t>
    </rPh>
    <rPh sb="6" eb="7">
      <t>ブン</t>
    </rPh>
    <phoneticPr fontId="3"/>
  </si>
  <si>
    <t>（９月期業務分）</t>
    <rPh sb="2" eb="4">
      <t>ガツキ</t>
    </rPh>
    <rPh sb="4" eb="6">
      <t>ギョウム</t>
    </rPh>
    <rPh sb="6" eb="7">
      <t>ブン</t>
    </rPh>
    <phoneticPr fontId="3"/>
  </si>
  <si>
    <t>（１０月期業務分）</t>
    <rPh sb="3" eb="5">
      <t>ガツキ</t>
    </rPh>
    <rPh sb="5" eb="7">
      <t>ギョウム</t>
    </rPh>
    <rPh sb="7" eb="8">
      <t>ブン</t>
    </rPh>
    <phoneticPr fontId="3"/>
  </si>
  <si>
    <t>（１１月期業務分）</t>
    <rPh sb="3" eb="5">
      <t>ガツキ</t>
    </rPh>
    <rPh sb="5" eb="7">
      <t>ギョウム</t>
    </rPh>
    <rPh sb="7" eb="8">
      <t>ブン</t>
    </rPh>
    <phoneticPr fontId="3"/>
  </si>
  <si>
    <t>（１２月期業務分）</t>
    <rPh sb="3" eb="5">
      <t>ガツキ</t>
    </rPh>
    <rPh sb="5" eb="7">
      <t>ギョウム</t>
    </rPh>
    <rPh sb="7" eb="8">
      <t>ブン</t>
    </rPh>
    <phoneticPr fontId="3"/>
  </si>
  <si>
    <t>（１月期業務分）</t>
    <rPh sb="2" eb="4">
      <t>ガツキ</t>
    </rPh>
    <rPh sb="4" eb="6">
      <t>ギョウム</t>
    </rPh>
    <rPh sb="6" eb="7">
      <t>ブン</t>
    </rPh>
    <phoneticPr fontId="3"/>
  </si>
  <si>
    <t>（２月期業務分）</t>
    <rPh sb="2" eb="4">
      <t>ガツキ</t>
    </rPh>
    <rPh sb="4" eb="6">
      <t>ギョウム</t>
    </rPh>
    <rPh sb="6" eb="7">
      <t>ブン</t>
    </rPh>
    <phoneticPr fontId="3"/>
  </si>
  <si>
    <t>（３月期業務分）</t>
    <rPh sb="2" eb="4">
      <t>ガツキ</t>
    </rPh>
    <rPh sb="4" eb="6">
      <t>ギョウム</t>
    </rPh>
    <rPh sb="6" eb="7">
      <t>ブン</t>
    </rPh>
    <phoneticPr fontId="3"/>
  </si>
  <si>
    <t>備考</t>
    <phoneticPr fontId="3"/>
  </si>
  <si>
    <t>（業務内容の変更）
第１８条　発注者は、必要があるときは、業務内容の変更を受注者に通知して、業務内容を変更することができる。この場合においては、発注者は、必要があると認めるときは、履行期間若しくは契約金額を変更し、又は受注者に損害を及ぼしたときは必要な費用を負担しなければならない。</t>
    <phoneticPr fontId="3"/>
  </si>
  <si>
    <t xml:space="preserve">（契約金額の変更に代える仕様書の変更）
第２３条　発注者は、第７条、第１６条から第２０条まで、第２９条又は第３０条の規定により　契約金額を増額すべき場合又は費用を負担すべき場合において、特別の理由があるときは、契約金額の増額又は負担額の全部又は一部に代えて業務仕様書を変更することができる。この場合において、業務仕様書の変更内容は、発注者と受注者とが協議して定める。ただし、協議　開始の日から１４日以内に協議が整わない場合は、発注者が定め、受注者に通知する。
２　前項の協議開始の日については、発注者が受注者の意見を聴いて定め、受注者に通知しなければならない。ただし、発注者が契約金額を増額すべき理由又は費用を負担すべき理由が生じた日から７日以内に協議開始の日を通知しない場合は、受注者は、協議開始の日を定め、発注者に通知することができる。
</t>
    <phoneticPr fontId="3"/>
  </si>
  <si>
    <t>履行要求期限</t>
    <rPh sb="0" eb="2">
      <t>リコウ</t>
    </rPh>
    <rPh sb="2" eb="4">
      <t>ヨウキュウ</t>
    </rPh>
    <rPh sb="4" eb="6">
      <t>キゲン</t>
    </rPh>
    <phoneticPr fontId="3"/>
  </si>
  <si>
    <t>履行の内容が業務仕様書に適合していないため。</t>
    <rPh sb="0" eb="2">
      <t>リコウ</t>
    </rPh>
    <rPh sb="3" eb="5">
      <t>ナイヨウ</t>
    </rPh>
    <rPh sb="6" eb="8">
      <t>ギョウム</t>
    </rPh>
    <rPh sb="8" eb="11">
      <t>シヨウショ</t>
    </rPh>
    <phoneticPr fontId="3"/>
  </si>
  <si>
    <t>履行が発注者の指示の内容に適合していないため。</t>
    <rPh sb="0" eb="2">
      <t>リコウ</t>
    </rPh>
    <phoneticPr fontId="3"/>
  </si>
  <si>
    <t>履行が発注者と受注者との協議の内容に適合していないため。</t>
    <rPh sb="0" eb="2">
      <t>リコウ</t>
    </rPh>
    <phoneticPr fontId="3"/>
  </si>
  <si>
    <t>履行を
求める理由</t>
    <rPh sb="0" eb="2">
      <t>リコウ</t>
    </rPh>
    <rPh sb="4" eb="5">
      <t>モト</t>
    </rPh>
    <phoneticPr fontId="3"/>
  </si>
  <si>
    <t>履行を求める
事項又は内容</t>
    <rPh sb="0" eb="2">
      <t>リコウ</t>
    </rPh>
    <rPh sb="3" eb="4">
      <t>モト</t>
    </rPh>
    <rPh sb="7" eb="9">
      <t>ジコウ</t>
    </rPh>
    <rPh sb="9" eb="10">
      <t>マタ</t>
    </rPh>
    <rPh sb="11" eb="13">
      <t>ナイヨウ</t>
    </rPh>
    <phoneticPr fontId="3"/>
  </si>
  <si>
    <t>＊＊＊＊＊＊＊＊</t>
    <phoneticPr fontId="3"/>
  </si>
  <si>
    <t>＊＊＊＊＊＊＊＊＊</t>
    <phoneticPr fontId="3"/>
  </si>
  <si>
    <t>冊</t>
    <rPh sb="0" eb="1">
      <t>サツ</t>
    </rPh>
    <phoneticPr fontId="3"/>
  </si>
  <si>
    <t>-</t>
    <phoneticPr fontId="3"/>
  </si>
  <si>
    <t>主任施設管理担当者　○○　○○</t>
    <rPh sb="0" eb="2">
      <t>シュニン</t>
    </rPh>
    <rPh sb="2" eb="4">
      <t>シセツ</t>
    </rPh>
    <rPh sb="4" eb="6">
      <t>カンリ</t>
    </rPh>
    <rPh sb="6" eb="9">
      <t>タントウシャ</t>
    </rPh>
    <phoneticPr fontId="3"/>
  </si>
  <si>
    <t>□□　△△</t>
    <phoneticPr fontId="3"/>
  </si>
  <si>
    <t>業務責任者　□□　△△</t>
    <rPh sb="0" eb="2">
      <t>ギョウム</t>
    </rPh>
    <rPh sb="2" eb="5">
      <t>セキニンシャ</t>
    </rPh>
    <phoneticPr fontId="3"/>
  </si>
  <si>
    <t>＊＊　＊＊＊</t>
    <phoneticPr fontId="3"/>
  </si>
  <si>
    <t>新業務責任者氏名</t>
    <rPh sb="0" eb="1">
      <t>シン</t>
    </rPh>
    <rPh sb="6" eb="8">
      <t>シメイ</t>
    </rPh>
    <phoneticPr fontId="3"/>
  </si>
  <si>
    <t>新法令により作業等を行う者の氏名</t>
    <rPh sb="0" eb="1">
      <t>シン</t>
    </rPh>
    <rPh sb="14" eb="16">
      <t>シメイ</t>
    </rPh>
    <phoneticPr fontId="3"/>
  </si>
  <si>
    <t>第〇種電気主任技術者</t>
    <phoneticPr fontId="4"/>
  </si>
  <si>
    <t>〇級ボイラー技士</t>
    <phoneticPr fontId="4"/>
  </si>
  <si>
    <t>〇種危険物取扱者</t>
    <rPh sb="1" eb="2">
      <t>シュ</t>
    </rPh>
    <phoneticPr fontId="4"/>
  </si>
  <si>
    <t>第〇種冷凍機械責任者</t>
    <phoneticPr fontId="4"/>
  </si>
  <si>
    <t>エネルギー管理士(　　熱管理士　　　電気管理士)</t>
    <phoneticPr fontId="4"/>
  </si>
  <si>
    <t>第〇種電気主任技術者</t>
    <phoneticPr fontId="4"/>
  </si>
  <si>
    <t>※この様式は「業務責任者」と「法令により作業等を行う者」との兼用となっていますので、それぞれの変更通知を作成し出力してください。
（「業務責任者」が「法令により作業等を行う者」を兼ねる場合も別々に作成のこと。）
　なお、法令による作業等が複数ありる場合で、同一人物が行わない場合は人物ごとに作成のこと。
　また、同一人物が複数の資格を有する場合は、保有資格すべてにチェックをしてください。</t>
    <rPh sb="124" eb="126">
      <t>バアイ</t>
    </rPh>
    <rPh sb="128" eb="130">
      <t>ドウイツ</t>
    </rPh>
    <rPh sb="130" eb="132">
      <t>ジンブツ</t>
    </rPh>
    <rPh sb="133" eb="134">
      <t>オコナ</t>
    </rPh>
    <rPh sb="137" eb="139">
      <t>バアイ</t>
    </rPh>
    <rPh sb="140" eb="142">
      <t>ジンブツ</t>
    </rPh>
    <rPh sb="145" eb="147">
      <t>サクセイ</t>
    </rPh>
    <phoneticPr fontId="3"/>
  </si>
  <si>
    <t>受注者が有する権限のうち、業務責任者に委任せず自ら行使しようとする権限（業務責任者の場合のみ該当するときに記載のこと）【第１０条第２項】</t>
    <rPh sb="0" eb="2">
      <t>ジュチュウ</t>
    </rPh>
    <rPh sb="2" eb="3">
      <t>シャ</t>
    </rPh>
    <rPh sb="13" eb="15">
      <t>ギョウム</t>
    </rPh>
    <rPh sb="15" eb="18">
      <t>セキニンシャ</t>
    </rPh>
    <rPh sb="33" eb="35">
      <t>ケンゲン</t>
    </rPh>
    <rPh sb="42" eb="44">
      <t>バアイ</t>
    </rPh>
    <rPh sb="46" eb="48">
      <t>ガイトウ</t>
    </rPh>
    <rPh sb="53" eb="55">
      <t>キサイ</t>
    </rPh>
    <rPh sb="60" eb="61">
      <t>ダイ</t>
    </rPh>
    <rPh sb="63" eb="64">
      <t>ジョウ</t>
    </rPh>
    <rPh sb="64" eb="65">
      <t>ダイ</t>
    </rPh>
    <rPh sb="66" eb="67">
      <t>コウ</t>
    </rPh>
    <phoneticPr fontId="3"/>
  </si>
  <si>
    <t>受注者が有する権限のうち、業務責任者に委任せず自ら行使しようとする権限（業務責任者の場合のみ該当するときに記載のこと）【第１０条第２項】</t>
    <rPh sb="0" eb="2">
      <t>ジュチュウ</t>
    </rPh>
    <rPh sb="2" eb="3">
      <t>シャ</t>
    </rPh>
    <rPh sb="13" eb="15">
      <t>ギョウム</t>
    </rPh>
    <rPh sb="15" eb="18">
      <t>セキニンシャ</t>
    </rPh>
    <rPh sb="33" eb="35">
      <t>ケンゲン</t>
    </rPh>
    <rPh sb="42" eb="44">
      <t>バアイ</t>
    </rPh>
    <rPh sb="46" eb="48">
      <t>ガイトウ</t>
    </rPh>
    <rPh sb="53" eb="55">
      <t>キサイ</t>
    </rPh>
    <phoneticPr fontId="3"/>
  </si>
  <si>
    <t>※この様式は「業務責任者」と「法令により作業等を行う者」との兼用となっていますので、それぞれの通知を作成し出力してください。
（「業務責任者」が「法令により作業等を行う者」を兼ねる場合も別々に作成のこと。）
　なお、法令による作業等が複数ありる場合で、同一人物が行わない場合は人物ごとに作成のこと。
　また、同一人物が複数の資格を有する場合は、保有資格すべてにチェックをしてください。</t>
    <phoneticPr fontId="3"/>
  </si>
  <si>
    <t>○○公民館の施設管理を行う。</t>
    <rPh sb="2" eb="5">
      <t>コウミンカン</t>
    </rPh>
    <rPh sb="6" eb="8">
      <t>シセツ</t>
    </rPh>
    <rPh sb="8" eb="10">
      <t>カンリ</t>
    </rPh>
    <rPh sb="11" eb="12">
      <t>オコナ</t>
    </rPh>
    <phoneticPr fontId="3"/>
  </si>
  <si>
    <t>□□公民館の施設管理を行う。</t>
    <rPh sb="2" eb="5">
      <t>コウミンカン</t>
    </rPh>
    <rPh sb="6" eb="8">
      <t>シセツ</t>
    </rPh>
    <rPh sb="8" eb="10">
      <t>カンリ</t>
    </rPh>
    <rPh sb="11" eb="12">
      <t>オコナ</t>
    </rPh>
    <phoneticPr fontId="3"/>
  </si>
  <si>
    <t>内容について</t>
    <rPh sb="0" eb="2">
      <t>ナイヨウ</t>
    </rPh>
    <phoneticPr fontId="4"/>
  </si>
  <si>
    <t>業務打合せ簿</t>
    <phoneticPr fontId="3"/>
  </si>
  <si>
    <t>一般施設
管理担当者</t>
    <rPh sb="0" eb="2">
      <t>イッパン</t>
    </rPh>
    <phoneticPr fontId="3"/>
  </si>
  <si>
    <t>※データを保存したい場合は別ファイルを作成し、入力したシートをコピーしてください。
（このシートは原稿としてお使いください。）</t>
    <phoneticPr fontId="3"/>
  </si>
  <si>
    <t>２４号様式</t>
    <rPh sb="2" eb="3">
      <t>ゴウ</t>
    </rPh>
    <rPh sb="3" eb="5">
      <t>ヨウシキ</t>
    </rPh>
    <phoneticPr fontId="3"/>
  </si>
  <si>
    <t>２５号様式</t>
    <rPh sb="2" eb="3">
      <t>ゴウ</t>
    </rPh>
    <rPh sb="3" eb="5">
      <t>ヨウシキ</t>
    </rPh>
    <phoneticPr fontId="3"/>
  </si>
  <si>
    <t>（第21条関係）</t>
    <rPh sb="1" eb="2">
      <t>ダイ</t>
    </rPh>
    <rPh sb="4" eb="5">
      <t>ジョウ</t>
    </rPh>
    <rPh sb="5" eb="7">
      <t>カンケイ</t>
    </rPh>
    <phoneticPr fontId="3"/>
  </si>
  <si>
    <t>（第20条関係）</t>
    <rPh sb="1" eb="2">
      <t>ダイ</t>
    </rPh>
    <rPh sb="4" eb="5">
      <t>ジョウ</t>
    </rPh>
    <rPh sb="5" eb="7">
      <t>カンケイ</t>
    </rPh>
    <phoneticPr fontId="3"/>
  </si>
  <si>
    <t>（第19条関係）</t>
    <rPh sb="1" eb="2">
      <t>ダイ</t>
    </rPh>
    <rPh sb="4" eb="5">
      <t>ジョウ</t>
    </rPh>
    <rPh sb="5" eb="7">
      <t>カンケイ</t>
    </rPh>
    <phoneticPr fontId="3"/>
  </si>
  <si>
    <t>（第17条関係）</t>
    <phoneticPr fontId="3"/>
  </si>
  <si>
    <t>（第16条関係）</t>
    <phoneticPr fontId="3"/>
  </si>
  <si>
    <t>（第31条関係）</t>
    <phoneticPr fontId="3"/>
  </si>
  <si>
    <t>（第42条関係）</t>
    <rPh sb="1" eb="2">
      <t>ダイ</t>
    </rPh>
    <rPh sb="4" eb="5">
      <t>ジョウ</t>
    </rPh>
    <rPh sb="5" eb="7">
      <t>カンケイ</t>
    </rPh>
    <phoneticPr fontId="3"/>
  </si>
  <si>
    <t>業務仕様書訂正（変更）指示書</t>
    <phoneticPr fontId="3"/>
  </si>
  <si>
    <t>変更関係</t>
    <rPh sb="0" eb="2">
      <t>ヘンコウ</t>
    </rPh>
    <rPh sb="2" eb="4">
      <t>カンケイ</t>
    </rPh>
    <phoneticPr fontId="3"/>
  </si>
  <si>
    <t>（第11条関係）</t>
    <phoneticPr fontId="3"/>
  </si>
  <si>
    <t>（第10条関係）</t>
    <phoneticPr fontId="3"/>
  </si>
  <si>
    <t>（第10条関係）</t>
    <rPh sb="1" eb="2">
      <t>ダイ</t>
    </rPh>
    <rPh sb="4" eb="5">
      <t>ジョウ</t>
    </rPh>
    <rPh sb="5" eb="7">
      <t>カンケイ</t>
    </rPh>
    <phoneticPr fontId="3"/>
  </si>
  <si>
    <t>（第6条関係）</t>
    <rPh sb="1" eb="2">
      <t>ダイ</t>
    </rPh>
    <rPh sb="3" eb="4">
      <t>ジョウ</t>
    </rPh>
    <rPh sb="4" eb="6">
      <t>カンケイ</t>
    </rPh>
    <phoneticPr fontId="3"/>
  </si>
  <si>
    <t>契約金額</t>
  </si>
  <si>
    <t>契約金額</t>
    <rPh sb="0" eb="2">
      <t>ケイヤク</t>
    </rPh>
    <rPh sb="2" eb="4">
      <t>キンガク</t>
    </rPh>
    <phoneticPr fontId="3"/>
  </si>
  <si>
    <t>契約金額変更協議通知（発注者）</t>
    <rPh sb="0" eb="2">
      <t>ケイヤク</t>
    </rPh>
    <rPh sb="2" eb="4">
      <t>キンガク</t>
    </rPh>
    <rPh sb="11" eb="14">
      <t>ハッチュウシャ</t>
    </rPh>
    <phoneticPr fontId="3"/>
  </si>
  <si>
    <t>契約金額変更協議通知（受注者）</t>
    <rPh sb="0" eb="2">
      <t>ケイヤク</t>
    </rPh>
    <rPh sb="2" eb="4">
      <t>キンガク</t>
    </rPh>
    <rPh sb="11" eb="14">
      <t>ジュチュウシャ</t>
    </rPh>
    <phoneticPr fontId="3"/>
  </si>
  <si>
    <t>契約金額の変更に代える設計図書の変更協議通知（発注者）</t>
    <rPh sb="0" eb="2">
      <t>ケイヤク</t>
    </rPh>
    <rPh sb="2" eb="4">
      <t>キンガク</t>
    </rPh>
    <rPh sb="18" eb="20">
      <t>キョウギ</t>
    </rPh>
    <rPh sb="20" eb="22">
      <t>ツウチ</t>
    </rPh>
    <rPh sb="23" eb="26">
      <t>ハッチュウシャ</t>
    </rPh>
    <phoneticPr fontId="3"/>
  </si>
  <si>
    <t>契約金額の変更に代える設計図書の変更協議通知（受注者）</t>
    <rPh sb="0" eb="2">
      <t>ケイヤク</t>
    </rPh>
    <rPh sb="2" eb="4">
      <t>キンガク</t>
    </rPh>
    <rPh sb="18" eb="20">
      <t>キョウギ</t>
    </rPh>
    <rPh sb="20" eb="22">
      <t>ツウチ</t>
    </rPh>
    <rPh sb="23" eb="26">
      <t>ジュチュウシャ</t>
    </rPh>
    <phoneticPr fontId="3"/>
  </si>
  <si>
    <t>契約金額</t>
    <rPh sb="0" eb="2">
      <t>ケイヤク</t>
    </rPh>
    <rPh sb="2" eb="4">
      <t>キンガク</t>
    </rPh>
    <phoneticPr fontId="4"/>
  </si>
  <si>
    <t>ここまでの契約金額の変更⇒</t>
  </si>
  <si>
    <t>ここまでの契約金額の変更⇒</t>
    <rPh sb="5" eb="7">
      <t>ケイヤク</t>
    </rPh>
    <rPh sb="7" eb="9">
      <t>キンガク</t>
    </rPh>
    <rPh sb="10" eb="12">
      <t>ヘンコウ</t>
    </rPh>
    <phoneticPr fontId="3"/>
  </si>
  <si>
    <t>契約金額の変更について</t>
    <rPh sb="0" eb="2">
      <t>ケイヤク</t>
    </rPh>
    <rPh sb="2" eb="4">
      <t>キンガク</t>
    </rPh>
    <phoneticPr fontId="3"/>
  </si>
  <si>
    <t>現契約金額</t>
    <rPh sb="1" eb="3">
      <t>ケイヤク</t>
    </rPh>
    <rPh sb="3" eb="5">
      <t>キンガク</t>
    </rPh>
    <phoneticPr fontId="3"/>
  </si>
  <si>
    <t>ここまでに契約金額が変更されて
いないか必ず確認のこと。</t>
    <rPh sb="5" eb="7">
      <t>ケイヤク</t>
    </rPh>
    <rPh sb="7" eb="9">
      <t>キンガク</t>
    </rPh>
    <phoneticPr fontId="3"/>
  </si>
  <si>
    <t>変更契約金額となる。（協議開始日は記入しない）</t>
    <rPh sb="2" eb="4">
      <t>ケイヤク</t>
    </rPh>
    <rPh sb="4" eb="6">
      <t>キンガク</t>
    </rPh>
    <rPh sb="15" eb="17">
      <t>キニュウ</t>
    </rPh>
    <phoneticPr fontId="3"/>
  </si>
  <si>
    <t>２．第２項は協議開始の日の通知であり、変更予定契約金額となる。</t>
    <rPh sb="23" eb="25">
      <t>ケイヤク</t>
    </rPh>
    <rPh sb="25" eb="27">
      <t>キンガク</t>
    </rPh>
    <phoneticPr fontId="3"/>
  </si>
  <si>
    <t>契約金額の変更について</t>
    <rPh sb="0" eb="2">
      <t>ケイヤク</t>
    </rPh>
    <rPh sb="2" eb="4">
      <t>キンガク</t>
    </rPh>
    <phoneticPr fontId="15"/>
  </si>
  <si>
    <t>発注者が契約金額を増額すべき事由又は費用を負担すべき事由が生じた日から７日以内に協議開始の日を通知しない場合に通知することができます。</t>
    <rPh sb="4" eb="6">
      <t>ケイヤク</t>
    </rPh>
    <rPh sb="6" eb="8">
      <t>キンガク</t>
    </rPh>
    <phoneticPr fontId="3"/>
  </si>
  <si>
    <t>ここまでに契約金額が変更されて
いないか必ず確認のこと。</t>
    <rPh sb="5" eb="7">
      <t>ケイヤク</t>
    </rPh>
    <rPh sb="7" eb="9">
      <t>キンガク</t>
    </rPh>
    <rPh sb="10" eb="12">
      <t>ヘンコウ</t>
    </rPh>
    <rPh sb="20" eb="21">
      <t>カナラ</t>
    </rPh>
    <rPh sb="22" eb="24">
      <t>カクニン</t>
    </rPh>
    <phoneticPr fontId="3"/>
  </si>
  <si>
    <t>現契約金額</t>
    <rPh sb="1" eb="3">
      <t>ケイヤク</t>
    </rPh>
    <rPh sb="3" eb="5">
      <t>キンガク</t>
    </rPh>
    <phoneticPr fontId="3"/>
  </si>
  <si>
    <t>変更予定　　　契約金額</t>
    <rPh sb="7" eb="9">
      <t>ケイヤク</t>
    </rPh>
    <rPh sb="9" eb="11">
      <t>キンガク</t>
    </rPh>
    <phoneticPr fontId="3"/>
  </si>
  <si>
    <t>契約金額の変更に代える業務仕様書の変更について</t>
    <rPh sb="11" eb="13">
      <t>ギョウム</t>
    </rPh>
    <rPh sb="13" eb="15">
      <t>シヨウ</t>
    </rPh>
    <rPh sb="15" eb="16">
      <t>ショ</t>
    </rPh>
    <phoneticPr fontId="15"/>
  </si>
  <si>
    <t>ここまでに契約金額が変更されていないか必ず確認のこと。</t>
  </si>
  <si>
    <t>ここまでの契約金額の変更⇒</t>
    <rPh sb="10" eb="12">
      <t>ヘンコウ</t>
    </rPh>
    <phoneticPr fontId="3"/>
  </si>
  <si>
    <t>※変更契約金額は「各項目入力表」で入力すること。</t>
  </si>
  <si>
    <t>２．第２項は協議開始の日の通知であり、契約金額の変更に代える設計</t>
    <phoneticPr fontId="3"/>
  </si>
  <si>
    <t>（契約金額の変更に代える設計図書の変更）
第３０条 発注者は、第８条、第１７条から第２３条まで、第２６条又は第２７条の規定により契約金額を増額すべき場合又は費用を負担すべき場合において、特別の理由があるときは、契約金額の増額又は負担額の全部又は一部に代えて設計図書を変更することができる。この場合において，設計図書の変更内容は、発注者と受注者とが協議して定める。ただし、協議開始の日から１４日以内に協議が整わない場合には、発注者が定め、受注者に通知する。
２ 前項の協議開始の日については、発注者が受注者の意見を聴いて定め、受注者に通知しなければならない。ただし、発注者が同項の契約金額を増額すべき事由又は費用を負担すべき事由が生じた日から７日以内に協議開始の日を通知しない場合には、受注者は、協議開始の日を定め、発注者に通知することができる。</t>
  </si>
  <si>
    <t>（契約金額の変更に代える仕様書の変更）
第２３条　発注者は、第１６条から第２０条まで、第２２条、第３０条、第３３条、第３５条の規定により契約金額を増額すべき場合又は費用を負担すべき場合において、特別の理由があるときは、契約金額の増額又は負担額の全部又は一部に代えて業務仕様書を変更することができる。この場合において、業務仕様書の変更内容は、発注者と受注者とが協議して定める。ただし、協議開始の日から１４日以内に協議が整わない場合は、発注者が定め、受注者に通知する。
２　前項の協議開始の日については、発注者が受注者の意見を聴いて定め、受注者に通知しなければならない。ただし、発注者が契約金額を増額すべき理由又は費用を負担すべき理由が生じた日から７日以内に協議開始の日を通知しない場合は、受注者は、協議開始の日を定め、発注者に通知することができる。</t>
  </si>
  <si>
    <t>発注者が契約金額を増額すべき事由又は費用を負担すべき事由が
生じた日から７日以内に協議開始の日を通知しない場合に、受注者が
協議開始の日を発注者に通知することができます。</t>
    <rPh sb="57" eb="60">
      <t>ジュチュウシャ</t>
    </rPh>
    <rPh sb="62" eb="64">
      <t>キョウギ</t>
    </rPh>
    <rPh sb="64" eb="66">
      <t>カイシ</t>
    </rPh>
    <rPh sb="67" eb="68">
      <t>ヒ</t>
    </rPh>
    <rPh sb="69" eb="72">
      <t>ハッチュウシャ</t>
    </rPh>
    <rPh sb="73" eb="75">
      <t>ツウチ</t>
    </rPh>
    <phoneticPr fontId="3"/>
  </si>
  <si>
    <t>ここまでに契約金額が変更されていないか必ず確認のこと。</t>
    <rPh sb="10" eb="12">
      <t>ヘンコウ</t>
    </rPh>
    <rPh sb="19" eb="20">
      <t>カナラ</t>
    </rPh>
    <rPh sb="21" eb="23">
      <t>カクニン</t>
    </rPh>
    <phoneticPr fontId="3"/>
  </si>
  <si>
    <t>契約金額</t>
    <phoneticPr fontId="3"/>
  </si>
  <si>
    <t>ここまでに履行期間及び契約金額が変更されていないか必ず確認のこと。</t>
    <rPh sb="5" eb="7">
      <t>リコウ</t>
    </rPh>
    <rPh sb="7" eb="9">
      <t>キカン</t>
    </rPh>
    <rPh sb="9" eb="10">
      <t>オヨ</t>
    </rPh>
    <rPh sb="16" eb="18">
      <t>ヘンコウ</t>
    </rPh>
    <rPh sb="25" eb="26">
      <t>カナラ</t>
    </rPh>
    <rPh sb="27" eb="29">
      <t>カクニン</t>
    </rPh>
    <phoneticPr fontId="3"/>
  </si>
  <si>
    <t>※変更履行期間及び変更契約金額は「各項目入力表」で入力すること。</t>
    <rPh sb="3" eb="5">
      <t>リコウ</t>
    </rPh>
    <rPh sb="5" eb="7">
      <t>キカン</t>
    </rPh>
    <rPh sb="7" eb="8">
      <t>オヨ</t>
    </rPh>
    <rPh sb="9" eb="11">
      <t>ヘンコウ</t>
    </rPh>
    <phoneticPr fontId="3"/>
  </si>
  <si>
    <t>※変更履行期間及び変更契約金額は
「各項目入力表」で入力すること。</t>
  </si>
  <si>
    <t>履行期間及び契約金額の変更に係る協議について、</t>
    <rPh sb="0" eb="2">
      <t>リコウ</t>
    </rPh>
    <rPh sb="2" eb="4">
      <t>キカン</t>
    </rPh>
    <rPh sb="4" eb="5">
      <t>オヨ</t>
    </rPh>
    <rPh sb="10" eb="11">
      <t>キンガク</t>
    </rPh>
    <phoneticPr fontId="3"/>
  </si>
  <si>
    <t>契約金額の変更に係る協議について、次のとおり</t>
    <rPh sb="8" eb="9">
      <t>カカワ</t>
    </rPh>
    <rPh sb="10" eb="12">
      <t>キョウギ</t>
    </rPh>
    <phoneticPr fontId="3"/>
  </si>
  <si>
    <t>契約金額の変更に代える業務仕様書の変更協議</t>
    <rPh sb="11" eb="13">
      <t>ギョウム</t>
    </rPh>
    <rPh sb="13" eb="16">
      <t>シヨウショ</t>
    </rPh>
    <rPh sb="19" eb="21">
      <t>キョウギ</t>
    </rPh>
    <phoneticPr fontId="3"/>
  </si>
  <si>
    <t>ここまでの履行期間の変更及び契約金額の変更の有無を必ず確認すること。</t>
    <rPh sb="12" eb="13">
      <t>オヨ</t>
    </rPh>
    <rPh sb="27" eb="29">
      <t>カクニン</t>
    </rPh>
    <phoneticPr fontId="3"/>
  </si>
  <si>
    <t>ここまでの契約金額変更の有無⇒</t>
    <rPh sb="9" eb="11">
      <t>ヘンコウ</t>
    </rPh>
    <rPh sb="12" eb="14">
      <t>ウム</t>
    </rPh>
    <phoneticPr fontId="3"/>
  </si>
  <si>
    <t>賃金水準の変動による契約金額の変更について</t>
    <phoneticPr fontId="3"/>
  </si>
  <si>
    <t>協議予定額（千円止め）=
【（変動後の残契約金額－変動前の残契約金額）
　－（変動前の残契約金額×1/100）】</t>
    <rPh sb="6" eb="7">
      <t>セン</t>
    </rPh>
    <rPh sb="7" eb="8">
      <t>エン</t>
    </rPh>
    <rPh sb="8" eb="9">
      <t>ド</t>
    </rPh>
    <phoneticPr fontId="3"/>
  </si>
  <si>
    <t>変動前の
残契約金額</t>
    <phoneticPr fontId="3"/>
  </si>
  <si>
    <t>変動後の
残契約金額</t>
    <phoneticPr fontId="3"/>
  </si>
  <si>
    <t>契約金額（税込）</t>
    <rPh sb="5" eb="7">
      <t>ゼイコミ</t>
    </rPh>
    <phoneticPr fontId="4"/>
  </si>
  <si>
    <t>契約金額の増減又は履行期間の変更【概算】</t>
  </si>
  <si>
    <t>契約金額が○○○○円増額となる見込みです。</t>
    <rPh sb="9" eb="10">
      <t>エン</t>
    </rPh>
    <rPh sb="10" eb="12">
      <t>ゾウガク</t>
    </rPh>
    <rPh sb="15" eb="17">
      <t>ミコ</t>
    </rPh>
    <phoneticPr fontId="4"/>
  </si>
  <si>
    <t xml:space="preserve">（業務内容の変更）
第１８条　発注者は、必要があるときは、業務内容の変更を受注者に通知して、業務内容を変更することができる。この場合においては、発注者は、必要があると認めるときは、履行期間若しくは契約金額を変更し、又は受注者に損害を及ぼしたときは必要な費用を負担しなければならない。
</t>
  </si>
  <si>
    <t>賃金水準の変動による契約金額の変更</t>
  </si>
  <si>
    <t>変更後契約金額
（１回目・予定）</t>
    <rPh sb="0" eb="2">
      <t>ヘンコウ</t>
    </rPh>
    <rPh sb="2" eb="3">
      <t>ゴ</t>
    </rPh>
    <rPh sb="10" eb="12">
      <t>カイメ</t>
    </rPh>
    <rPh sb="13" eb="15">
      <t>ヨテイ</t>
    </rPh>
    <phoneticPr fontId="3"/>
  </si>
  <si>
    <t>変更後契約金額
（２回目・予定）</t>
    <rPh sb="0" eb="2">
      <t>ヘンコウ</t>
    </rPh>
    <rPh sb="2" eb="3">
      <t>ゴ</t>
    </rPh>
    <rPh sb="10" eb="12">
      <t>カイメ</t>
    </rPh>
    <rPh sb="13" eb="15">
      <t>ヨテイ</t>
    </rPh>
    <phoneticPr fontId="3"/>
  </si>
  <si>
    <t>（業務の中止）
第１７条　発注者は、必要があると認めるときは、受注者に業務の中止内容を通知して、業務の全部又は一部を一時中止させることができる。
２　発注者は、前項の規定により業務を一時中止した場合において、必要があると認められるときは履行期間若しくは契約金額を変更し、又は受注者が業務の続行に備え業務の一時中止に伴う増加費用を必要としたとき若しくは受注者に損害を及ぼしたときは必要な費用を負担しなければならない。</t>
  </si>
  <si>
    <t>（条件変更等）
第１６条　受注者は、業務を行うに当たり、次の各号のいずれかに該当する事実を発見したときは、その旨を直ちに発注者に通知し、その確認を求めなければならない。
（１）図面、業務仕様書、現場説明書及びこれらの図書に係る質問回答書並びに現場説明に対する質問回答書が一致しないとき（これらの優先順位が定められている場合を除く。）。
（２）業務仕様書に誤謬又は脱漏があるとき。
（３）業務仕様書の表示が明確でないとき。
（４）履行上の制約等業務仕様書に示された自然的又は人為的な履行条件が実際と相違するとき。
（５）業務仕様書に明示されていない履行条件について予期することのできない特別な状態が生じたとき。
２　発注者は、前項の規定による確認を請求されたとき又は自ら同項各号に掲げる事実を発見したときは、受注者の立会いの上、直ちに調査を行わなければならない。
３　発注者は、受注者の意見を聴いて、調査の結果（これに対してとるべき措置を指示する必要があるときは、当該指示を含む。）をとりまとめ、調査の終了後１４日以内に、その結果を受注者に通知しなければならない。ただし、その期間内に通知できないやむを得ない理由があるときは、あらかめ、受注者の意見を聴いた上、当該期間を延長することができる。
４　発注者は、前項の調査の結果により第１項各号に掲げる事実が確認された場合において、必要があると認められるときは、業務仕様書の訂正又は変更を行わなければならない。
５　発注者は、前項の規定により業務仕様書の訂正又は変更を行った場合において、必要があると認められるときは、履行期間若しくは契約金額を変更し、又は受注者に損害を及ぼしたときは必要な費用を負担しなければならない。</t>
  </si>
  <si>
    <t>※変更契約金額は「各項目入力表」
で入力すること。</t>
    <phoneticPr fontId="3"/>
  </si>
  <si>
    <t>（契約金額の変更方法等）
第２２条　契約金額の変更については、発注者と受注者とが協議して定める。ただし、協議開始の日から１４日以内に協議が整わない場合は、発注者が定め、受注者に通知する。
２　前項の協議開始の日については、発注者が受注者の意見を聴いて定め、受注者に通知するものとする。ただし、発注者が契約金額の変更理由が生じた日から７日以内に協議開始の日を通知しない場合は、受注者は、協議開始の日を定め、発注者に通知することができる。
３　この約款の規定により、受注者が増加費用を必要とした場合又は損害を受けた場合に発注者が負担する必要な費用の額については、発注者と受注者が協議して定める。</t>
  </si>
  <si>
    <t>※変更契約金額は「各項目入力表」で入力すること。</t>
    <phoneticPr fontId="3"/>
  </si>
  <si>
    <t>　契約金額を変更する必要が生じたため、契約約款第４２条の規定により、次のとおり変更について協議願いたい。</t>
    <rPh sb="39" eb="41">
      <t>ヘンコウ</t>
    </rPh>
    <rPh sb="45" eb="47">
      <t>キョウギ</t>
    </rPh>
    <rPh sb="47" eb="48">
      <t>ネガ</t>
    </rPh>
    <phoneticPr fontId="3"/>
  </si>
  <si>
    <t>契約約款第１６条第４項該当</t>
    <phoneticPr fontId="4"/>
  </si>
  <si>
    <t>契約約款第１６条第１項第１号該当</t>
    <rPh sb="4" eb="5">
      <t>ダイ</t>
    </rPh>
    <rPh sb="7" eb="8">
      <t>ジョウ</t>
    </rPh>
    <rPh sb="8" eb="9">
      <t>ダイ</t>
    </rPh>
    <rPh sb="10" eb="11">
      <t>コウ</t>
    </rPh>
    <rPh sb="11" eb="12">
      <t>ダイ</t>
    </rPh>
    <rPh sb="13" eb="14">
      <t>ゴウ</t>
    </rPh>
    <phoneticPr fontId="4"/>
  </si>
  <si>
    <t>契約約款第１６条第１項第５号該当</t>
    <rPh sb="4" eb="5">
      <t>ダイ</t>
    </rPh>
    <rPh sb="7" eb="8">
      <t>ジョウ</t>
    </rPh>
    <rPh sb="8" eb="9">
      <t>ダイ</t>
    </rPh>
    <rPh sb="10" eb="11">
      <t>コウ</t>
    </rPh>
    <rPh sb="11" eb="12">
      <t>ダイ</t>
    </rPh>
    <rPh sb="13" eb="14">
      <t>ゴウ</t>
    </rPh>
    <phoneticPr fontId="4"/>
  </si>
  <si>
    <t>契約約款第１８条該当</t>
    <rPh sb="4" eb="5">
      <t>ダイ</t>
    </rPh>
    <phoneticPr fontId="4"/>
  </si>
  <si>
    <t>契約約款第２３条該当</t>
    <rPh sb="4" eb="5">
      <t>ダイ</t>
    </rPh>
    <phoneticPr fontId="4"/>
  </si>
  <si>
    <t>契約約款第１６条第１項第２号該当</t>
    <rPh sb="4" eb="5">
      <t>ダイ</t>
    </rPh>
    <rPh sb="7" eb="8">
      <t>ジョウ</t>
    </rPh>
    <rPh sb="8" eb="9">
      <t>ダイ</t>
    </rPh>
    <rPh sb="10" eb="11">
      <t>コウ</t>
    </rPh>
    <rPh sb="11" eb="12">
      <t>ダイ</t>
    </rPh>
    <rPh sb="13" eb="14">
      <t>ゴウ</t>
    </rPh>
    <phoneticPr fontId="4"/>
  </si>
  <si>
    <t>契約約款第１６条第１項第３号該当</t>
    <rPh sb="4" eb="5">
      <t>ダイ</t>
    </rPh>
    <rPh sb="7" eb="8">
      <t>ジョウ</t>
    </rPh>
    <rPh sb="8" eb="9">
      <t>ダイ</t>
    </rPh>
    <rPh sb="10" eb="11">
      <t>コウ</t>
    </rPh>
    <rPh sb="11" eb="12">
      <t>ダイ</t>
    </rPh>
    <rPh sb="13" eb="14">
      <t>ゴウ</t>
    </rPh>
    <phoneticPr fontId="4"/>
  </si>
  <si>
    <t>契約約款第１６条第１項第４号該当</t>
    <rPh sb="4" eb="5">
      <t>ダイ</t>
    </rPh>
    <rPh sb="7" eb="8">
      <t>ジョウ</t>
    </rPh>
    <rPh sb="8" eb="9">
      <t>ダイ</t>
    </rPh>
    <rPh sb="10" eb="11">
      <t>コウ</t>
    </rPh>
    <rPh sb="11" eb="12">
      <t>ダイ</t>
    </rPh>
    <rPh sb="13" eb="14">
      <t>ゴウ</t>
    </rPh>
    <phoneticPr fontId="4"/>
  </si>
  <si>
    <t>　業務が完了したので、契約約款第２４条第１項の規定により、次のとおり通知します。</t>
  </si>
  <si>
    <t>　契約金額の変更に代える設計図書の変更について、契約約款第２３条第２項（ただし書き）の規定により、次のとおり協議開始日を通知します。</t>
    <rPh sb="6" eb="8">
      <t>ヘンコウ</t>
    </rPh>
    <rPh sb="9" eb="10">
      <t>カ</t>
    </rPh>
    <rPh sb="12" eb="14">
      <t>セッケイ</t>
    </rPh>
    <rPh sb="14" eb="16">
      <t>トショ</t>
    </rPh>
    <rPh sb="17" eb="19">
      <t>ヘンコウ</t>
    </rPh>
    <rPh sb="32" eb="33">
      <t>ダイ</t>
    </rPh>
    <rPh sb="34" eb="35">
      <t>コウ</t>
    </rPh>
    <rPh sb="39" eb="40">
      <t>ガ</t>
    </rPh>
    <rPh sb="49" eb="50">
      <t>ツギ</t>
    </rPh>
    <rPh sb="54" eb="56">
      <t>キョウギ</t>
    </rPh>
    <rPh sb="56" eb="59">
      <t>カイシビ</t>
    </rPh>
    <phoneticPr fontId="4"/>
  </si>
  <si>
    <t>契約金額の変更に代えて業務仕様書を変更する必要が生じたため、契約約款第２３条</t>
    <rPh sb="5" eb="7">
      <t>ヘンコウ</t>
    </rPh>
    <rPh sb="8" eb="9">
      <t>カ</t>
    </rPh>
    <rPh sb="11" eb="13">
      <t>ギョウム</t>
    </rPh>
    <rPh sb="13" eb="16">
      <t>シヨウショ</t>
    </rPh>
    <phoneticPr fontId="4"/>
  </si>
  <si>
    <t>　契約金額の変更について、契約約款第２２条第２項（ただし書き）の規定により、次の
とおり協議開始日を通知します。</t>
    <rPh sb="1" eb="3">
      <t>ケイヤク</t>
    </rPh>
    <rPh sb="3" eb="5">
      <t>キンガク</t>
    </rPh>
    <rPh sb="21" eb="22">
      <t>ダイ</t>
    </rPh>
    <rPh sb="23" eb="24">
      <t>コウ</t>
    </rPh>
    <rPh sb="28" eb="29">
      <t>ガ</t>
    </rPh>
    <rPh sb="44" eb="46">
      <t>キョウギ</t>
    </rPh>
    <rPh sb="46" eb="49">
      <t>カイシビ</t>
    </rPh>
    <phoneticPr fontId="4"/>
  </si>
  <si>
    <t>　契約金額を変更する必要が生じたため、契約約款第２２条</t>
    <rPh sb="1" eb="3">
      <t>ケイヤク</t>
    </rPh>
    <rPh sb="3" eb="5">
      <t>キンガク</t>
    </rPh>
    <phoneticPr fontId="3"/>
  </si>
  <si>
    <t>　業務の履行期間を変更する必要が生じたため、契約約款第２１条第２項（ただし書き）の
規定により、次のとおり協議開始日を通知します。</t>
    <rPh sb="1" eb="3">
      <t>ギョウム</t>
    </rPh>
    <rPh sb="4" eb="6">
      <t>リコウ</t>
    </rPh>
    <rPh sb="6" eb="8">
      <t>キカン</t>
    </rPh>
    <phoneticPr fontId="4"/>
  </si>
  <si>
    <t>　 履行期間を変更する必要が生じたため、契約約款第２１条</t>
    <rPh sb="2" eb="4">
      <t>リコウ</t>
    </rPh>
    <rPh sb="4" eb="6">
      <t>キカン</t>
    </rPh>
    <phoneticPr fontId="4"/>
  </si>
  <si>
    <t>　業務の履行期間を短縮する必要が生じたため、契約約款第２０条第１項の規定により、次のとおり履行期間短縮変更を請求します。</t>
    <rPh sb="1" eb="3">
      <t>ギョウム</t>
    </rPh>
    <rPh sb="4" eb="6">
      <t>リコウ</t>
    </rPh>
    <rPh sb="6" eb="8">
      <t>キカン</t>
    </rPh>
    <rPh sb="45" eb="47">
      <t>リコウ</t>
    </rPh>
    <rPh sb="47" eb="49">
      <t>キカン</t>
    </rPh>
    <phoneticPr fontId="4"/>
  </si>
  <si>
    <t xml:space="preserve">（発注者の請求による履行期間の短縮等）
第２０条　発注者は、特別の理由により履行期間を短縮する必要があるときは、履行期間の短縮変更を受注者に請求することができる。
２　発注者は、この契約約款の他の条項の規定により履行期間を延長すべき場合において、特別の理由があるときは、延長する履行期間について、受注者に通常必要とされる履行期間に満たない履行期間への変更を請求することができる。
３　発注者は、前２項の場合において、必要があると認められるときは、契約金額を変更し、又は受注者に損害を及ぼしたときは必要な費用を負担しなければならない。
</t>
  </si>
  <si>
    <t>　業務の履行期間を延長されたく、契約約款第１９条第１項の規定により、次のとおり
請求します。</t>
    <rPh sb="1" eb="3">
      <t>ギョウム</t>
    </rPh>
    <rPh sb="4" eb="6">
      <t>リコウ</t>
    </rPh>
    <rPh sb="6" eb="8">
      <t>キカン</t>
    </rPh>
    <rPh sb="24" eb="25">
      <t>ダイ</t>
    </rPh>
    <rPh sb="26" eb="27">
      <t>コウ</t>
    </rPh>
    <rPh sb="40" eb="42">
      <t>セイキュウ</t>
    </rPh>
    <phoneticPr fontId="4"/>
  </si>
  <si>
    <t>　業務の全部又は一部を一時中止したいので、契約約款第１７条第１項の規定により、次の
とおり通知します。</t>
    <rPh sb="25" eb="26">
      <t>ダイ</t>
    </rPh>
    <phoneticPr fontId="4"/>
  </si>
  <si>
    <t>付けで請求のありました事項について、契約約款第１６条第３項</t>
    <rPh sb="22" eb="23">
      <t>ダイ</t>
    </rPh>
    <rPh sb="25" eb="26">
      <t>ジョウ</t>
    </rPh>
    <rPh sb="26" eb="27">
      <t>ダイ</t>
    </rPh>
    <rPh sb="28" eb="29">
      <t>コウ</t>
    </rPh>
    <phoneticPr fontId="3"/>
  </si>
  <si>
    <t>　業務を履行するにあたり、条件変更等に該当する事実を発見したたため確認を請求したく、契約約款第１６条第１項第１号の規定により、次のとおり通知します。</t>
  </si>
  <si>
    <t>　業務を履行するにあたり、条件変更等に該当する事実を発見したたため確認を請求したく、契約約款第１６条第１項第２号の規定により、次のとおり通知します。</t>
  </si>
  <si>
    <t>　業務を履行するにあたり、条件変更等に該当する事実を発見したたため確認を請求したく、契約約款第１６条第１項第３号の規定により、次のとおり通知します。</t>
  </si>
  <si>
    <t>　業務を履行するにあたり、条件変更等に該当する事実を発見したたため確認を請求したく、契約約款第１６条第１項第４号の規定により、次のとおり通知します。</t>
  </si>
  <si>
    <t>　業務を履行するにあたり、条件変更等に該当する事実を発見したたため確認を請求したく、契約約款第１６条第１項第５号の規定により、次のとおり通知します。</t>
  </si>
  <si>
    <t>　業務用貸与品等について、契約約款第１３条第４項の規定により、次のとおり返還
します。</t>
    <rPh sb="1" eb="3">
      <t>ギョウム</t>
    </rPh>
    <rPh sb="7" eb="8">
      <t>トウ</t>
    </rPh>
    <phoneticPr fontId="4"/>
  </si>
  <si>
    <t>　業務用として、下記の貸与品等の引渡しを受けたので、契約約款第１３条第２項の規定により、次のとおり受領書（借用書）を提出します。</t>
    <rPh sb="1" eb="3">
      <t>ギョウム</t>
    </rPh>
    <rPh sb="14" eb="15">
      <t>トウ</t>
    </rPh>
    <phoneticPr fontId="4"/>
  </si>
  <si>
    <t>したので、契約約款第１１条第４項の規定により通知します。</t>
    <phoneticPr fontId="3"/>
  </si>
  <si>
    <t>　次の事項について、必要な措置をとるよう契約約款第１１条第３項の規定により
請求します。</t>
    <phoneticPr fontId="4"/>
  </si>
  <si>
    <t>したので、契約約款第１１条第２項の規定により通知します。</t>
    <rPh sb="13" eb="14">
      <t>ダイ</t>
    </rPh>
    <rPh sb="15" eb="16">
      <t>コウ</t>
    </rPh>
    <phoneticPr fontId="3"/>
  </si>
  <si>
    <t>　次の事項について、必要な措置をとるよう契約約款第１１条第１項の規定により請求
します。</t>
    <rPh sb="28" eb="29">
      <t>ダイ</t>
    </rPh>
    <rPh sb="30" eb="31">
      <t>コウ</t>
    </rPh>
    <phoneticPr fontId="3"/>
  </si>
  <si>
    <t>　契約約款第９条</t>
    <phoneticPr fontId="3"/>
  </si>
  <si>
    <t>（１）発注者の意図する業務を履行させるための契約の相手方に対する業務に
　関する指示で重要なものの処理
（２）契約図書（契約書及び建築保全業務契約における業務仕様書の記載内容に
　関する契約の相手方の確認の申し出又は質問に対する承諾又は回答で重要な
　ものの処理
（３）契約の履行に関する契約の相手方との協議で重要なものの処理
（４）関連するその他の業務との工程等に関する調整で重要なものの処理
（５）業務の内容の変更、一時中止又は契約の解除の必要があると認めた場合に
　おける当該措置を必要とする理由その他必要と認める事項の市長に対する報告
（６）主任施設管理業務及び一般施設管理業務を担当する職員の指揮監督並びに
　全ての施設管理業務の掌理</t>
    <rPh sb="11" eb="13">
      <t>ギョウム</t>
    </rPh>
    <rPh sb="14" eb="16">
      <t>リコウ</t>
    </rPh>
    <rPh sb="62" eb="63">
      <t>ショ</t>
    </rPh>
    <rPh sb="65" eb="67">
      <t>ケンチク</t>
    </rPh>
    <rPh sb="67" eb="69">
      <t>ホゼン</t>
    </rPh>
    <rPh sb="77" eb="79">
      <t>ギョウム</t>
    </rPh>
    <rPh sb="281" eb="283">
      <t>ギョウム</t>
    </rPh>
    <rPh sb="310" eb="311">
      <t>スベ</t>
    </rPh>
    <phoneticPr fontId="3"/>
  </si>
  <si>
    <t>（１）発注者の意図する業務を履行させるための契約の相手方に対する業務に
　関する指示（重要なもの及び軽易なものを除く。）の処理
（２）契約図書（契約書及び建築保全業務契約における業務仕様書）の記載内容
　に関する契約の相手方の確認の申し出又は質問に対する承諾又は回答（重要な
　もの及び軽易なものを除く。）の処理
（３）契約の履行に関する契約の相手方との協議（重要なもの及び軽易なものを
　除く。）の処理
（４）業務の進捗状況の確認、業務仕様書の記載内容と履行内容との照合その他
　契約の履行状況の調査で重要なものの処理
（５）関連するその他の業務との工程等に関する調整（重要なものを除く。）の
　処理
（６）業務の内容の変更、一時中止又は契約の解除の必要があると認めた場合に
　おける当該措置を必要とする理由その他必要と認める事項の総括施設管理業務
　を担当する職員に対する報告
（７）一般施設管理業務を担当する職員の指揮監督並びに主任施設管理業務及び
　一般施設管理業務の掌理</t>
    <rPh sb="74" eb="75">
      <t>ショ</t>
    </rPh>
    <rPh sb="217" eb="219">
      <t>ギョウム</t>
    </rPh>
    <phoneticPr fontId="3"/>
  </si>
  <si>
    <t>（１）発注者の意図する業務を履行させるための契約の相手方に対する業務に
　関する指示で軽易なものの処理
（２）契約図書（契約書及び建築保全業務契約における業務仕様書）の記載内容
　に関する契約の相手方の確認の申し出又は質問に対する承諾又は回答の軽易な
　ものの処理
（３）契約の履行に関する契約の相手方との協議で軽易なものの処理
（４）業務の進捗状況の確認、業務仕様書の記載内容と履行内容との照合その他
　契約の履行状況の調査で軽易なもの。
（５）業務の内容の変更、一時中止又は契約の解除の必要があると認めた場合に
　おける当該措置を必要とする理由その他必要と認める事項の主任施設管理業務
　を担当する職員に対する報告
（６）一般調査業務の掌理</t>
    <rPh sb="62" eb="63">
      <t>ショ</t>
    </rPh>
    <rPh sb="286" eb="288">
      <t>シュニン</t>
    </rPh>
    <phoneticPr fontId="3"/>
  </si>
  <si>
    <t>ここまでに履行期間または契約金額が変更されて
いないか必ず確認のこと。</t>
    <rPh sb="5" eb="7">
      <t>リコウ</t>
    </rPh>
    <rPh sb="7" eb="9">
      <t>キカン</t>
    </rPh>
    <rPh sb="12" eb="14">
      <t>ケイヤク</t>
    </rPh>
    <rPh sb="14" eb="16">
      <t>キンガク</t>
    </rPh>
    <phoneticPr fontId="3"/>
  </si>
  <si>
    <t>※変更履行期間及び変更契約金額は「各項目入力表」で入力すること。</t>
    <rPh sb="11" eb="13">
      <t>ケイヤク</t>
    </rPh>
    <rPh sb="13" eb="15">
      <t>キンガク</t>
    </rPh>
    <phoneticPr fontId="3"/>
  </si>
  <si>
    <t>主任施設管理担当者　○○　○○</t>
    <phoneticPr fontId="3"/>
  </si>
  <si>
    <t>1．第1項（ただし書き）は協議が整わない場合の変更通知であり、契約</t>
    <rPh sb="31" eb="33">
      <t>ケイヤク</t>
    </rPh>
    <phoneticPr fontId="3"/>
  </si>
  <si>
    <t>金額の変更に代える設計図書の変更内容となる。</t>
    <rPh sb="0" eb="2">
      <t>キンガク</t>
    </rPh>
    <rPh sb="11" eb="13">
      <t>トショ</t>
    </rPh>
    <phoneticPr fontId="3"/>
  </si>
  <si>
    <t>再委託承諾申請書</t>
    <rPh sb="0" eb="3">
      <t>サイイタク</t>
    </rPh>
    <rPh sb="3" eb="5">
      <t>ショウダク</t>
    </rPh>
    <rPh sb="5" eb="8">
      <t>シンセイショ</t>
    </rPh>
    <phoneticPr fontId="15"/>
  </si>
  <si>
    <t>　業務の一部再委託について、建築保全業務契約約款第６条の規定に基づき、次のとおり承諾を申請します。</t>
    <rPh sb="6" eb="7">
      <t>サイ</t>
    </rPh>
    <rPh sb="7" eb="9">
      <t>イタク</t>
    </rPh>
    <rPh sb="14" eb="16">
      <t>ケンチク</t>
    </rPh>
    <rPh sb="16" eb="18">
      <t>ホゼン</t>
    </rPh>
    <rPh sb="18" eb="20">
      <t>ギョウム</t>
    </rPh>
    <rPh sb="20" eb="22">
      <t>ケイヤク</t>
    </rPh>
    <rPh sb="22" eb="24">
      <t>ヤッカン</t>
    </rPh>
    <rPh sb="24" eb="25">
      <t>ダイ</t>
    </rPh>
    <rPh sb="26" eb="27">
      <t>ジョウ</t>
    </rPh>
    <rPh sb="35" eb="36">
      <t>ツギ</t>
    </rPh>
    <rPh sb="40" eb="42">
      <t>ショウダク</t>
    </rPh>
    <rPh sb="43" eb="45">
      <t>シンセイ</t>
    </rPh>
    <phoneticPr fontId="3"/>
  </si>
  <si>
    <t>※押印を省略する場合のみ記載
 ・発行責任者：               連絡先：
 ・担  当  者：               連絡先：</t>
    <phoneticPr fontId="3"/>
  </si>
  <si>
    <t>※押印を省略する場合のみ記載
 ・発行責任者：               連絡先：
 ・担  当  者：               連絡先：</t>
    <phoneticPr fontId="3"/>
  </si>
  <si>
    <t>※押印を省略する場合のみ記載
 ・発行責任者：               連絡先：
 ・担  当  者：               連絡先：</t>
    <phoneticPr fontId="3"/>
  </si>
  <si>
    <t>※押印を省略する場合のみ記載
 ・発行責任者：               連絡先：
 ・担  当  者：               連絡先：</t>
    <phoneticPr fontId="3"/>
  </si>
  <si>
    <t>付けで請求のありました標記のことについて、次のとおり措置しま</t>
    <phoneticPr fontId="3"/>
  </si>
  <si>
    <t>＊＊＊＊＊＊＊＊＊＊＊＊＊＊＊＊＊＊＊＊＊＊＊＊＊＊＊</t>
    <phoneticPr fontId="3"/>
  </si>
  <si>
    <t>※押印を省略する場合のみ記載
 ・発行責任者：               連絡先：
 ・担  当  者：               連絡先：</t>
    <phoneticPr fontId="3"/>
  </si>
  <si>
    <t>※押印を省略する場合のみ記載
 ・発行責任者：               連絡先：
 ・担  当  者：               連絡先：</t>
    <phoneticPr fontId="3"/>
  </si>
  <si>
    <t>※押印を省略する場合のみ記載
 ・発行責任者：               連絡先：
 ・担  当  者：               連絡先：</t>
    <phoneticPr fontId="3"/>
  </si>
  <si>
    <t>※押印を省略する場合のみ記載
 ・発行責任者：               連絡先：
 ・担  当  者：               連絡先：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</si>
</sst>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411]ggge&quot;年&quot;m&quot;月&quot;d&quot;日&quot;;@"/>
    <numFmt numFmtId="177" formatCode="#,##0_);[Red]\(#,##0\)"/>
    <numFmt numFmtId="178" formatCode="#,##0_ "/>
    <numFmt numFmtId="179" formatCode="#,##0_);\(#,##0\)"/>
    <numFmt numFmtId="180" formatCode="0;[Red]0"/>
    <numFmt numFmtId="181" formatCode="#,###&quot;円&quot;"/>
    <numFmt numFmtId="182" formatCode="#,##0;[Red]#,##0"/>
    <numFmt numFmtId="183" formatCode="[$-411]ggge&quot;年(&quot;bbbb&quot;年)&quot;m&quot;月&quot;d&quot;日&quot;"/>
  </numFmts>
  <fonts count="128">
    <font>
      <sz val="11"/>
      <color theme="1"/>
      <name val="ＭＳ Ｐゴシック"/>
      <family val="2"/>
      <charset val="128"/>
      <scheme val="minor"/>
    </font>
    <font>
      <sz val="11"/>
      <color theme="1"/>
      <name val="ＭＳ Ｐゴシック"/>
      <family val="3"/>
      <charset val="128"/>
      <scheme val="minor"/>
    </font>
    <font>
      <sz val="11"/>
      <name val="ＭＳ Ｐ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11"/>
      <name val="ＭＳ Ｐゴシック"/>
      <family val="3"/>
      <charset val="128"/>
    </font>
    <font>
      <sz val="10"/>
      <name val="ＭＳ 明朝"/>
      <family val="1"/>
      <charset val="128"/>
    </font>
    <font>
      <sz val="11"/>
      <color indexed="8"/>
      <name val="ＭＳ Ｐゴシック"/>
      <family val="3"/>
      <charset val="128"/>
    </font>
    <font>
      <sz val="9"/>
      <color theme="1"/>
      <name val="ＭＳ Ｐゴシック"/>
      <family val="2"/>
      <charset val="128"/>
      <scheme val="minor"/>
    </font>
    <font>
      <b/>
      <sz val="9"/>
      <color indexed="81"/>
      <name val="ＭＳ Ｐゴシック"/>
      <family val="3"/>
      <charset val="128"/>
    </font>
    <font>
      <b/>
      <sz val="14"/>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1"/>
      <name val="ＭＳ Ｐゴシック"/>
      <family val="2"/>
      <charset val="128"/>
      <scheme val="minor"/>
    </font>
    <font>
      <sz val="11"/>
      <name val="明朝"/>
      <family val="1"/>
      <charset val="128"/>
    </font>
    <font>
      <sz val="11"/>
      <color theme="1"/>
      <name val="ＭＳ 明朝"/>
      <family val="1"/>
      <charset val="128"/>
    </font>
    <font>
      <sz val="14"/>
      <color theme="1"/>
      <name val="ＭＳ Ｐゴシック"/>
      <family val="2"/>
      <charset val="128"/>
      <scheme val="minor"/>
    </font>
    <font>
      <sz val="9"/>
      <color theme="1"/>
      <name val="ＭＳ 明朝"/>
      <family val="1"/>
      <charset val="128"/>
    </font>
    <font>
      <sz val="10"/>
      <color theme="1"/>
      <name val="ＭＳ 明朝"/>
      <family val="1"/>
      <charset val="128"/>
    </font>
    <font>
      <sz val="14"/>
      <color theme="1"/>
      <name val="ＭＳ 明朝"/>
      <family val="1"/>
      <charset val="128"/>
    </font>
    <font>
      <sz val="7"/>
      <color theme="1"/>
      <name val="ＭＳ Ｐゴシック"/>
      <family val="2"/>
      <charset val="128"/>
      <scheme val="minor"/>
    </font>
    <font>
      <sz val="9"/>
      <color indexed="81"/>
      <name val="ＭＳ Ｐゴシック"/>
      <family val="3"/>
      <charset val="128"/>
    </font>
    <font>
      <b/>
      <sz val="18"/>
      <name val="ＭＳ 明朝"/>
      <family val="1"/>
      <charset val="128"/>
    </font>
    <font>
      <sz val="10"/>
      <color theme="1"/>
      <name val="ＭＳ Ｐゴシック"/>
      <family val="2"/>
      <charset val="128"/>
      <scheme val="minor"/>
    </font>
    <font>
      <sz val="14"/>
      <name val="ＭＳ 明朝"/>
      <family val="1"/>
      <charset val="128"/>
    </font>
    <font>
      <b/>
      <sz val="11"/>
      <color theme="0"/>
      <name val="ＭＳ 明朝"/>
      <family val="1"/>
      <charset val="128"/>
    </font>
    <font>
      <b/>
      <sz val="11"/>
      <color theme="0"/>
      <name val="明朝"/>
      <family val="1"/>
      <charset val="128"/>
    </font>
    <font>
      <sz val="8"/>
      <color theme="1"/>
      <name val="ＭＳ Ｐゴシック"/>
      <family val="2"/>
      <charset val="128"/>
      <scheme val="minor"/>
    </font>
    <font>
      <b/>
      <sz val="11"/>
      <color rgb="FFFFFF00"/>
      <name val="ＭＳ 明朝"/>
      <family val="1"/>
      <charset val="128"/>
    </font>
    <font>
      <b/>
      <sz val="11"/>
      <color theme="0"/>
      <name val="ＭＳ Ｐゴシック"/>
      <family val="2"/>
      <charset val="128"/>
      <scheme val="minor"/>
    </font>
    <font>
      <b/>
      <sz val="12"/>
      <color rgb="FFFFFF00"/>
      <name val="ＭＳ 明朝"/>
      <family val="1"/>
      <charset val="128"/>
    </font>
    <font>
      <sz val="11"/>
      <color rgb="FFFFFF00"/>
      <name val="ＭＳ Ｐゴシック"/>
      <family val="2"/>
      <charset val="128"/>
      <scheme val="minor"/>
    </font>
    <font>
      <b/>
      <sz val="14"/>
      <color theme="1"/>
      <name val="ＭＳ 明朝"/>
      <family val="1"/>
      <charset val="128"/>
    </font>
    <font>
      <sz val="8"/>
      <name val="ＭＳ Ｐ明朝"/>
      <family val="1"/>
      <charset val="128"/>
    </font>
    <font>
      <sz val="8"/>
      <color theme="1"/>
      <name val="ＭＳ 明朝"/>
      <family val="1"/>
      <charset val="128"/>
    </font>
    <font>
      <sz val="7"/>
      <color theme="1"/>
      <name val="ＭＳ 明朝"/>
      <family val="1"/>
      <charset val="128"/>
    </font>
    <font>
      <sz val="10"/>
      <color theme="0"/>
      <name val="ＭＳ 明朝"/>
      <family val="1"/>
      <charset val="128"/>
    </font>
    <font>
      <sz val="10.5"/>
      <name val="ＭＳ 明朝"/>
      <family val="1"/>
      <charset val="128"/>
    </font>
    <font>
      <sz val="10.5"/>
      <color theme="1"/>
      <name val="ＭＳ 明朝"/>
      <family val="1"/>
      <charset val="128"/>
    </font>
    <font>
      <b/>
      <sz val="11"/>
      <color theme="1"/>
      <name val="ＭＳ 明朝"/>
      <family val="1"/>
      <charset val="128"/>
    </font>
    <font>
      <sz val="16"/>
      <color theme="1"/>
      <name val="ＭＳ 明朝"/>
      <family val="1"/>
      <charset val="128"/>
    </font>
    <font>
      <b/>
      <sz val="11"/>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9"/>
      <color indexed="9"/>
      <name val="ＭＳ Ｐゴシック"/>
      <family val="3"/>
      <charset val="128"/>
    </font>
    <font>
      <sz val="13"/>
      <color theme="1"/>
      <name val="ＭＳ Ｐゴシック"/>
      <family val="2"/>
      <charset val="128"/>
      <scheme val="minor"/>
    </font>
    <font>
      <b/>
      <sz val="11"/>
      <color rgb="FFFF0000"/>
      <name val="ＭＳ 明朝"/>
      <family val="1"/>
      <charset val="128"/>
    </font>
    <font>
      <b/>
      <sz val="12"/>
      <color theme="0"/>
      <name val="ＭＳ 明朝"/>
      <family val="1"/>
      <charset val="128"/>
    </font>
    <font>
      <sz val="11"/>
      <color rgb="FFFF0000"/>
      <name val="ＭＳ Ｐゴシック"/>
      <family val="2"/>
      <charset val="128"/>
      <scheme val="minor"/>
    </font>
    <font>
      <sz val="11"/>
      <color rgb="FFFF0000"/>
      <name val="ＭＳ 明朝"/>
      <family val="1"/>
      <charset val="128"/>
    </font>
    <font>
      <b/>
      <sz val="16"/>
      <color theme="1"/>
      <name val="ＭＳ 明朝"/>
      <family val="1"/>
      <charset val="128"/>
    </font>
    <font>
      <sz val="6"/>
      <color theme="1"/>
      <name val="ＭＳ 明朝"/>
      <family val="1"/>
      <charset val="128"/>
    </font>
    <font>
      <sz val="9"/>
      <color rgb="FFFF0000"/>
      <name val="ＭＳ 明朝"/>
      <family val="1"/>
      <charset val="128"/>
    </font>
    <font>
      <sz val="9"/>
      <color theme="1" tint="0.14999847407452621"/>
      <name val="ＭＳ 明朝"/>
      <family val="1"/>
      <charset val="128"/>
    </font>
    <font>
      <b/>
      <sz val="10"/>
      <color rgb="FFFFFF00"/>
      <name val="ＭＳ 明朝"/>
      <family val="1"/>
      <charset val="128"/>
    </font>
    <font>
      <b/>
      <sz val="14"/>
      <color theme="0"/>
      <name val="ＭＳ 明朝"/>
      <family val="1"/>
      <charset val="128"/>
    </font>
    <font>
      <b/>
      <sz val="14"/>
      <color theme="0"/>
      <name val="ＭＳ Ｐゴシック"/>
      <family val="2"/>
      <charset val="128"/>
      <scheme val="minor"/>
    </font>
    <font>
      <b/>
      <sz val="12"/>
      <color rgb="FFFFFF00"/>
      <name val="ＭＳ Ｐゴシック"/>
      <family val="2"/>
      <charset val="128"/>
      <scheme val="minor"/>
    </font>
    <font>
      <b/>
      <sz val="14"/>
      <color theme="0"/>
      <name val="ＭＳ Ｐゴシック"/>
      <family val="3"/>
      <charset val="128"/>
      <scheme val="minor"/>
    </font>
    <font>
      <b/>
      <sz val="14"/>
      <color theme="0"/>
      <name val="ＭＳ Ｐ明朝"/>
      <family val="1"/>
      <charset val="128"/>
    </font>
    <font>
      <sz val="11"/>
      <color theme="0"/>
      <name val="ＭＳ Ｐゴシック"/>
      <family val="2"/>
      <charset val="128"/>
      <scheme val="minor"/>
    </font>
    <font>
      <b/>
      <sz val="12"/>
      <color theme="0"/>
      <name val="ＭＳ Ｐゴシック"/>
      <family val="2"/>
      <charset val="128"/>
      <scheme val="minor"/>
    </font>
    <font>
      <b/>
      <sz val="16"/>
      <color theme="0"/>
      <name val="ＭＳ Ｐゴシック"/>
      <family val="3"/>
      <charset val="128"/>
      <scheme val="minor"/>
    </font>
    <font>
      <sz val="14"/>
      <color rgb="FFFF0000"/>
      <name val="ＭＳ 明朝"/>
      <family val="1"/>
      <charset val="128"/>
    </font>
    <font>
      <b/>
      <sz val="12"/>
      <color indexed="10"/>
      <name val="ＭＳ Ｐゴシック"/>
      <family val="3"/>
      <charset val="128"/>
    </font>
    <font>
      <b/>
      <sz val="9"/>
      <color theme="1"/>
      <name val="ＭＳ Ｐゴシック"/>
      <family val="3"/>
      <charset val="128"/>
      <scheme val="minor"/>
    </font>
    <font>
      <b/>
      <sz val="11"/>
      <color indexed="81"/>
      <name val="ＭＳ Ｐゴシック"/>
      <family val="3"/>
      <charset val="128"/>
    </font>
    <font>
      <b/>
      <sz val="13"/>
      <color theme="0"/>
      <name val="ＭＳ 明朝"/>
      <family val="1"/>
      <charset val="128"/>
    </font>
    <font>
      <b/>
      <sz val="16"/>
      <color theme="0"/>
      <name val="ＭＳ Ｐ明朝"/>
      <family val="1"/>
      <charset val="128"/>
    </font>
    <font>
      <b/>
      <sz val="11"/>
      <color theme="0"/>
      <name val="ＭＳ Ｐ明朝"/>
      <family val="1"/>
      <charset val="128"/>
    </font>
    <font>
      <b/>
      <sz val="10"/>
      <color indexed="81"/>
      <name val="ＭＳ Ｐゴシック"/>
      <family val="3"/>
      <charset val="128"/>
    </font>
    <font>
      <b/>
      <sz val="12"/>
      <color indexed="81"/>
      <name val="ＭＳ Ｐゴシック"/>
      <family val="3"/>
      <charset val="128"/>
    </font>
    <font>
      <b/>
      <sz val="14"/>
      <color rgb="FFFFFF00"/>
      <name val="ＭＳ Ｐ明朝"/>
      <family val="1"/>
      <charset val="128"/>
    </font>
    <font>
      <b/>
      <sz val="9"/>
      <color indexed="10"/>
      <name val="ＭＳ Ｐゴシック"/>
      <family val="3"/>
      <charset val="128"/>
    </font>
    <font>
      <b/>
      <sz val="11"/>
      <color theme="0"/>
      <name val="ＭＳ Ｐゴシック"/>
      <family val="3"/>
      <charset val="128"/>
      <scheme val="minor"/>
    </font>
    <font>
      <sz val="11"/>
      <color theme="0"/>
      <name val="ＭＳ Ｐゴシック"/>
      <family val="3"/>
      <charset val="128"/>
      <scheme val="minor"/>
    </font>
    <font>
      <b/>
      <sz val="18"/>
      <color theme="0"/>
      <name val="ＭＳ 明朝"/>
      <family val="1"/>
      <charset val="128"/>
    </font>
    <font>
      <sz val="11"/>
      <color theme="0"/>
      <name val="ＭＳ 明朝"/>
      <family val="1"/>
      <charset val="128"/>
    </font>
    <font>
      <b/>
      <sz val="12"/>
      <name val="ＭＳ 明朝"/>
      <family val="1"/>
      <charset val="128"/>
    </font>
    <font>
      <b/>
      <sz val="12"/>
      <name val="ＭＳ Ｐゴシック"/>
      <family val="2"/>
      <charset val="128"/>
      <scheme val="minor"/>
    </font>
    <font>
      <b/>
      <sz val="11"/>
      <color rgb="FFFFFF00"/>
      <name val="明朝"/>
      <family val="1"/>
      <charset val="128"/>
    </font>
    <font>
      <sz val="9"/>
      <color theme="0" tint="-0.34998626667073579"/>
      <name val="ＭＳ 明朝"/>
      <family val="1"/>
      <charset val="128"/>
    </font>
    <font>
      <sz val="9"/>
      <color theme="0" tint="-0.34998626667073579"/>
      <name val="ＭＳ Ｐゴシック"/>
      <family val="2"/>
      <charset val="128"/>
      <scheme val="minor"/>
    </font>
    <font>
      <b/>
      <sz val="14"/>
      <color theme="1"/>
      <name val="ＭＳ Ｐゴシック"/>
      <family val="2"/>
      <charset val="128"/>
      <scheme val="minor"/>
    </font>
    <font>
      <b/>
      <sz val="9"/>
      <color indexed="81"/>
      <name val="MS P ゴシック"/>
      <family val="3"/>
      <charset val="128"/>
    </font>
    <font>
      <sz val="12"/>
      <color theme="1"/>
      <name val="ＭＳ Ｐゴシック"/>
      <family val="2"/>
      <charset val="128"/>
      <scheme val="minor"/>
    </font>
    <font>
      <sz val="11"/>
      <color theme="1"/>
      <name val="ＭＳ Ｐゴシック"/>
      <family val="2"/>
      <charset val="128"/>
      <scheme val="minor"/>
    </font>
    <font>
      <b/>
      <sz val="12"/>
      <color theme="0"/>
      <name val="ＭＳ Ｐ明朝"/>
      <family val="1"/>
      <charset val="128"/>
    </font>
    <font>
      <sz val="9"/>
      <color rgb="FFFFFF00"/>
      <name val="ＭＳ Ｐ明朝"/>
      <family val="1"/>
      <charset val="128"/>
    </font>
    <font>
      <sz val="11"/>
      <color rgb="FFFFFF00"/>
      <name val="ＭＳ Ｐ明朝"/>
      <family val="1"/>
      <charset val="128"/>
    </font>
    <font>
      <b/>
      <sz val="12"/>
      <color rgb="FFFFFF00"/>
      <name val="明朝"/>
      <family val="1"/>
      <charset val="128"/>
    </font>
    <font>
      <b/>
      <sz val="11"/>
      <name val="ＭＳ 明朝"/>
      <family val="1"/>
      <charset val="128"/>
    </font>
    <font>
      <sz val="11"/>
      <color rgb="FFFFFF00"/>
      <name val="ＭＳ 明朝"/>
      <family val="1"/>
      <charset val="128"/>
    </font>
    <font>
      <sz val="14"/>
      <color theme="0"/>
      <name val="ＭＳ Ｐゴシック"/>
      <family val="2"/>
      <charset val="128"/>
      <scheme val="minor"/>
    </font>
    <font>
      <b/>
      <sz val="9"/>
      <color indexed="39"/>
      <name val="ＭＳ Ｐゴシック"/>
      <family val="3"/>
      <charset val="128"/>
    </font>
    <font>
      <b/>
      <sz val="12"/>
      <color indexed="53"/>
      <name val="ＭＳ Ｐゴシック"/>
      <family val="3"/>
      <charset val="128"/>
    </font>
    <font>
      <sz val="14"/>
      <color theme="0"/>
      <name val="ＭＳ Ｐゴシック"/>
      <family val="3"/>
      <charset val="128"/>
      <scheme val="minor"/>
    </font>
    <font>
      <sz val="12"/>
      <color theme="0"/>
      <name val="ＭＳ Ｐゴシック"/>
      <family val="2"/>
      <charset val="128"/>
      <scheme val="minor"/>
    </font>
    <font>
      <b/>
      <sz val="12"/>
      <color theme="0"/>
      <name val="ＭＳ Ｐゴシック"/>
      <family val="3"/>
      <charset val="128"/>
      <scheme val="minor"/>
    </font>
    <font>
      <sz val="12"/>
      <color theme="1"/>
      <name val="ＭＳ Ｐゴシック"/>
      <family val="3"/>
      <charset val="128"/>
      <scheme val="minor"/>
    </font>
    <font>
      <b/>
      <sz val="11"/>
      <color indexed="53"/>
      <name val="ＭＳ Ｐゴシック"/>
      <family val="3"/>
      <charset val="128"/>
    </font>
    <font>
      <b/>
      <sz val="16"/>
      <color theme="0"/>
      <name val="ＭＳ 明朝"/>
      <family val="1"/>
      <charset val="128"/>
    </font>
    <font>
      <b/>
      <sz val="12"/>
      <color rgb="FFFF0000"/>
      <name val="ＭＳ Ｐゴシック"/>
      <family val="3"/>
      <charset val="128"/>
      <scheme val="minor"/>
    </font>
    <font>
      <b/>
      <sz val="16"/>
      <color rgb="FF0070C0"/>
      <name val="ＭＳ Ｐゴシック"/>
      <family val="3"/>
      <charset val="128"/>
      <scheme val="minor"/>
    </font>
    <font>
      <b/>
      <sz val="14"/>
      <color theme="10"/>
      <name val="ＭＳ Ｐゴシック"/>
      <family val="3"/>
      <charset val="128"/>
      <scheme val="minor"/>
    </font>
    <font>
      <b/>
      <sz val="10"/>
      <color theme="0"/>
      <name val="ＭＳ 明朝"/>
      <family val="1"/>
      <charset val="128"/>
    </font>
    <font>
      <b/>
      <sz val="14"/>
      <color indexed="10"/>
      <name val="ＭＳ Ｐゴシック"/>
      <family val="3"/>
      <charset val="128"/>
    </font>
    <font>
      <b/>
      <sz val="14"/>
      <color indexed="10"/>
      <name val="MS P ゴシック"/>
      <family val="3"/>
      <charset val="128"/>
    </font>
    <font>
      <b/>
      <sz val="11"/>
      <color theme="0"/>
      <name val="ＭＳ Ｐゴシック"/>
      <family val="3"/>
      <charset val="128"/>
    </font>
    <font>
      <b/>
      <sz val="10"/>
      <color theme="0"/>
      <name val="ＭＳ Ｐゴシック"/>
      <family val="2"/>
      <charset val="128"/>
      <scheme val="minor"/>
    </font>
    <font>
      <b/>
      <sz val="16"/>
      <color theme="0"/>
      <name val="ＭＳ Ｐゴシック"/>
      <family val="2"/>
      <charset val="128"/>
      <scheme val="minor"/>
    </font>
    <font>
      <b/>
      <sz val="12"/>
      <color rgb="FFFF0000"/>
      <name val="ＭＳ 明朝"/>
      <family val="1"/>
      <charset val="128"/>
    </font>
    <font>
      <b/>
      <sz val="14"/>
      <color rgb="FFFFFF00"/>
      <name val="ＭＳ 明朝"/>
      <family val="1"/>
      <charset val="128"/>
    </font>
    <font>
      <b/>
      <sz val="11"/>
      <name val="ＭＳ Ｐゴシック"/>
      <family val="3"/>
      <charset val="128"/>
      <scheme val="minor"/>
    </font>
    <font>
      <sz val="10"/>
      <name val="ＭＳ Ｐゴシック"/>
      <family val="3"/>
      <charset val="128"/>
    </font>
    <font>
      <b/>
      <u/>
      <sz val="14"/>
      <color theme="10"/>
      <name val="ＭＳ Ｐゴシック"/>
      <family val="3"/>
      <charset val="128"/>
      <scheme val="minor"/>
    </font>
    <font>
      <b/>
      <sz val="12"/>
      <color indexed="10"/>
      <name val="MS P ゴシック"/>
      <family val="3"/>
      <charset val="128"/>
    </font>
    <font>
      <b/>
      <sz val="10"/>
      <color rgb="FFFF0000"/>
      <name val="ＭＳ Ｐゴシック"/>
      <family val="3"/>
      <charset val="128"/>
      <scheme val="minor"/>
    </font>
    <font>
      <sz val="9"/>
      <color indexed="81"/>
      <name val="MS P ゴシック"/>
      <family val="3"/>
      <charset val="128"/>
    </font>
    <font>
      <sz val="10"/>
      <color theme="1"/>
      <name val="ＭＳ Ｐゴシック"/>
      <family val="3"/>
      <charset val="128"/>
      <scheme val="minor"/>
    </font>
    <font>
      <sz val="9"/>
      <color theme="2" tint="-0.499984740745262"/>
      <name val="ＭＳ 明朝"/>
      <family val="1"/>
      <charset val="128"/>
    </font>
    <font>
      <sz val="9"/>
      <color theme="1"/>
      <name val="ＭＳ Ｐゴシック"/>
      <family val="3"/>
      <charset val="128"/>
      <scheme val="minor"/>
    </font>
    <font>
      <sz val="9"/>
      <color theme="1" tint="0.34998626667073579"/>
      <name val="ＭＳ 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7" tint="0.59996337778862885"/>
        <bgColor indexed="64"/>
      </patternFill>
    </fill>
  </fills>
  <borders count="106">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ck">
        <color theme="0"/>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ck">
        <color theme="0"/>
      </left>
      <right/>
      <top/>
      <bottom/>
      <diagonal/>
    </border>
    <border>
      <left/>
      <right/>
      <top style="dotted">
        <color auto="1"/>
      </top>
      <bottom style="dotted">
        <color auto="1"/>
      </bottom>
      <diagonal/>
    </border>
    <border>
      <left style="medium">
        <color indexed="64"/>
      </left>
      <right/>
      <top style="thin">
        <color indexed="64"/>
      </top>
      <bottom style="double">
        <color indexed="64"/>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rgb="FFFFFF00"/>
      </left>
      <right/>
      <top/>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6">
    <xf numFmtId="0" fontId="0" fillId="0" borderId="0">
      <alignment vertical="center"/>
    </xf>
    <xf numFmtId="0" fontId="1" fillId="0" borderId="0">
      <alignment vertical="center"/>
    </xf>
    <xf numFmtId="38" fontId="7" fillId="0" borderId="0" applyFont="0" applyFill="0" applyBorder="0" applyAlignment="0" applyProtection="0"/>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6" fontId="7" fillId="0" borderId="0" applyFont="0" applyFill="0" applyBorder="0" applyAlignment="0" applyProtection="0"/>
    <xf numFmtId="6" fontId="1" fillId="0" borderId="0" applyFont="0" applyFill="0" applyBorder="0" applyAlignment="0" applyProtection="0">
      <alignment vertical="center"/>
    </xf>
    <xf numFmtId="0" fontId="9" fillId="0" borderId="0">
      <alignment vertical="center"/>
    </xf>
    <xf numFmtId="0" fontId="7" fillId="0" borderId="0"/>
    <xf numFmtId="0" fontId="8" fillId="0" borderId="0">
      <alignment vertical="center"/>
    </xf>
    <xf numFmtId="0" fontId="1" fillId="0" borderId="0">
      <alignment vertical="center"/>
    </xf>
    <xf numFmtId="0" fontId="6" fillId="0" borderId="0">
      <alignment vertical="center"/>
    </xf>
    <xf numFmtId="0" fontId="18" fillId="0" borderId="0"/>
    <xf numFmtId="0" fontId="18" fillId="0" borderId="0"/>
    <xf numFmtId="0" fontId="46" fillId="0" borderId="0" applyNumberFormat="0" applyFill="0" applyBorder="0" applyAlignment="0" applyProtection="0">
      <alignment vertical="center"/>
    </xf>
    <xf numFmtId="0" fontId="7" fillId="0" borderId="0">
      <alignment vertical="center"/>
    </xf>
  </cellStyleXfs>
  <cellXfs count="2604">
    <xf numFmtId="0" fontId="0" fillId="0" borderId="0" xfId="0">
      <alignment vertical="center"/>
    </xf>
    <xf numFmtId="0" fontId="2" fillId="0" borderId="0" xfId="1" applyFont="1" applyFill="1">
      <alignment vertical="center"/>
    </xf>
    <xf numFmtId="0" fontId="6" fillId="0" borderId="0" xfId="1" applyFont="1" applyFill="1">
      <alignment vertical="center"/>
    </xf>
    <xf numFmtId="49" fontId="13" fillId="0" borderId="0" xfId="8" applyNumberFormat="1" applyFont="1" applyAlignment="1">
      <alignment vertical="center"/>
    </xf>
    <xf numFmtId="49" fontId="13" fillId="0" borderId="0" xfId="8" applyNumberFormat="1" applyFont="1" applyBorder="1" applyAlignment="1">
      <alignment vertical="center"/>
    </xf>
    <xf numFmtId="49" fontId="14" fillId="0" borderId="0" xfId="8" applyNumberFormat="1" applyFont="1" applyAlignment="1">
      <alignment vertical="top"/>
    </xf>
    <xf numFmtId="0" fontId="8" fillId="0" borderId="0" xfId="12" applyFont="1"/>
    <xf numFmtId="0" fontId="8" fillId="0" borderId="0" xfId="12" applyFont="1" applyAlignment="1">
      <alignment horizontal="center"/>
    </xf>
    <xf numFmtId="0" fontId="2" fillId="0" borderId="0" xfId="1" applyFont="1" applyFill="1" applyAlignment="1">
      <alignment vertical="center"/>
    </xf>
    <xf numFmtId="0" fontId="6" fillId="0" borderId="0" xfId="12" applyFont="1" applyBorder="1" applyAlignment="1">
      <alignment horizontal="center" vertical="center" wrapText="1"/>
    </xf>
    <xf numFmtId="0" fontId="22" fillId="0" borderId="0" xfId="0" applyFont="1" applyBorder="1" applyAlignment="1">
      <alignment horizontal="left" vertical="center" wrapText="1"/>
    </xf>
    <xf numFmtId="0" fontId="0" fillId="0" borderId="0" xfId="0" applyBorder="1" applyAlignment="1">
      <alignment horizontal="center" vertical="center"/>
    </xf>
    <xf numFmtId="0" fontId="6" fillId="0" borderId="0" xfId="1" applyFont="1" applyFill="1" applyBorder="1">
      <alignment vertical="center"/>
    </xf>
    <xf numFmtId="0" fontId="6" fillId="0" borderId="20" xfId="1" applyFont="1" applyFill="1" applyBorder="1">
      <alignment vertical="center"/>
    </xf>
    <xf numFmtId="0" fontId="6" fillId="0" borderId="22" xfId="1" applyFont="1" applyFill="1" applyBorder="1">
      <alignment vertical="center"/>
    </xf>
    <xf numFmtId="0" fontId="6" fillId="0" borderId="0" xfId="8" applyFont="1" applyFill="1" applyAlignment="1">
      <alignment vertical="center"/>
    </xf>
    <xf numFmtId="0" fontId="6" fillId="0" borderId="0" xfId="8" applyFont="1" applyFill="1" applyAlignment="1">
      <alignment horizontal="center" vertical="center" shrinkToFit="1"/>
    </xf>
    <xf numFmtId="0" fontId="18" fillId="0" borderId="0" xfId="13" applyFont="1" applyFill="1"/>
    <xf numFmtId="0" fontId="6" fillId="0" borderId="0" xfId="8" applyFont="1" applyFill="1" applyAlignment="1">
      <alignment vertical="center"/>
    </xf>
    <xf numFmtId="0" fontId="6" fillId="0" borderId="0" xfId="8" applyFont="1" applyFill="1" applyAlignment="1">
      <alignment vertical="center" wrapText="1"/>
    </xf>
    <xf numFmtId="0" fontId="29" fillId="0" borderId="0" xfId="8" applyFont="1" applyFill="1" applyAlignment="1">
      <alignment vertical="center"/>
    </xf>
    <xf numFmtId="0" fontId="30" fillId="0" borderId="0" xfId="13" applyFont="1" applyFill="1"/>
    <xf numFmtId="0" fontId="30" fillId="0" borderId="0" xfId="13" quotePrefix="1" applyFont="1" applyFill="1"/>
    <xf numFmtId="0" fontId="29" fillId="0" borderId="0" xfId="8" applyFont="1" applyFill="1" applyAlignment="1">
      <alignment vertical="center" wrapText="1"/>
    </xf>
    <xf numFmtId="0" fontId="6" fillId="0" borderId="0" xfId="8" applyFont="1" applyFill="1" applyAlignment="1">
      <alignment horizontal="left" vertical="center"/>
    </xf>
    <xf numFmtId="0" fontId="32" fillId="0" borderId="0" xfId="8" applyFont="1" applyFill="1" applyAlignment="1">
      <alignment vertical="center"/>
    </xf>
    <xf numFmtId="0" fontId="6" fillId="0" borderId="0" xfId="1" applyFont="1" applyFill="1" applyBorder="1" applyAlignment="1">
      <alignment horizontal="right" vertical="center"/>
    </xf>
    <xf numFmtId="0" fontId="14" fillId="0" borderId="0" xfId="1" applyFont="1" applyFill="1" applyBorder="1" applyAlignment="1">
      <alignment horizontal="center" vertical="center"/>
    </xf>
    <xf numFmtId="0" fontId="6" fillId="0" borderId="0" xfId="8" applyFont="1" applyFill="1" applyBorder="1" applyAlignment="1">
      <alignment horizontal="center" vertical="center"/>
    </xf>
    <xf numFmtId="0" fontId="6" fillId="0" borderId="0" xfId="8" applyFont="1" applyFill="1" applyBorder="1" applyAlignment="1">
      <alignment vertical="center"/>
    </xf>
    <xf numFmtId="0" fontId="0" fillId="0" borderId="0" xfId="0" applyBorder="1" applyAlignment="1">
      <alignment horizontal="center" vertical="center"/>
    </xf>
    <xf numFmtId="0" fontId="6" fillId="0" borderId="0" xfId="8" applyFont="1" applyFill="1" applyAlignment="1">
      <alignment vertical="center" wrapText="1"/>
    </xf>
    <xf numFmtId="0" fontId="6" fillId="0" borderId="0" xfId="8" applyFont="1" applyFill="1" applyAlignment="1">
      <alignment vertical="center"/>
    </xf>
    <xf numFmtId="0" fontId="6" fillId="0" borderId="0" xfId="8" applyFont="1" applyFill="1" applyBorder="1" applyAlignment="1">
      <alignment vertical="center"/>
    </xf>
    <xf numFmtId="0" fontId="6" fillId="0" borderId="0" xfId="8" applyFont="1" applyFill="1" applyBorder="1" applyAlignment="1">
      <alignment horizontal="distributed" vertical="center" shrinkToFit="1"/>
    </xf>
    <xf numFmtId="0" fontId="0" fillId="0" borderId="0" xfId="0" applyBorder="1" applyAlignment="1">
      <alignment horizontal="distributed" vertical="center" shrinkToFit="1"/>
    </xf>
    <xf numFmtId="0" fontId="29" fillId="0" borderId="0" xfId="8" applyFont="1" applyFill="1" applyAlignment="1">
      <alignment horizontal="center" vertical="center"/>
    </xf>
    <xf numFmtId="0" fontId="33" fillId="0" borderId="0" xfId="0" applyFont="1" applyAlignment="1">
      <alignment horizontal="center" vertical="center"/>
    </xf>
    <xf numFmtId="176" fontId="6" fillId="0" borderId="0" xfId="8" applyNumberFormat="1" applyFont="1" applyFill="1" applyAlignment="1">
      <alignment horizontal="center" vertical="center" shrinkToFit="1"/>
    </xf>
    <xf numFmtId="0" fontId="6" fillId="0" borderId="0" xfId="8" applyFont="1" applyFill="1" applyAlignment="1">
      <alignment vertical="center"/>
    </xf>
    <xf numFmtId="0" fontId="6" fillId="0" borderId="0" xfId="8" applyFont="1" applyFill="1" applyBorder="1" applyAlignment="1">
      <alignment vertical="center"/>
    </xf>
    <xf numFmtId="0" fontId="13" fillId="0" borderId="0" xfId="0" applyFont="1" applyBorder="1" applyAlignment="1">
      <alignment horizontal="distributed" vertical="center"/>
    </xf>
    <xf numFmtId="0" fontId="21" fillId="0" borderId="0" xfId="0" applyFont="1" applyBorder="1" applyAlignment="1">
      <alignment horizontal="distributed" vertical="center"/>
    </xf>
    <xf numFmtId="0" fontId="0" fillId="0" borderId="0" xfId="0" applyBorder="1" applyAlignment="1">
      <alignment horizontal="distributed" vertical="center"/>
    </xf>
    <xf numFmtId="0" fontId="2" fillId="0" borderId="0" xfId="1" applyFont="1" applyFill="1" applyBorder="1" applyAlignment="1">
      <alignment horizontal="distributed" vertical="center"/>
    </xf>
    <xf numFmtId="0" fontId="6" fillId="0" borderId="0" xfId="1" applyFont="1" applyFill="1" applyBorder="1" applyAlignment="1">
      <alignment horizontal="distributed" vertical="center"/>
    </xf>
    <xf numFmtId="0" fontId="19" fillId="0" borderId="40" xfId="0" applyNumberFormat="1" applyFont="1" applyBorder="1" applyAlignment="1">
      <alignment horizontal="distributed" vertical="center"/>
    </xf>
    <xf numFmtId="0" fontId="19" fillId="0" borderId="35" xfId="0" applyNumberFormat="1" applyFont="1" applyBorder="1" applyAlignment="1">
      <alignment horizontal="distributed" vertical="center"/>
    </xf>
    <xf numFmtId="176" fontId="0" fillId="0" borderId="24" xfId="0" applyNumberFormat="1" applyBorder="1" applyAlignment="1" applyProtection="1">
      <alignment horizontal="left" vertical="center"/>
    </xf>
    <xf numFmtId="176" fontId="0" fillId="0" borderId="23" xfId="0" applyNumberFormat="1" applyBorder="1" applyAlignment="1" applyProtection="1">
      <alignment horizontal="left" vertical="center"/>
    </xf>
    <xf numFmtId="176" fontId="0" fillId="0" borderId="27" xfId="0" applyNumberFormat="1" applyBorder="1" applyAlignment="1" applyProtection="1">
      <alignment horizontal="left" vertical="center"/>
    </xf>
    <xf numFmtId="176" fontId="0" fillId="0" borderId="26" xfId="0" applyNumberFormat="1" applyBorder="1" applyAlignment="1" applyProtection="1">
      <alignment horizontal="left" vertical="center"/>
    </xf>
    <xf numFmtId="0" fontId="6" fillId="0" borderId="0" xfId="9" applyFont="1" applyFill="1">
      <alignment vertical="center"/>
    </xf>
    <xf numFmtId="0" fontId="0" fillId="0" borderId="22" xfId="0" applyBorder="1" applyAlignment="1">
      <alignment vertical="center"/>
    </xf>
    <xf numFmtId="0" fontId="0" fillId="0" borderId="19" xfId="0" applyBorder="1" applyAlignment="1">
      <alignment vertical="center"/>
    </xf>
    <xf numFmtId="0" fontId="0" fillId="0" borderId="0" xfId="0" applyBorder="1" applyAlignment="1">
      <alignment horizontal="distributed" vertical="center"/>
    </xf>
    <xf numFmtId="0" fontId="19" fillId="0" borderId="67" xfId="0" applyFont="1" applyBorder="1" applyAlignment="1">
      <alignment horizontal="distributed" vertical="center"/>
    </xf>
    <xf numFmtId="176" fontId="19" fillId="0" borderId="23" xfId="0" applyNumberFormat="1" applyFont="1" applyBorder="1" applyAlignment="1" applyProtection="1">
      <alignment horizontal="left" vertical="center"/>
    </xf>
    <xf numFmtId="176" fontId="19" fillId="0" borderId="26" xfId="0" applyNumberFormat="1" applyFont="1" applyBorder="1" applyAlignment="1" applyProtection="1">
      <alignment horizontal="left" vertical="center"/>
    </xf>
    <xf numFmtId="176" fontId="19" fillId="0" borderId="23" xfId="0" applyNumberFormat="1" applyFont="1" applyBorder="1" applyAlignment="1" applyProtection="1">
      <alignment horizontal="left" vertical="center" shrinkToFit="1"/>
    </xf>
    <xf numFmtId="176" fontId="19" fillId="0" borderId="0" xfId="0" applyNumberFormat="1" applyFont="1" applyBorder="1" applyAlignment="1" applyProtection="1">
      <alignment horizontal="left" vertical="center" shrinkToFit="1"/>
    </xf>
    <xf numFmtId="176" fontId="19" fillId="0" borderId="20" xfId="0" applyNumberFormat="1" applyFont="1" applyBorder="1" applyAlignment="1" applyProtection="1">
      <alignment horizontal="left" vertical="center" shrinkToFit="1"/>
    </xf>
    <xf numFmtId="176" fontId="19" fillId="0" borderId="27" xfId="0" applyNumberFormat="1" applyFont="1" applyBorder="1" applyAlignment="1" applyProtection="1">
      <alignment horizontal="left" vertical="center" shrinkToFit="1"/>
    </xf>
    <xf numFmtId="176" fontId="19" fillId="0" borderId="26" xfId="0" applyNumberFormat="1" applyFont="1" applyBorder="1" applyAlignment="1" applyProtection="1">
      <alignment horizontal="left" vertical="center" shrinkToFit="1"/>
    </xf>
    <xf numFmtId="178" fontId="23" fillId="0" borderId="36" xfId="0" applyNumberFormat="1" applyFont="1" applyBorder="1" applyAlignment="1" applyProtection="1">
      <alignment horizontal="right" vertical="center"/>
    </xf>
    <xf numFmtId="178" fontId="23" fillId="0" borderId="27" xfId="0" applyNumberFormat="1" applyFont="1" applyBorder="1" applyAlignment="1" applyProtection="1">
      <alignment horizontal="right" vertical="center"/>
    </xf>
    <xf numFmtId="0" fontId="19" fillId="0" borderId="41" xfId="0" applyFont="1" applyBorder="1" applyAlignment="1">
      <alignment horizontal="distributed" vertical="center"/>
    </xf>
    <xf numFmtId="0" fontId="19" fillId="0" borderId="42" xfId="0" applyFont="1" applyBorder="1" applyAlignment="1">
      <alignment horizontal="distributed" vertical="center"/>
    </xf>
    <xf numFmtId="49" fontId="13" fillId="0" borderId="46" xfId="8" applyNumberFormat="1" applyFont="1" applyBorder="1" applyAlignment="1" applyProtection="1">
      <alignment vertical="center"/>
      <protection locked="0"/>
    </xf>
    <xf numFmtId="49" fontId="13" fillId="0" borderId="47" xfId="8" applyNumberFormat="1" applyFont="1" applyBorder="1" applyAlignment="1" applyProtection="1">
      <alignment vertical="center"/>
      <protection locked="0"/>
    </xf>
    <xf numFmtId="49" fontId="13" fillId="0" borderId="48" xfId="8" applyNumberFormat="1" applyFont="1" applyBorder="1" applyAlignment="1" applyProtection="1">
      <alignment vertical="center"/>
      <protection locked="0"/>
    </xf>
    <xf numFmtId="49" fontId="13" fillId="0" borderId="49" xfId="8" applyNumberFormat="1" applyFont="1" applyBorder="1" applyAlignment="1" applyProtection="1">
      <alignment vertical="center"/>
      <protection locked="0"/>
    </xf>
    <xf numFmtId="49" fontId="13" fillId="0" borderId="50" xfId="8" applyNumberFormat="1" applyFont="1" applyBorder="1" applyAlignment="1" applyProtection="1">
      <alignment vertical="center"/>
      <protection locked="0"/>
    </xf>
    <xf numFmtId="49" fontId="13" fillId="0" borderId="51" xfId="8" applyNumberFormat="1" applyFont="1" applyBorder="1" applyAlignment="1" applyProtection="1">
      <alignment vertical="center"/>
      <protection locked="0"/>
    </xf>
    <xf numFmtId="49" fontId="13" fillId="0" borderId="52" xfId="8" applyNumberFormat="1" applyFont="1" applyBorder="1" applyAlignment="1" applyProtection="1">
      <alignment vertical="center"/>
      <protection locked="0"/>
    </xf>
    <xf numFmtId="0" fontId="0" fillId="0" borderId="40" xfId="0" applyBorder="1" applyAlignment="1" applyProtection="1">
      <alignment horizontal="distributed" vertical="center"/>
    </xf>
    <xf numFmtId="0" fontId="0" fillId="0" borderId="35" xfId="0" applyBorder="1" applyAlignment="1" applyProtection="1">
      <alignment horizontal="distributed" vertical="center"/>
    </xf>
    <xf numFmtId="0" fontId="6" fillId="0" borderId="37" xfId="8" applyFont="1" applyFill="1" applyBorder="1" applyAlignment="1" applyProtection="1">
      <alignment vertical="center" wrapText="1"/>
    </xf>
    <xf numFmtId="0" fontId="6" fillId="0" borderId="32" xfId="8" applyFont="1" applyFill="1" applyBorder="1" applyAlignment="1" applyProtection="1">
      <alignment vertical="center" wrapText="1"/>
    </xf>
    <xf numFmtId="0" fontId="6" fillId="0" borderId="36" xfId="8" applyFont="1" applyFill="1" applyBorder="1" applyAlignment="1" applyProtection="1">
      <alignment vertical="center" wrapText="1"/>
    </xf>
    <xf numFmtId="0" fontId="6" fillId="0" borderId="26" xfId="8" applyFont="1" applyFill="1" applyBorder="1" applyAlignment="1" applyProtection="1">
      <alignment vertical="center" wrapText="1"/>
    </xf>
    <xf numFmtId="0" fontId="6" fillId="0" borderId="27" xfId="8" applyFont="1" applyFill="1" applyBorder="1" applyAlignment="1" applyProtection="1">
      <alignment vertical="center" wrapText="1"/>
    </xf>
    <xf numFmtId="0" fontId="6" fillId="0" borderId="0" xfId="8" applyFont="1" applyFill="1" applyBorder="1" applyAlignment="1" applyProtection="1">
      <alignment horizontal="center" vertical="center" shrinkToFit="1"/>
    </xf>
    <xf numFmtId="0" fontId="6" fillId="0" borderId="0" xfId="8" applyFont="1" applyFill="1" applyBorder="1" applyAlignment="1" applyProtection="1">
      <alignment vertical="center"/>
    </xf>
    <xf numFmtId="176" fontId="6" fillId="0" borderId="39" xfId="8" applyNumberFormat="1" applyFont="1" applyFill="1" applyBorder="1" applyAlignment="1" applyProtection="1">
      <alignment horizontal="left" vertical="center"/>
    </xf>
    <xf numFmtId="0" fontId="8" fillId="0" borderId="37" xfId="8" applyFont="1" applyFill="1" applyBorder="1" applyAlignment="1" applyProtection="1">
      <alignment vertical="center" wrapText="1"/>
    </xf>
    <xf numFmtId="0" fontId="8" fillId="0" borderId="36" xfId="8" applyFont="1" applyFill="1" applyBorder="1" applyAlignment="1" applyProtection="1">
      <alignment vertical="center" wrapText="1"/>
    </xf>
    <xf numFmtId="0" fontId="8" fillId="0" borderId="27" xfId="8" applyFont="1" applyFill="1" applyBorder="1" applyAlignment="1" applyProtection="1">
      <alignment vertical="center" wrapText="1"/>
    </xf>
    <xf numFmtId="176" fontId="19" fillId="0" borderId="24" xfId="0" applyNumberFormat="1" applyFont="1" applyBorder="1" applyAlignment="1" applyProtection="1">
      <alignment horizontal="left" vertical="center"/>
    </xf>
    <xf numFmtId="176" fontId="19" fillId="0" borderId="27" xfId="0" applyNumberFormat="1" applyFont="1" applyBorder="1" applyAlignment="1" applyProtection="1">
      <alignment horizontal="left" vertical="center"/>
    </xf>
    <xf numFmtId="0" fontId="19" fillId="0" borderId="67" xfId="0" applyFont="1" applyBorder="1" applyAlignment="1" applyProtection="1">
      <alignment horizontal="distributed" vertical="center"/>
    </xf>
    <xf numFmtId="178" fontId="23" fillId="0" borderId="24" xfId="0" applyNumberFormat="1" applyFont="1" applyBorder="1" applyAlignment="1" applyProtection="1">
      <alignment horizontal="right" vertical="center"/>
    </xf>
    <xf numFmtId="0" fontId="6" fillId="0" borderId="0" xfId="8" applyFont="1" applyFill="1" applyAlignment="1">
      <alignment vertical="center"/>
    </xf>
    <xf numFmtId="178" fontId="28" fillId="0" borderId="39" xfId="8" applyNumberFormat="1" applyFont="1" applyFill="1" applyBorder="1" applyAlignment="1" applyProtection="1">
      <alignment horizontal="right" vertical="center"/>
      <protection locked="0"/>
    </xf>
    <xf numFmtId="176" fontId="6" fillId="0" borderId="39" xfId="8" applyNumberFormat="1" applyFont="1" applyFill="1" applyBorder="1" applyAlignment="1" applyProtection="1">
      <alignment horizontal="center" vertical="center"/>
      <protection locked="0"/>
    </xf>
    <xf numFmtId="178" fontId="28" fillId="0" borderId="39" xfId="8" applyNumberFormat="1" applyFont="1" applyFill="1" applyBorder="1" applyAlignment="1" applyProtection="1">
      <alignment horizontal="right" vertical="center"/>
    </xf>
    <xf numFmtId="177" fontId="36" fillId="0" borderId="39" xfId="0" applyNumberFormat="1" applyFont="1" applyBorder="1" applyAlignment="1" applyProtection="1">
      <alignment horizontal="right" vertical="center" wrapText="1"/>
    </xf>
    <xf numFmtId="177" fontId="19" fillId="0" borderId="24" xfId="0" applyNumberFormat="1" applyFont="1" applyBorder="1" applyAlignment="1" applyProtection="1">
      <alignment horizontal="right" vertical="center" wrapText="1"/>
    </xf>
    <xf numFmtId="177" fontId="19" fillId="0" borderId="36" xfId="0" applyNumberFormat="1" applyFont="1" applyBorder="1" applyAlignment="1" applyProtection="1">
      <alignment horizontal="right" vertical="center" wrapText="1"/>
    </xf>
    <xf numFmtId="177" fontId="19" fillId="0" borderId="27" xfId="0" applyNumberFormat="1" applyFont="1" applyBorder="1" applyAlignment="1" applyProtection="1">
      <alignment horizontal="right" vertical="center" wrapText="1"/>
    </xf>
    <xf numFmtId="0" fontId="6" fillId="0" borderId="31" xfId="1" applyFont="1" applyFill="1" applyBorder="1">
      <alignment vertical="center"/>
    </xf>
    <xf numFmtId="0" fontId="6" fillId="0" borderId="29" xfId="1" applyFont="1" applyFill="1" applyBorder="1">
      <alignment vertical="center"/>
    </xf>
    <xf numFmtId="0" fontId="6" fillId="0" borderId="19" xfId="1" applyFont="1" applyFill="1" applyBorder="1">
      <alignment vertical="center"/>
    </xf>
    <xf numFmtId="0" fontId="6" fillId="0" borderId="17" xfId="1" applyFont="1" applyFill="1" applyBorder="1" applyAlignment="1">
      <alignment horizontal="left" vertical="center"/>
    </xf>
    <xf numFmtId="0" fontId="6" fillId="0" borderId="27" xfId="1" applyFont="1" applyFill="1" applyBorder="1">
      <alignment vertical="center"/>
    </xf>
    <xf numFmtId="0" fontId="6" fillId="0" borderId="17" xfId="1" applyFont="1" applyFill="1"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pplyProtection="1">
      <alignment vertical="center" shrinkToFit="1"/>
    </xf>
    <xf numFmtId="0" fontId="0" fillId="0" borderId="0" xfId="0" applyFill="1">
      <alignment vertical="center"/>
    </xf>
    <xf numFmtId="0" fontId="5" fillId="0" borderId="17" xfId="1" applyFont="1" applyFill="1" applyBorder="1" applyAlignment="1">
      <alignment horizontal="center" vertical="center"/>
    </xf>
    <xf numFmtId="0" fontId="0" fillId="0" borderId="0" xfId="0" applyAlignment="1">
      <alignment vertical="center" shrinkToFit="1"/>
    </xf>
    <xf numFmtId="0" fontId="0" fillId="0" borderId="0" xfId="0" applyAlignment="1">
      <alignment horizontal="left" vertical="center" shrinkToFit="1"/>
    </xf>
    <xf numFmtId="49" fontId="13" fillId="0" borderId="20" xfId="8" applyNumberFormat="1" applyFont="1" applyBorder="1" applyAlignment="1" applyProtection="1">
      <alignment vertical="center"/>
    </xf>
    <xf numFmtId="49" fontId="13" fillId="0" borderId="20" xfId="8" applyNumberFormat="1" applyFont="1" applyBorder="1" applyAlignment="1" applyProtection="1"/>
    <xf numFmtId="49" fontId="13" fillId="0" borderId="24" xfId="8" applyNumberFormat="1" applyFont="1" applyBorder="1" applyAlignment="1" applyProtection="1">
      <alignment vertical="center"/>
    </xf>
    <xf numFmtId="49" fontId="13" fillId="0" borderId="27" xfId="8" applyNumberFormat="1" applyFont="1" applyBorder="1" applyAlignment="1" applyProtection="1">
      <alignment horizontal="center" vertical="center"/>
    </xf>
    <xf numFmtId="49" fontId="13" fillId="0" borderId="0" xfId="8" applyNumberFormat="1" applyFont="1" applyBorder="1" applyAlignment="1" applyProtection="1">
      <alignment vertical="center"/>
    </xf>
    <xf numFmtId="0" fontId="6" fillId="0" borderId="0" xfId="9" applyFont="1" applyFill="1" applyProtection="1">
      <alignment vertical="center"/>
    </xf>
    <xf numFmtId="176" fontId="6" fillId="0" borderId="0" xfId="9" applyNumberFormat="1" applyFont="1" applyFill="1" applyAlignment="1" applyProtection="1">
      <alignment horizontal="center" vertical="center" shrinkToFit="1"/>
    </xf>
    <xf numFmtId="0" fontId="6" fillId="0" borderId="0" xfId="15" applyFont="1">
      <alignment vertical="center"/>
    </xf>
    <xf numFmtId="0" fontId="6" fillId="0" borderId="0" xfId="1" applyFont="1" applyFill="1" applyProtection="1">
      <alignment vertical="center"/>
    </xf>
    <xf numFmtId="0" fontId="5" fillId="0" borderId="17" xfId="1" applyFont="1" applyFill="1" applyBorder="1" applyAlignment="1" applyProtection="1">
      <alignment horizontal="center" vertical="center"/>
    </xf>
    <xf numFmtId="0" fontId="6" fillId="0" borderId="17" xfId="1" applyFont="1" applyFill="1" applyBorder="1" applyAlignment="1" applyProtection="1">
      <alignment horizontal="center" vertical="center"/>
    </xf>
    <xf numFmtId="0" fontId="6" fillId="0" borderId="20" xfId="1" applyFont="1" applyFill="1" applyBorder="1" applyProtection="1">
      <alignment vertical="center"/>
    </xf>
    <xf numFmtId="0" fontId="6" fillId="0" borderId="31" xfId="1" applyFont="1" applyFill="1" applyBorder="1" applyProtection="1">
      <alignment vertical="center"/>
    </xf>
    <xf numFmtId="0" fontId="6" fillId="0" borderId="29" xfId="1" applyFont="1" applyFill="1" applyBorder="1" applyProtection="1">
      <alignment vertical="center"/>
    </xf>
    <xf numFmtId="0" fontId="6" fillId="0" borderId="22" xfId="1" applyFont="1" applyFill="1" applyBorder="1" applyProtection="1">
      <alignment vertical="center"/>
    </xf>
    <xf numFmtId="0" fontId="6" fillId="0" borderId="19" xfId="1" applyFont="1" applyFill="1" applyBorder="1" applyProtection="1">
      <alignment vertical="center"/>
    </xf>
    <xf numFmtId="0" fontId="6" fillId="0" borderId="0" xfId="1" applyFont="1" applyFill="1" applyBorder="1" applyProtection="1">
      <alignment vertical="center"/>
    </xf>
    <xf numFmtId="0" fontId="6" fillId="0" borderId="32" xfId="1" applyFont="1" applyFill="1" applyBorder="1" applyProtection="1">
      <alignment vertical="center"/>
    </xf>
    <xf numFmtId="0" fontId="6" fillId="0" borderId="27" xfId="1" applyFont="1" applyFill="1" applyBorder="1" applyProtection="1">
      <alignment vertical="center"/>
    </xf>
    <xf numFmtId="0" fontId="6" fillId="0" borderId="26" xfId="1" applyFont="1" applyFill="1" applyBorder="1" applyProtection="1">
      <alignment vertical="center"/>
    </xf>
    <xf numFmtId="0" fontId="6" fillId="0" borderId="24" xfId="1" applyFont="1" applyFill="1" applyBorder="1" applyProtection="1">
      <alignment vertical="center"/>
    </xf>
    <xf numFmtId="0" fontId="6" fillId="0" borderId="17" xfId="1" applyFont="1" applyFill="1" applyBorder="1" applyProtection="1">
      <alignment vertical="center"/>
    </xf>
    <xf numFmtId="0" fontId="6" fillId="0" borderId="16" xfId="1" applyFont="1" applyFill="1" applyBorder="1" applyProtection="1">
      <alignment vertical="center"/>
    </xf>
    <xf numFmtId="0" fontId="0" fillId="0" borderId="41" xfId="0" applyBorder="1" applyAlignment="1">
      <alignment vertical="center"/>
    </xf>
    <xf numFmtId="0" fontId="0" fillId="0" borderId="42" xfId="0" applyBorder="1" applyAlignment="1">
      <alignment vertical="center"/>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lignment vertical="center"/>
    </xf>
    <xf numFmtId="49" fontId="12" fillId="0" borderId="0" xfId="8" applyNumberFormat="1" applyFont="1" applyAlignment="1" applyProtection="1">
      <alignment horizontal="right" vertical="center"/>
    </xf>
    <xf numFmtId="0" fontId="23" fillId="0" borderId="0" xfId="0" applyFont="1" applyAlignment="1" applyProtection="1">
      <alignment horizontal="right" vertical="center"/>
    </xf>
    <xf numFmtId="49" fontId="16" fillId="0" borderId="0" xfId="8" applyNumberFormat="1" applyFont="1" applyBorder="1" applyAlignment="1" applyProtection="1">
      <alignment horizontal="distributed" vertical="top"/>
    </xf>
    <xf numFmtId="0" fontId="39" fillId="0" borderId="0" xfId="0" applyFont="1" applyBorder="1" applyAlignment="1" applyProtection="1">
      <alignment horizontal="distributed" vertical="top"/>
    </xf>
    <xf numFmtId="0" fontId="16" fillId="0" borderId="0" xfId="8" applyFont="1" applyBorder="1" applyAlignment="1" applyProtection="1">
      <alignment horizontal="distributed" vertical="top"/>
    </xf>
    <xf numFmtId="49" fontId="15" fillId="0" borderId="0" xfId="8" applyNumberFormat="1" applyFont="1" applyBorder="1" applyAlignment="1" applyProtection="1">
      <alignment horizontal="distributed" vertical="top"/>
    </xf>
    <xf numFmtId="0" fontId="56" fillId="0" borderId="0" xfId="0" applyFont="1" applyBorder="1" applyAlignment="1" applyProtection="1">
      <alignment horizontal="distributed" vertical="top"/>
    </xf>
    <xf numFmtId="0" fontId="15" fillId="0" borderId="0" xfId="8" applyFont="1" applyBorder="1" applyAlignment="1" applyProtection="1">
      <alignment horizontal="distributed" vertical="top"/>
    </xf>
    <xf numFmtId="0" fontId="19" fillId="0" borderId="0" xfId="0" applyFont="1" applyBorder="1" applyAlignment="1" applyProtection="1">
      <alignment horizontal="distributed" vertical="top"/>
    </xf>
    <xf numFmtId="49" fontId="13" fillId="0" borderId="31" xfId="8" applyNumberFormat="1" applyFont="1" applyBorder="1" applyAlignment="1" applyProtection="1">
      <alignment vertical="center"/>
    </xf>
    <xf numFmtId="49" fontId="13" fillId="0" borderId="29" xfId="8" applyNumberFormat="1" applyFont="1" applyBorder="1" applyAlignment="1" applyProtection="1">
      <alignment vertical="center"/>
    </xf>
    <xf numFmtId="49" fontId="13" fillId="0" borderId="0" xfId="8" applyNumberFormat="1" applyFont="1" applyAlignment="1" applyProtection="1">
      <alignment vertical="center"/>
    </xf>
    <xf numFmtId="49" fontId="13" fillId="0" borderId="0" xfId="8" applyNumberFormat="1" applyFont="1" applyAlignment="1" applyProtection="1">
      <alignment horizontal="center" vertical="center"/>
    </xf>
    <xf numFmtId="49" fontId="13" fillId="0" borderId="36" xfId="8" applyNumberFormat="1" applyFont="1" applyBorder="1" applyAlignment="1" applyProtection="1">
      <alignment vertical="center"/>
    </xf>
    <xf numFmtId="49" fontId="13" fillId="0" borderId="27" xfId="8" applyNumberFormat="1" applyFont="1" applyBorder="1" applyAlignment="1" applyProtection="1">
      <alignment vertical="center"/>
    </xf>
    <xf numFmtId="49" fontId="13" fillId="0" borderId="0" xfId="8" applyNumberFormat="1" applyFont="1" applyBorder="1" applyAlignment="1" applyProtection="1">
      <alignment horizontal="center" vertical="center"/>
    </xf>
    <xf numFmtId="49" fontId="13" fillId="0" borderId="22" xfId="8" applyNumberFormat="1" applyFont="1" applyBorder="1" applyAlignment="1" applyProtection="1">
      <alignment vertical="center"/>
    </xf>
    <xf numFmtId="0" fontId="6" fillId="0" borderId="0" xfId="8" applyFont="1" applyBorder="1" applyAlignment="1" applyProtection="1">
      <alignment vertical="center"/>
    </xf>
    <xf numFmtId="49" fontId="13" fillId="0" borderId="34" xfId="8" applyNumberFormat="1" applyFont="1" applyBorder="1" applyAlignment="1" applyProtection="1">
      <alignment vertical="center"/>
    </xf>
    <xf numFmtId="49" fontId="13" fillId="0" borderId="0" xfId="8" applyNumberFormat="1" applyFont="1" applyBorder="1" applyAlignment="1" applyProtection="1">
      <alignment vertical="center"/>
      <protection locked="0"/>
    </xf>
    <xf numFmtId="0" fontId="6" fillId="0" borderId="0" xfId="8" applyFont="1" applyBorder="1" applyAlignment="1" applyProtection="1">
      <alignment vertical="center"/>
      <protection locked="0"/>
    </xf>
    <xf numFmtId="49" fontId="13" fillId="0" borderId="29" xfId="8" applyNumberFormat="1" applyFont="1" applyBorder="1" applyAlignment="1" applyProtection="1">
      <alignment horizontal="distributed" vertical="center"/>
      <protection locked="0"/>
    </xf>
    <xf numFmtId="49" fontId="15" fillId="0" borderId="37" xfId="8" applyNumberFormat="1" applyFont="1" applyBorder="1" applyAlignment="1" applyProtection="1">
      <alignment horizontal="distributed" vertical="center"/>
      <protection locked="0"/>
    </xf>
    <xf numFmtId="0" fontId="56" fillId="0" borderId="37" xfId="0" applyFont="1" applyBorder="1" applyAlignment="1">
      <alignment horizontal="distributed" vertical="center"/>
    </xf>
    <xf numFmtId="0" fontId="39" fillId="0" borderId="29" xfId="0" applyFont="1" applyBorder="1" applyAlignment="1">
      <alignment horizontal="distributed" vertical="center"/>
    </xf>
    <xf numFmtId="0" fontId="21" fillId="0" borderId="32" xfId="0" applyFont="1" applyBorder="1" applyAlignment="1">
      <alignment horizontal="distributed" vertical="center"/>
    </xf>
    <xf numFmtId="0" fontId="58" fillId="0" borderId="0" xfId="0" applyFont="1" applyBorder="1" applyAlignment="1">
      <alignment vertical="center"/>
    </xf>
    <xf numFmtId="49" fontId="13" fillId="0" borderId="7" xfId="8" applyNumberFormat="1" applyFont="1" applyBorder="1" applyAlignment="1" applyProtection="1">
      <alignment vertical="center"/>
    </xf>
    <xf numFmtId="0" fontId="13" fillId="0" borderId="46" xfId="8" applyNumberFormat="1" applyFont="1" applyBorder="1" applyAlignment="1" applyProtection="1">
      <alignment vertical="center"/>
      <protection locked="0"/>
    </xf>
    <xf numFmtId="0" fontId="13" fillId="0" borderId="47" xfId="8" applyNumberFormat="1" applyFont="1" applyBorder="1" applyAlignment="1" applyProtection="1">
      <alignment vertical="center"/>
      <protection locked="0"/>
    </xf>
    <xf numFmtId="0" fontId="13" fillId="0" borderId="48" xfId="8" applyNumberFormat="1" applyFont="1" applyBorder="1" applyAlignment="1" applyProtection="1">
      <alignment vertical="center"/>
      <protection locked="0"/>
    </xf>
    <xf numFmtId="0" fontId="13" fillId="0" borderId="50" xfId="8" applyNumberFormat="1" applyFont="1" applyBorder="1" applyAlignment="1" applyProtection="1">
      <alignment vertical="center"/>
      <protection locked="0"/>
    </xf>
    <xf numFmtId="0" fontId="13" fillId="0" borderId="51" xfId="8" applyNumberFormat="1" applyFont="1" applyBorder="1" applyAlignment="1" applyProtection="1">
      <alignment vertical="center"/>
      <protection locked="0"/>
    </xf>
    <xf numFmtId="0" fontId="13" fillId="0" borderId="52" xfId="8" applyNumberFormat="1" applyFont="1" applyBorder="1" applyAlignment="1" applyProtection="1">
      <alignment vertical="center"/>
      <protection locked="0"/>
    </xf>
    <xf numFmtId="0" fontId="19" fillId="0" borderId="0" xfId="0" applyFont="1" applyBorder="1" applyAlignment="1">
      <alignment horizontal="center" vertical="center" wrapText="1"/>
    </xf>
    <xf numFmtId="0" fontId="39" fillId="0" borderId="0" xfId="0" applyFont="1" applyBorder="1" applyAlignment="1">
      <alignment horizontal="distributed" vertical="top" wrapText="1"/>
    </xf>
    <xf numFmtId="0" fontId="6" fillId="0" borderId="0" xfId="8" applyFont="1" applyFill="1" applyAlignment="1">
      <alignment vertical="center"/>
    </xf>
    <xf numFmtId="0" fontId="14" fillId="0" borderId="0" xfId="1" applyFont="1" applyFill="1" applyBorder="1" applyAlignment="1">
      <alignment horizontal="distributed" vertical="center"/>
    </xf>
    <xf numFmtId="0" fontId="6" fillId="0" borderId="19" xfId="8" applyFont="1" applyFill="1" applyBorder="1" applyAlignment="1">
      <alignment horizontal="center" vertical="center"/>
    </xf>
    <xf numFmtId="0" fontId="6" fillId="0" borderId="42" xfId="8" applyFont="1" applyFill="1" applyBorder="1" applyAlignment="1">
      <alignment horizontal="center" vertical="center"/>
    </xf>
    <xf numFmtId="0" fontId="38" fillId="0" borderId="37" xfId="0" applyFont="1" applyBorder="1" applyAlignment="1" applyProtection="1">
      <alignment horizontal="distributed" vertical="center"/>
      <protection locked="0"/>
    </xf>
    <xf numFmtId="0" fontId="38" fillId="0" borderId="67" xfId="0" applyFont="1" applyBorder="1" applyAlignment="1" applyProtection="1">
      <alignment horizontal="distributed" vertical="center"/>
      <protection locked="0"/>
    </xf>
    <xf numFmtId="0" fontId="38" fillId="0" borderId="29" xfId="0" applyFont="1" applyBorder="1" applyAlignment="1" applyProtection="1">
      <alignment vertical="center"/>
      <protection locked="0"/>
    </xf>
    <xf numFmtId="0" fontId="19" fillId="0" borderId="27" xfId="0" applyFont="1" applyBorder="1" applyAlignment="1" applyProtection="1">
      <alignment horizontal="left" vertical="center" wrapText="1"/>
    </xf>
    <xf numFmtId="0" fontId="19" fillId="0" borderId="32" xfId="0" applyFont="1" applyBorder="1" applyAlignment="1">
      <alignment horizontal="distributed" vertical="center"/>
    </xf>
    <xf numFmtId="0" fontId="19" fillId="0" borderId="0" xfId="0" applyFont="1" applyAlignment="1">
      <alignment vertical="top"/>
    </xf>
    <xf numFmtId="0" fontId="19" fillId="0" borderId="36" xfId="0" applyFont="1" applyBorder="1" applyAlignment="1" applyProtection="1">
      <alignment horizontal="left" vertical="center"/>
    </xf>
    <xf numFmtId="0" fontId="6" fillId="0" borderId="0" xfId="8" applyFont="1" applyFill="1" applyAlignment="1">
      <alignment vertical="top"/>
    </xf>
    <xf numFmtId="0" fontId="6" fillId="0" borderId="0" xfId="8" applyFont="1" applyFill="1" applyAlignment="1">
      <alignment horizontal="left" vertical="top"/>
    </xf>
    <xf numFmtId="0" fontId="6" fillId="0" borderId="0" xfId="8" applyFont="1" applyFill="1" applyBorder="1" applyAlignment="1" applyProtection="1">
      <alignment vertical="top"/>
    </xf>
    <xf numFmtId="0" fontId="14" fillId="0" borderId="0" xfId="1" applyFont="1" applyFill="1" applyBorder="1" applyAlignment="1">
      <alignment vertical="center"/>
    </xf>
    <xf numFmtId="0" fontId="37" fillId="0" borderId="0" xfId="1" applyFont="1" applyFill="1" applyAlignment="1">
      <alignment vertical="center"/>
    </xf>
    <xf numFmtId="0" fontId="14" fillId="0" borderId="29" xfId="0" applyFont="1" applyBorder="1" applyAlignment="1">
      <alignment horizontal="distributed" vertical="center"/>
    </xf>
    <xf numFmtId="0" fontId="38" fillId="0" borderId="37" xfId="0" applyFont="1" applyBorder="1" applyAlignment="1">
      <alignment horizontal="distributed" vertical="center"/>
    </xf>
    <xf numFmtId="0" fontId="38" fillId="0" borderId="67" xfId="0" applyFont="1" applyBorder="1" applyAlignment="1">
      <alignment horizontal="distributed" vertical="center"/>
    </xf>
    <xf numFmtId="0" fontId="38" fillId="0" borderId="32" xfId="0" applyFont="1" applyBorder="1" applyAlignment="1">
      <alignment horizontal="distributed" vertical="center"/>
    </xf>
    <xf numFmtId="0" fontId="0" fillId="0" borderId="38" xfId="0" applyBorder="1" applyAlignment="1">
      <alignment horizontal="distributed" vertical="top"/>
    </xf>
    <xf numFmtId="0" fontId="0" fillId="0" borderId="20" xfId="0" applyBorder="1" applyAlignment="1">
      <alignment horizontal="distributed" vertical="top"/>
    </xf>
    <xf numFmtId="0" fontId="0" fillId="0" borderId="66"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distributed" vertical="top"/>
    </xf>
    <xf numFmtId="0" fontId="0" fillId="0" borderId="17" xfId="0" applyBorder="1" applyAlignment="1">
      <alignment horizontal="distributed" vertical="center"/>
    </xf>
    <xf numFmtId="0" fontId="0" fillId="0" borderId="22" xfId="0" applyBorder="1" applyAlignment="1">
      <alignment horizontal="distributed" vertical="top"/>
    </xf>
    <xf numFmtId="0" fontId="0" fillId="0" borderId="41" xfId="0" applyBorder="1" applyAlignment="1">
      <alignment horizontal="distributed" vertical="top"/>
    </xf>
    <xf numFmtId="0" fontId="0" fillId="0" borderId="19" xfId="0" applyBorder="1" applyAlignment="1">
      <alignment horizontal="distributed" vertical="top"/>
    </xf>
    <xf numFmtId="0" fontId="0" fillId="0" borderId="42" xfId="0" applyBorder="1" applyAlignment="1">
      <alignment horizontal="distributed" vertical="top"/>
    </xf>
    <xf numFmtId="0" fontId="6" fillId="0" borderId="0" xfId="8" applyFont="1" applyFill="1" applyAlignment="1">
      <alignment vertical="center"/>
    </xf>
    <xf numFmtId="0" fontId="0" fillId="0" borderId="0" xfId="0" applyBorder="1" applyAlignment="1">
      <alignment horizontal="distributed" vertical="top"/>
    </xf>
    <xf numFmtId="0" fontId="0" fillId="0" borderId="0" xfId="0" applyBorder="1" applyAlignment="1">
      <alignment horizontal="distributed" vertical="center"/>
    </xf>
    <xf numFmtId="0" fontId="19" fillId="0" borderId="22" xfId="0" applyFont="1" applyBorder="1" applyAlignment="1">
      <alignment horizontal="distributed" vertical="top"/>
    </xf>
    <xf numFmtId="0" fontId="19" fillId="0" borderId="0" xfId="0" applyFont="1" applyBorder="1" applyAlignment="1">
      <alignment horizontal="distributed" vertical="top"/>
    </xf>
    <xf numFmtId="0" fontId="19" fillId="0" borderId="38" xfId="0" applyFont="1" applyBorder="1" applyAlignment="1">
      <alignment horizontal="distributed" vertical="top"/>
    </xf>
    <xf numFmtId="0" fontId="38" fillId="0" borderId="29" xfId="0" applyFont="1" applyBorder="1" applyAlignment="1">
      <alignment horizontal="distributed" vertical="center"/>
    </xf>
    <xf numFmtId="0" fontId="0" fillId="0" borderId="20" xfId="0" applyBorder="1" applyAlignment="1">
      <alignment horizontal="distributed" vertical="center"/>
    </xf>
    <xf numFmtId="0" fontId="0" fillId="0" borderId="38" xfId="0" applyBorder="1" applyAlignment="1">
      <alignment horizontal="distributed" vertical="center"/>
    </xf>
    <xf numFmtId="0" fontId="0" fillId="0" borderId="66" xfId="0" applyBorder="1" applyAlignment="1">
      <alignment horizontal="distributed" vertical="center"/>
    </xf>
    <xf numFmtId="0" fontId="0" fillId="0" borderId="16" xfId="0" applyBorder="1" applyAlignment="1">
      <alignment horizontal="distributed" vertical="center"/>
    </xf>
    <xf numFmtId="0" fontId="19" fillId="0" borderId="0" xfId="0" applyFont="1" applyAlignment="1" applyProtection="1">
      <alignment horizontal="right" vertical="center"/>
    </xf>
    <xf numFmtId="0" fontId="19" fillId="0" borderId="0" xfId="0" applyFont="1" applyAlignment="1" applyProtection="1">
      <alignment vertical="center"/>
    </xf>
    <xf numFmtId="0" fontId="19" fillId="0" borderId="24" xfId="0" applyFont="1" applyBorder="1" applyAlignment="1" applyProtection="1">
      <alignment horizontal="left" vertical="center"/>
    </xf>
    <xf numFmtId="0" fontId="19" fillId="0" borderId="0" xfId="0" applyFont="1" applyBorder="1" applyAlignment="1">
      <alignment horizontal="distributed" vertical="center"/>
    </xf>
    <xf numFmtId="0" fontId="19" fillId="0" borderId="24" xfId="0" applyFont="1" applyBorder="1" applyAlignment="1" applyProtection="1">
      <alignment horizontal="center" vertical="center"/>
      <protection locked="0"/>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3" fillId="0" borderId="0" xfId="0" applyFont="1" applyBorder="1" applyAlignment="1">
      <alignment horizontal="distributed" vertical="center"/>
    </xf>
    <xf numFmtId="0" fontId="19" fillId="0" borderId="27" xfId="0" applyFont="1" applyBorder="1" applyAlignment="1" applyProtection="1">
      <alignment horizontal="left" vertical="center"/>
    </xf>
    <xf numFmtId="0" fontId="36" fillId="0" borderId="0" xfId="0" applyFont="1" applyAlignment="1" applyProtection="1">
      <alignment horizontal="distributed" vertical="center"/>
    </xf>
    <xf numFmtId="176" fontId="19" fillId="0" borderId="27" xfId="0" applyNumberFormat="1" applyFont="1" applyBorder="1" applyAlignment="1" applyProtection="1">
      <alignment horizontal="distributed" vertical="center"/>
    </xf>
    <xf numFmtId="49" fontId="13" fillId="0" borderId="0" xfId="8" applyNumberFormat="1"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protection locked="0"/>
    </xf>
    <xf numFmtId="0" fontId="56" fillId="0" borderId="29" xfId="0" applyFont="1" applyBorder="1" applyAlignment="1">
      <alignment horizontal="distributed" vertical="center"/>
    </xf>
    <xf numFmtId="0" fontId="19" fillId="0" borderId="29" xfId="0" applyFont="1" applyBorder="1" applyAlignment="1">
      <alignment horizontal="distributed" vertical="center"/>
    </xf>
    <xf numFmtId="0" fontId="19" fillId="0" borderId="0" xfId="0" applyFont="1" applyBorder="1" applyAlignment="1">
      <alignment vertical="center"/>
    </xf>
    <xf numFmtId="0" fontId="19" fillId="0" borderId="0" xfId="0" applyFont="1" applyAlignment="1">
      <alignment vertical="center"/>
    </xf>
    <xf numFmtId="0" fontId="6" fillId="0" borderId="27" xfId="8" applyFont="1" applyBorder="1" applyAlignment="1" applyProtection="1">
      <alignment horizontal="center" vertical="center"/>
    </xf>
    <xf numFmtId="0" fontId="6" fillId="0" borderId="0" xfId="1" applyFont="1" applyFill="1" applyBorder="1" applyAlignment="1">
      <alignment vertical="center"/>
    </xf>
    <xf numFmtId="0" fontId="21" fillId="0" borderId="29" xfId="0" applyFont="1" applyBorder="1" applyAlignment="1">
      <alignment horizontal="distributed"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35" xfId="0" applyFont="1" applyBorder="1" applyAlignment="1">
      <alignment horizontal="distributed" vertical="center"/>
    </xf>
    <xf numFmtId="0" fontId="6" fillId="0" borderId="0" xfId="8" applyFont="1" applyFill="1" applyAlignment="1" applyProtection="1">
      <alignment horizontal="left" vertical="center" wrapText="1"/>
    </xf>
    <xf numFmtId="176" fontId="19" fillId="0" borderId="24" xfId="0" applyNumberFormat="1"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38" fillId="0" borderId="29" xfId="0" applyFont="1" applyBorder="1" applyAlignment="1" applyProtection="1">
      <alignment horizontal="distributed" vertical="center"/>
      <protection locked="0"/>
    </xf>
    <xf numFmtId="0" fontId="19" fillId="0" borderId="17" xfId="0" applyFont="1" applyBorder="1" applyAlignment="1">
      <alignment horizontal="distributed" vertical="center"/>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lignment horizontal="left" vertical="center"/>
    </xf>
    <xf numFmtId="0" fontId="6" fillId="0" borderId="29" xfId="8" applyFont="1" applyFill="1" applyBorder="1" applyAlignment="1" applyProtection="1">
      <alignment vertical="center" wrapText="1"/>
    </xf>
    <xf numFmtId="176" fontId="6" fillId="0" borderId="0" xfId="1" applyNumberFormat="1" applyFont="1" applyFill="1" applyBorder="1" applyAlignment="1" applyProtection="1">
      <alignment horizontal="left" vertical="center"/>
      <protection locked="0"/>
    </xf>
    <xf numFmtId="0" fontId="6" fillId="0" borderId="33" xfId="8" applyFont="1" applyFill="1" applyBorder="1" applyAlignment="1">
      <alignment horizontal="center" vertical="center" wrapText="1"/>
    </xf>
    <xf numFmtId="0" fontId="6" fillId="0" borderId="33"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29" xfId="8" applyFont="1" applyFill="1" applyBorder="1" applyAlignment="1" applyProtection="1">
      <alignment horizontal="left" vertical="center" wrapText="1"/>
    </xf>
    <xf numFmtId="0" fontId="6" fillId="0" borderId="0" xfId="8" applyFont="1" applyFill="1" applyAlignment="1">
      <alignment horizontal="right" vertical="center"/>
    </xf>
    <xf numFmtId="0" fontId="6" fillId="0" borderId="0" xfId="8" applyFont="1" applyFill="1" applyAlignment="1">
      <alignment vertical="center"/>
    </xf>
    <xf numFmtId="0" fontId="6" fillId="0" borderId="31" xfId="8" applyFont="1" applyFill="1" applyBorder="1" applyAlignment="1" applyProtection="1">
      <alignment horizontal="center" vertical="center"/>
    </xf>
    <xf numFmtId="0" fontId="6" fillId="0" borderId="67" xfId="8" applyFont="1" applyFill="1" applyBorder="1" applyAlignment="1" applyProtection="1">
      <alignment horizontal="center" vertical="center"/>
    </xf>
    <xf numFmtId="176" fontId="19" fillId="0" borderId="24" xfId="0" applyNumberFormat="1" applyFont="1" applyBorder="1" applyAlignment="1" applyProtection="1">
      <alignment horizontal="left" vertical="center" shrinkToFit="1"/>
    </xf>
    <xf numFmtId="0" fontId="6" fillId="0" borderId="34" xfId="8" applyFont="1" applyFill="1" applyBorder="1" applyAlignment="1" applyProtection="1">
      <alignment horizontal="center" vertical="center"/>
    </xf>
    <xf numFmtId="0" fontId="6" fillId="0" borderId="35" xfId="8" applyFont="1" applyFill="1" applyBorder="1" applyAlignment="1" applyProtection="1">
      <alignment horizontal="center" vertical="center"/>
    </xf>
    <xf numFmtId="0" fontId="19" fillId="0" borderId="40" xfId="0" applyFont="1" applyBorder="1" applyAlignment="1">
      <alignment horizontal="distributed" vertical="center"/>
    </xf>
    <xf numFmtId="176" fontId="19" fillId="0" borderId="24" xfId="0" applyNumberFormat="1" applyFont="1" applyBorder="1" applyAlignment="1" applyProtection="1">
      <alignment horizontal="distributed" vertical="center" shrinkToFit="1"/>
      <protection locked="0"/>
    </xf>
    <xf numFmtId="176" fontId="19" fillId="0" borderId="27" xfId="0" applyNumberFormat="1" applyFont="1" applyBorder="1" applyAlignment="1" applyProtection="1">
      <alignment horizontal="distributed" vertical="center" shrinkToFit="1"/>
      <protection locked="0"/>
    </xf>
    <xf numFmtId="0" fontId="19" fillId="0" borderId="22" xfId="0" applyFont="1" applyBorder="1" applyAlignment="1">
      <alignment horizontal="distributed" vertical="top"/>
    </xf>
    <xf numFmtId="0" fontId="19" fillId="0" borderId="38" xfId="0" applyFont="1" applyBorder="1" applyAlignment="1">
      <alignment horizontal="distributed" vertical="top"/>
    </xf>
    <xf numFmtId="0" fontId="38" fillId="0" borderId="29" xfId="0" applyFont="1" applyBorder="1" applyAlignment="1">
      <alignment horizontal="distributed" vertical="center"/>
    </xf>
    <xf numFmtId="0" fontId="19" fillId="0" borderId="27" xfId="0" applyFont="1" applyBorder="1" applyAlignment="1" applyProtection="1">
      <alignment horizontal="center" vertical="center"/>
      <protection locked="0"/>
    </xf>
    <xf numFmtId="0" fontId="60" fillId="0" borderId="0" xfId="9" applyFont="1" applyFill="1">
      <alignment vertical="center"/>
    </xf>
    <xf numFmtId="0" fontId="52" fillId="0" borderId="0" xfId="8" applyFont="1" applyFill="1" applyAlignment="1">
      <alignment vertical="center"/>
    </xf>
    <xf numFmtId="0" fontId="19" fillId="0" borderId="24"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19" fillId="0" borderId="36" xfId="0" applyFont="1" applyBorder="1" applyAlignment="1" applyProtection="1">
      <alignment horizontal="distributed" vertical="center"/>
    </xf>
    <xf numFmtId="176" fontId="6" fillId="0" borderId="39" xfId="8" applyNumberFormat="1" applyFont="1" applyFill="1" applyBorder="1" applyAlignment="1" applyProtection="1">
      <alignment horizontal="distributed" vertical="center"/>
    </xf>
    <xf numFmtId="0" fontId="23" fillId="0" borderId="0" xfId="0" applyFont="1" applyAlignment="1" applyProtection="1">
      <alignment horizontal="center" vertical="center"/>
    </xf>
    <xf numFmtId="0" fontId="60" fillId="0" borderId="0" xfId="8" applyFont="1" applyFill="1" applyAlignment="1">
      <alignment vertical="center"/>
    </xf>
    <xf numFmtId="49" fontId="60" fillId="0" borderId="0" xfId="8" applyNumberFormat="1" applyFont="1" applyAlignment="1">
      <alignment vertical="center"/>
    </xf>
    <xf numFmtId="0" fontId="13" fillId="0" borderId="37" xfId="1" applyFont="1" applyFill="1" applyBorder="1" applyAlignment="1">
      <alignment horizontal="distributed" vertical="center"/>
    </xf>
    <xf numFmtId="176" fontId="19" fillId="0" borderId="0" xfId="0" applyNumberFormat="1" applyFont="1" applyAlignment="1" applyProtection="1">
      <alignment vertical="center"/>
      <protection locked="0"/>
    </xf>
    <xf numFmtId="0" fontId="6" fillId="0" borderId="0" xfId="8" applyFont="1" applyFill="1" applyBorder="1" applyAlignment="1" applyProtection="1">
      <alignment horizontal="left" vertical="top"/>
    </xf>
    <xf numFmtId="0" fontId="19" fillId="0" borderId="0" xfId="0" applyFont="1" applyBorder="1" applyAlignment="1" applyProtection="1">
      <alignment vertical="top"/>
    </xf>
    <xf numFmtId="0" fontId="19" fillId="0" borderId="38" xfId="0" applyFont="1" applyBorder="1" applyAlignment="1">
      <alignment horizontal="distributed" vertical="center"/>
    </xf>
    <xf numFmtId="0" fontId="19" fillId="0" borderId="66" xfId="0" applyFont="1" applyBorder="1" applyAlignment="1">
      <alignment horizontal="distributed" vertical="center"/>
    </xf>
    <xf numFmtId="178" fontId="23" fillId="0" borderId="24" xfId="0" applyNumberFormat="1" applyFont="1" applyBorder="1" applyAlignment="1" applyProtection="1">
      <alignment horizontal="right" vertical="center"/>
      <protection locked="0"/>
    </xf>
    <xf numFmtId="178" fontId="23" fillId="0" borderId="27" xfId="0" applyNumberFormat="1" applyFont="1" applyBorder="1" applyAlignment="1" applyProtection="1">
      <alignment horizontal="right" vertical="center"/>
      <protection locked="0"/>
    </xf>
    <xf numFmtId="0" fontId="19" fillId="0" borderId="36" xfId="0" applyFont="1" applyBorder="1" applyAlignment="1" applyProtection="1">
      <alignment horizontal="center" vertical="center"/>
      <protection locked="0"/>
    </xf>
    <xf numFmtId="0" fontId="14" fillId="0" borderId="0" xfId="1" applyFont="1" applyFill="1" applyAlignment="1">
      <alignment vertical="center"/>
    </xf>
    <xf numFmtId="0" fontId="19" fillId="0" borderId="41" xfId="0" applyFont="1" applyBorder="1" applyAlignment="1">
      <alignment horizontal="distributed" vertical="top"/>
    </xf>
    <xf numFmtId="0" fontId="19" fillId="0" borderId="20" xfId="0" applyFont="1" applyBorder="1" applyAlignment="1">
      <alignment horizontal="distributed" vertical="top"/>
    </xf>
    <xf numFmtId="0" fontId="19" fillId="0" borderId="20" xfId="0" applyFont="1" applyBorder="1" applyAlignment="1">
      <alignment horizontal="distributed" vertical="center"/>
    </xf>
    <xf numFmtId="0" fontId="19" fillId="0" borderId="19" xfId="0" applyFont="1" applyBorder="1" applyAlignment="1">
      <alignment horizontal="distributed" vertical="top"/>
    </xf>
    <xf numFmtId="0" fontId="19" fillId="0" borderId="17" xfId="0" applyFont="1" applyBorder="1" applyAlignment="1">
      <alignment horizontal="distributed" vertical="top"/>
    </xf>
    <xf numFmtId="0" fontId="19" fillId="0" borderId="42" xfId="0" applyFont="1" applyBorder="1" applyAlignment="1">
      <alignment horizontal="distributed" vertical="top"/>
    </xf>
    <xf numFmtId="0" fontId="19" fillId="0" borderId="66" xfId="0" applyFont="1" applyBorder="1" applyAlignment="1">
      <alignment horizontal="distributed" vertical="top"/>
    </xf>
    <xf numFmtId="0" fontId="19" fillId="0" borderId="16" xfId="0" applyFont="1" applyBorder="1" applyAlignment="1">
      <alignment horizontal="distributed" vertical="top"/>
    </xf>
    <xf numFmtId="0" fontId="19" fillId="0" borderId="16" xfId="0" applyFont="1" applyBorder="1" applyAlignment="1">
      <alignment horizontal="distributed" vertical="center"/>
    </xf>
    <xf numFmtId="0" fontId="19" fillId="0" borderId="0" xfId="0" applyFont="1" applyAlignment="1" applyProtection="1">
      <alignment horizontal="right" vertical="center"/>
    </xf>
    <xf numFmtId="49" fontId="59" fillId="0" borderId="0" xfId="8" applyNumberFormat="1" applyFont="1" applyAlignment="1">
      <alignment vertical="top" wrapText="1"/>
    </xf>
    <xf numFmtId="0" fontId="35" fillId="0" borderId="0" xfId="0" applyFont="1" applyAlignment="1">
      <alignment vertical="top" wrapText="1"/>
    </xf>
    <xf numFmtId="0" fontId="6" fillId="0" borderId="0" xfId="1" applyFont="1" applyFill="1" applyBorder="1" applyAlignment="1">
      <alignment horizontal="center" vertical="center" textRotation="255"/>
    </xf>
    <xf numFmtId="0" fontId="6" fillId="0" borderId="0" xfId="1" applyFont="1" applyFill="1" applyBorder="1" applyAlignment="1" applyProtection="1">
      <alignment horizontal="center" vertical="center" textRotation="255"/>
    </xf>
    <xf numFmtId="0" fontId="6" fillId="0" borderId="27" xfId="1" applyFont="1" applyFill="1" applyBorder="1" applyAlignment="1">
      <alignment horizontal="center" vertical="center" textRotation="255"/>
    </xf>
    <xf numFmtId="0" fontId="6" fillId="0" borderId="17" xfId="1" applyFont="1" applyFill="1" applyBorder="1" applyAlignment="1">
      <alignment horizontal="center" vertical="center" textRotation="255"/>
    </xf>
    <xf numFmtId="0" fontId="6" fillId="0" borderId="27" xfId="1" applyFont="1" applyFill="1" applyBorder="1" applyAlignment="1" applyProtection="1">
      <alignment horizontal="center" vertical="center" textRotation="255"/>
    </xf>
    <xf numFmtId="0" fontId="6" fillId="0" borderId="24" xfId="1" applyFont="1" applyFill="1" applyBorder="1" applyAlignment="1" applyProtection="1">
      <alignment horizontal="center" vertical="center" textRotation="255"/>
    </xf>
    <xf numFmtId="0" fontId="6" fillId="0" borderId="17" xfId="1" applyFont="1" applyFill="1" applyBorder="1" applyAlignment="1" applyProtection="1">
      <alignment horizontal="center" vertical="center" textRotation="255"/>
    </xf>
    <xf numFmtId="0" fontId="0" fillId="0" borderId="0" xfId="0" applyAlignment="1">
      <alignment horizontal="center" vertical="center"/>
    </xf>
    <xf numFmtId="0" fontId="13" fillId="0" borderId="22" xfId="8" applyNumberFormat="1" applyFont="1" applyBorder="1" applyAlignment="1" applyProtection="1">
      <alignment horizontal="right" vertical="center" shrinkToFit="1"/>
    </xf>
    <xf numFmtId="49" fontId="8" fillId="0" borderId="0" xfId="8" applyNumberFormat="1" applyFont="1" applyAlignment="1" applyProtection="1">
      <alignment vertical="center"/>
    </xf>
    <xf numFmtId="0" fontId="6" fillId="0" borderId="0" xfId="8" applyFont="1" applyFill="1" applyAlignment="1">
      <alignment horizontal="center" vertical="center"/>
    </xf>
    <xf numFmtId="0" fontId="6" fillId="0" borderId="0" xfId="8" applyFont="1" applyFill="1" applyAlignment="1">
      <alignment horizontal="center" vertical="top"/>
    </xf>
    <xf numFmtId="176" fontId="6" fillId="0" borderId="39" xfId="8" applyNumberFormat="1" applyFont="1" applyFill="1" applyBorder="1" applyAlignment="1" applyProtection="1">
      <alignment horizontal="distributed" vertical="center"/>
    </xf>
    <xf numFmtId="0" fontId="6" fillId="0" borderId="0" xfId="8" applyFont="1" applyFill="1" applyAlignment="1">
      <alignment vertical="center"/>
    </xf>
    <xf numFmtId="0" fontId="34" fillId="0" borderId="0" xfId="8" applyFont="1" applyFill="1" applyAlignment="1">
      <alignment horizontal="center" vertical="center"/>
    </xf>
    <xf numFmtId="176" fontId="19" fillId="0" borderId="27" xfId="0" applyNumberFormat="1" applyFont="1" applyBorder="1" applyAlignment="1" applyProtection="1">
      <alignment horizontal="distributed" vertical="center"/>
    </xf>
    <xf numFmtId="0" fontId="22" fillId="0" borderId="0" xfId="0" applyNumberFormat="1" applyFont="1" applyBorder="1" applyAlignment="1" applyProtection="1">
      <alignment vertical="top" wrapText="1"/>
    </xf>
    <xf numFmtId="0" fontId="22" fillId="0" borderId="27" xfId="0" applyFont="1" applyBorder="1" applyAlignment="1">
      <alignment vertical="top" wrapText="1"/>
    </xf>
    <xf numFmtId="0" fontId="19" fillId="0" borderId="0" xfId="0" applyFont="1" applyAlignment="1">
      <alignment vertical="center"/>
    </xf>
    <xf numFmtId="0" fontId="6" fillId="0" borderId="0" xfId="8" applyFont="1" applyFill="1" applyAlignment="1">
      <alignment horizontal="center" vertical="center"/>
    </xf>
    <xf numFmtId="176" fontId="19" fillId="0" borderId="24" xfId="0" applyNumberFormat="1"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0" xfId="0" applyFont="1" applyAlignment="1">
      <alignment horizontal="center" vertical="center"/>
    </xf>
    <xf numFmtId="0" fontId="6" fillId="0" borderId="0" xfId="8" applyFont="1" applyFill="1" applyAlignment="1">
      <alignment horizontal="center" vertical="top"/>
    </xf>
    <xf numFmtId="0" fontId="6" fillId="0" borderId="0" xfId="8" applyFont="1" applyFill="1" applyBorder="1" applyAlignment="1" applyProtection="1">
      <alignment horizontal="center" vertical="top"/>
    </xf>
    <xf numFmtId="0" fontId="6" fillId="0" borderId="0" xfId="8" applyFont="1" applyFill="1" applyAlignment="1">
      <alignment vertical="center"/>
    </xf>
    <xf numFmtId="0" fontId="6" fillId="0" borderId="0" xfId="8" applyFont="1" applyFill="1" applyAlignment="1">
      <alignment horizontal="center" vertical="center"/>
    </xf>
    <xf numFmtId="0" fontId="6" fillId="0" borderId="0" xfId="8" applyFont="1" applyFill="1" applyAlignment="1">
      <alignment horizontal="center" vertical="top"/>
    </xf>
    <xf numFmtId="0" fontId="40" fillId="0" borderId="0" xfId="12" applyFont="1"/>
    <xf numFmtId="0" fontId="67" fillId="0" borderId="0" xfId="0" applyFont="1">
      <alignment vertical="center"/>
    </xf>
    <xf numFmtId="178" fontId="68" fillId="0" borderId="36" xfId="0" applyNumberFormat="1" applyFont="1" applyBorder="1" applyAlignment="1" applyProtection="1">
      <alignment horizontal="right" vertical="center"/>
      <protection locked="0"/>
    </xf>
    <xf numFmtId="0" fontId="19" fillId="0" borderId="0" xfId="0" applyFont="1" applyAlignment="1">
      <alignment horizontal="distributed" vertical="top"/>
    </xf>
    <xf numFmtId="0" fontId="6" fillId="0" borderId="0" xfId="8" applyFont="1" applyFill="1" applyAlignment="1">
      <alignment vertical="center"/>
    </xf>
    <xf numFmtId="0" fontId="19" fillId="0" borderId="0" xfId="0" applyFont="1" applyAlignment="1">
      <alignment horizontal="distributed" vertical="top"/>
    </xf>
    <xf numFmtId="0" fontId="6" fillId="0" borderId="0" xfId="8" applyFont="1" applyFill="1" applyAlignment="1">
      <alignment vertical="center"/>
    </xf>
    <xf numFmtId="0" fontId="6" fillId="0" borderId="22" xfId="8" applyFont="1" applyFill="1" applyBorder="1" applyAlignment="1">
      <alignment horizontal="center" vertical="center"/>
    </xf>
    <xf numFmtId="0" fontId="6" fillId="0" borderId="41" xfId="8" applyFont="1" applyFill="1" applyBorder="1" applyAlignment="1">
      <alignment horizontal="center" vertical="center"/>
    </xf>
    <xf numFmtId="176" fontId="6" fillId="0" borderId="0" xfId="8" applyNumberFormat="1" applyFont="1" applyFill="1" applyAlignment="1" applyProtection="1">
      <alignment horizontal="distributed" vertical="center" wrapText="1"/>
    </xf>
    <xf numFmtId="0" fontId="19" fillId="0" borderId="66" xfId="0" applyFont="1" applyBorder="1" applyAlignment="1" applyProtection="1">
      <alignment horizontal="center" vertical="center"/>
    </xf>
    <xf numFmtId="0" fontId="19" fillId="0" borderId="38" xfId="0" applyFont="1" applyBorder="1" applyAlignment="1">
      <alignment horizontal="distributed" vertical="top"/>
    </xf>
    <xf numFmtId="0" fontId="19" fillId="0" borderId="0" xfId="0" applyFont="1" applyBorder="1" applyAlignment="1">
      <alignment horizontal="distributed" vertical="top"/>
    </xf>
    <xf numFmtId="0" fontId="19" fillId="0" borderId="22" xfId="0" applyFont="1" applyBorder="1" applyAlignment="1">
      <alignment horizontal="center" vertical="center"/>
    </xf>
    <xf numFmtId="0" fontId="19" fillId="0" borderId="41" xfId="0" applyFont="1" applyBorder="1" applyAlignment="1">
      <alignment horizontal="center" vertical="center"/>
    </xf>
    <xf numFmtId="0" fontId="19" fillId="0" borderId="19" xfId="0" applyFont="1" applyBorder="1" applyAlignment="1">
      <alignment horizontal="center" vertical="center"/>
    </xf>
    <xf numFmtId="0" fontId="19" fillId="0" borderId="42" xfId="0" applyFont="1" applyBorder="1" applyAlignment="1">
      <alignment horizontal="center" vertical="center"/>
    </xf>
    <xf numFmtId="0" fontId="6" fillId="0" borderId="0" xfId="8" applyFont="1" applyFill="1" applyAlignment="1">
      <alignment vertical="center"/>
    </xf>
    <xf numFmtId="0" fontId="6" fillId="0" borderId="0" xfId="8" applyFont="1" applyFill="1" applyAlignment="1">
      <alignment vertical="center" wrapText="1"/>
    </xf>
    <xf numFmtId="0" fontId="0" fillId="0" borderId="17" xfId="0" applyBorder="1" applyAlignment="1">
      <alignment horizontal="distributed" vertical="center"/>
    </xf>
    <xf numFmtId="0" fontId="19" fillId="0" borderId="22" xfId="0" applyFont="1" applyBorder="1" applyAlignment="1">
      <alignment horizontal="distributed" vertical="top"/>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6" fillId="0" borderId="22" xfId="8" applyFont="1" applyFill="1" applyBorder="1" applyAlignment="1">
      <alignment horizontal="center" vertical="center"/>
    </xf>
    <xf numFmtId="0" fontId="6" fillId="0" borderId="41" xfId="8" applyFont="1" applyFill="1" applyBorder="1" applyAlignment="1">
      <alignment horizontal="center" vertical="center"/>
    </xf>
    <xf numFmtId="0" fontId="6" fillId="0" borderId="0" xfId="8" applyFont="1" applyFill="1" applyAlignment="1">
      <alignment horizontal="right" vertical="center"/>
    </xf>
    <xf numFmtId="0" fontId="0" fillId="0" borderId="22" xfId="0" applyBorder="1" applyAlignment="1">
      <alignment horizontal="distributed" vertical="top"/>
    </xf>
    <xf numFmtId="0" fontId="0" fillId="0" borderId="41" xfId="0" applyBorder="1" applyAlignment="1">
      <alignment horizontal="distributed" vertical="top"/>
    </xf>
    <xf numFmtId="0" fontId="0" fillId="0" borderId="19" xfId="0" applyBorder="1" applyAlignment="1">
      <alignment horizontal="distributed" vertical="top"/>
    </xf>
    <xf numFmtId="0" fontId="0" fillId="0" borderId="17" xfId="0" applyBorder="1" applyAlignment="1">
      <alignment horizontal="distributed" vertical="top"/>
    </xf>
    <xf numFmtId="0" fontId="0" fillId="0" borderId="42" xfId="0" applyBorder="1" applyAlignment="1">
      <alignment horizontal="distributed" vertical="top"/>
    </xf>
    <xf numFmtId="0" fontId="0" fillId="0" borderId="0" xfId="0" applyBorder="1" applyAlignment="1">
      <alignment horizontal="distributed" vertical="top"/>
    </xf>
    <xf numFmtId="0" fontId="0" fillId="0" borderId="38" xfId="0" applyBorder="1" applyAlignment="1">
      <alignment horizontal="distributed" vertical="top"/>
    </xf>
    <xf numFmtId="0" fontId="0" fillId="0" borderId="66" xfId="0" applyBorder="1" applyAlignment="1">
      <alignment horizontal="distributed" vertical="top"/>
    </xf>
    <xf numFmtId="0" fontId="0" fillId="0" borderId="20" xfId="0" applyBorder="1" applyAlignment="1">
      <alignment horizontal="distributed" vertical="top"/>
    </xf>
    <xf numFmtId="0" fontId="0" fillId="0" borderId="16" xfId="0" applyBorder="1" applyAlignment="1">
      <alignment horizontal="distributed" vertical="top"/>
    </xf>
    <xf numFmtId="0" fontId="6" fillId="0" borderId="22" xfId="8" applyFont="1" applyFill="1" applyBorder="1" applyAlignment="1">
      <alignment horizontal="center" vertical="center" wrapText="1"/>
    </xf>
    <xf numFmtId="0" fontId="38" fillId="0" borderId="29" xfId="0" applyFont="1" applyBorder="1" applyAlignment="1">
      <alignment horizontal="distributed" vertical="center"/>
    </xf>
    <xf numFmtId="0" fontId="0" fillId="0" borderId="38" xfId="0" applyBorder="1" applyAlignment="1">
      <alignment horizontal="distributed" vertical="center"/>
    </xf>
    <xf numFmtId="0" fontId="0" fillId="0" borderId="66" xfId="0" applyBorder="1" applyAlignment="1">
      <alignment horizontal="distributed" vertical="center"/>
    </xf>
    <xf numFmtId="0" fontId="19" fillId="0" borderId="17" xfId="0" applyFont="1"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xf>
    <xf numFmtId="0" fontId="19" fillId="0" borderId="0" xfId="0" applyFont="1" applyAlignment="1">
      <alignment vertical="center"/>
    </xf>
    <xf numFmtId="0" fontId="6" fillId="0" borderId="0" xfId="8" applyFont="1" applyFill="1" applyAlignment="1">
      <alignment vertical="center"/>
    </xf>
    <xf numFmtId="176" fontId="6" fillId="0" borderId="17" xfId="1" applyNumberFormat="1" applyFont="1" applyFill="1" applyBorder="1" applyAlignment="1" applyProtection="1">
      <alignment horizontal="center" vertical="center"/>
    </xf>
    <xf numFmtId="0" fontId="13" fillId="0" borderId="0"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0" fontId="6" fillId="0" borderId="29" xfId="1" applyFont="1" applyFill="1" applyBorder="1" applyAlignment="1" applyProtection="1">
      <alignment horizontal="center" vertical="center"/>
    </xf>
    <xf numFmtId="0" fontId="19" fillId="0" borderId="29" xfId="0" applyFont="1" applyBorder="1" applyAlignment="1" applyProtection="1">
      <alignment horizontal="center" vertical="center"/>
    </xf>
    <xf numFmtId="0" fontId="6" fillId="0" borderId="29" xfId="1" applyFont="1" applyFill="1" applyBorder="1" applyAlignment="1" applyProtection="1">
      <alignment horizontal="left" vertical="center"/>
    </xf>
    <xf numFmtId="0" fontId="6" fillId="0" borderId="24" xfId="1" applyFont="1" applyFill="1" applyBorder="1" applyAlignment="1" applyProtection="1">
      <alignment horizontal="center" vertical="center" wrapText="1"/>
    </xf>
    <xf numFmtId="0" fontId="19" fillId="0" borderId="24" xfId="0" applyFont="1" applyBorder="1" applyAlignment="1" applyProtection="1">
      <alignment horizontal="center" vertical="center"/>
    </xf>
    <xf numFmtId="0" fontId="6" fillId="0" borderId="24" xfId="1" applyFont="1" applyFill="1" applyBorder="1" applyAlignment="1" applyProtection="1">
      <alignment horizontal="left" vertical="center"/>
    </xf>
    <xf numFmtId="0" fontId="19" fillId="0" borderId="24" xfId="0" applyFont="1" applyBorder="1" applyAlignment="1" applyProtection="1">
      <alignment horizontal="left" vertical="center"/>
    </xf>
    <xf numFmtId="176" fontId="6" fillId="0" borderId="27" xfId="1" applyNumberFormat="1" applyFont="1" applyFill="1" applyBorder="1" applyAlignment="1" applyProtection="1">
      <alignment horizontal="center" vertical="center"/>
    </xf>
    <xf numFmtId="0" fontId="19" fillId="0" borderId="0"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19" fillId="0" borderId="0" xfId="0" applyFont="1" applyBorder="1" applyAlignment="1" applyProtection="1">
      <alignment horizontal="left" vertical="center"/>
    </xf>
    <xf numFmtId="0" fontId="6" fillId="0" borderId="24" xfId="1" applyFont="1" applyFill="1" applyBorder="1" applyAlignment="1" applyProtection="1">
      <alignment horizontal="center" vertical="center"/>
    </xf>
    <xf numFmtId="0" fontId="6" fillId="0" borderId="0" xfId="1" applyFont="1" applyFill="1" applyBorder="1" applyAlignment="1">
      <alignment vertical="center"/>
    </xf>
    <xf numFmtId="0" fontId="19" fillId="0" borderId="36" xfId="0" applyFont="1" applyBorder="1" applyAlignment="1" applyProtection="1">
      <alignment horizontal="distributed" vertical="center"/>
    </xf>
    <xf numFmtId="0" fontId="19" fillId="0" borderId="24" xfId="0" applyFont="1" applyBorder="1" applyAlignment="1" applyProtection="1">
      <alignment vertical="center"/>
    </xf>
    <xf numFmtId="0" fontId="19" fillId="0" borderId="23" xfId="0" applyFont="1" applyBorder="1" applyAlignment="1" applyProtection="1">
      <alignment vertical="center"/>
    </xf>
    <xf numFmtId="0" fontId="19" fillId="0" borderId="17" xfId="0" applyFont="1" applyBorder="1" applyAlignment="1">
      <alignment horizontal="center" vertical="center"/>
    </xf>
    <xf numFmtId="0" fontId="19" fillId="0" borderId="0" xfId="0" applyFont="1" applyBorder="1" applyAlignment="1" applyProtection="1">
      <alignment horizontal="center" vertical="center"/>
    </xf>
    <xf numFmtId="0" fontId="2" fillId="0" borderId="0" xfId="1" applyFont="1" applyFill="1" applyProtection="1">
      <alignment vertical="center"/>
      <protection locked="0"/>
    </xf>
    <xf numFmtId="0" fontId="73" fillId="0" borderId="0" xfId="1" applyFont="1" applyFill="1">
      <alignment vertical="center"/>
    </xf>
    <xf numFmtId="0" fontId="19" fillId="0" borderId="39" xfId="0" applyFont="1" applyBorder="1" applyAlignment="1" applyProtection="1">
      <alignment horizontal="left" vertical="center"/>
    </xf>
    <xf numFmtId="0" fontId="19" fillId="0" borderId="38" xfId="0" applyFont="1" applyBorder="1" applyAlignment="1" applyProtection="1">
      <alignment horizontal="distributed" vertical="center"/>
    </xf>
    <xf numFmtId="0" fontId="19" fillId="0" borderId="0" xfId="0" applyFont="1" applyBorder="1" applyAlignment="1" applyProtection="1">
      <alignment horizontal="left" vertical="center" wrapText="1"/>
    </xf>
    <xf numFmtId="0" fontId="6" fillId="0" borderId="0" xfId="1" applyFont="1" applyFill="1" applyProtection="1">
      <alignment vertical="center"/>
      <protection locked="0"/>
    </xf>
    <xf numFmtId="0" fontId="14" fillId="0" borderId="31" xfId="1" applyFont="1" applyFill="1" applyBorder="1" applyAlignment="1" applyProtection="1">
      <alignment horizontal="distributed" vertical="center"/>
    </xf>
    <xf numFmtId="0" fontId="38" fillId="0" borderId="37" xfId="0" applyFont="1" applyBorder="1" applyAlignment="1" applyProtection="1">
      <alignment horizontal="distributed" vertical="center"/>
    </xf>
    <xf numFmtId="0" fontId="13" fillId="0" borderId="0" xfId="0" applyFont="1" applyBorder="1" applyAlignment="1" applyProtection="1">
      <alignment horizontal="center" vertical="center"/>
    </xf>
    <xf numFmtId="0" fontId="13" fillId="0" borderId="0" xfId="1" applyFont="1" applyFill="1" applyBorder="1" applyAlignment="1" applyProtection="1">
      <alignment horizontal="distributed" vertical="center"/>
    </xf>
    <xf numFmtId="0" fontId="38" fillId="0" borderId="34" xfId="0" applyFont="1" applyBorder="1" applyAlignment="1" applyProtection="1">
      <alignment horizontal="distributed" vertical="center"/>
    </xf>
    <xf numFmtId="0" fontId="38" fillId="0" borderId="32" xfId="0" applyFont="1" applyBorder="1" applyAlignment="1" applyProtection="1">
      <alignment vertical="center"/>
    </xf>
    <xf numFmtId="0" fontId="38" fillId="0" borderId="26" xfId="0" applyFont="1" applyBorder="1" applyAlignment="1" applyProtection="1">
      <alignment vertical="center"/>
    </xf>
    <xf numFmtId="0" fontId="74" fillId="0" borderId="0" xfId="1" applyFont="1" applyFill="1">
      <alignment vertical="center"/>
    </xf>
    <xf numFmtId="0" fontId="74" fillId="0" borderId="0" xfId="1" applyFont="1" applyFill="1" applyAlignment="1">
      <alignment vertical="center"/>
    </xf>
    <xf numFmtId="0" fontId="6" fillId="0" borderId="0" xfId="1" applyFont="1" applyFill="1" applyBorder="1" applyAlignment="1" applyProtection="1">
      <alignment horizontal="center" vertical="center"/>
    </xf>
    <xf numFmtId="0" fontId="19" fillId="0" borderId="29" xfId="0" applyFont="1" applyBorder="1" applyAlignment="1" applyProtection="1">
      <alignment horizontal="distributed" vertical="center"/>
    </xf>
    <xf numFmtId="0" fontId="19" fillId="0" borderId="0" xfId="0" applyFont="1" applyBorder="1" applyAlignment="1" applyProtection="1">
      <alignment horizontal="distributed" vertical="center"/>
    </xf>
    <xf numFmtId="0" fontId="19" fillId="0" borderId="0" xfId="0" applyFont="1" applyBorder="1" applyAlignment="1">
      <alignment vertical="center"/>
    </xf>
    <xf numFmtId="0" fontId="19" fillId="0" borderId="0" xfId="0" applyFont="1" applyBorder="1" applyAlignment="1" applyProtection="1">
      <alignment horizontal="left" vertical="center"/>
    </xf>
    <xf numFmtId="0" fontId="19" fillId="0" borderId="29" xfId="0" applyFont="1" applyBorder="1" applyAlignment="1" applyProtection="1">
      <alignment horizontal="left" vertical="center"/>
    </xf>
    <xf numFmtId="0" fontId="19" fillId="0" borderId="0" xfId="0" applyFont="1" applyBorder="1" applyAlignment="1" applyProtection="1">
      <alignment horizontal="center" vertical="center"/>
    </xf>
    <xf numFmtId="0" fontId="6" fillId="0" borderId="0" xfId="1" applyFont="1" applyFill="1" applyBorder="1" applyAlignment="1" applyProtection="1">
      <alignment horizontal="center" vertical="center"/>
    </xf>
    <xf numFmtId="0" fontId="38" fillId="0" borderId="29" xfId="0" applyFont="1" applyBorder="1" applyAlignment="1" applyProtection="1">
      <alignment horizontal="distributed" vertical="center"/>
    </xf>
    <xf numFmtId="0" fontId="38" fillId="0" borderId="27" xfId="0" applyFont="1" applyBorder="1" applyAlignment="1" applyProtection="1">
      <alignment horizontal="distributed" vertical="center"/>
    </xf>
    <xf numFmtId="0" fontId="19" fillId="0" borderId="0" xfId="0" applyFont="1" applyAlignment="1" applyProtection="1">
      <alignment vertical="center"/>
    </xf>
    <xf numFmtId="0" fontId="19" fillId="0" borderId="27" xfId="0" applyFont="1" applyBorder="1" applyAlignment="1" applyProtection="1">
      <alignment vertical="center"/>
    </xf>
    <xf numFmtId="0" fontId="38" fillId="0" borderId="36" xfId="0" applyFont="1" applyBorder="1" applyAlignment="1" applyProtection="1">
      <alignment horizontal="distributed" vertical="center"/>
    </xf>
    <xf numFmtId="0" fontId="6" fillId="0" borderId="0" xfId="8" applyFont="1" applyFill="1" applyAlignment="1">
      <alignment vertical="center"/>
    </xf>
    <xf numFmtId="0" fontId="6" fillId="0" borderId="17" xfId="1" applyFont="1" applyFill="1" applyBorder="1" applyAlignment="1" applyProtection="1">
      <alignment horizontal="left" vertical="center"/>
    </xf>
    <xf numFmtId="0" fontId="19" fillId="0" borderId="0" xfId="0" applyFont="1" applyAlignment="1" applyProtection="1">
      <alignment horizontal="distributed" vertical="center"/>
    </xf>
    <xf numFmtId="0" fontId="38" fillId="0" borderId="29" xfId="0" applyFont="1" applyBorder="1" applyAlignment="1" applyProtection="1">
      <alignment horizontal="distributed" vertical="center"/>
    </xf>
    <xf numFmtId="0" fontId="38" fillId="0" borderId="27" xfId="0" applyFont="1" applyBorder="1" applyAlignment="1" applyProtection="1">
      <alignment horizontal="distributed" vertical="center"/>
    </xf>
    <xf numFmtId="0" fontId="6" fillId="0" borderId="2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9" fillId="0" borderId="24" xfId="0" applyFont="1" applyBorder="1" applyAlignment="1" applyProtection="1">
      <alignment vertical="center"/>
    </xf>
    <xf numFmtId="0" fontId="19" fillId="0" borderId="0" xfId="0" applyFont="1" applyAlignment="1" applyProtection="1">
      <alignment vertical="center"/>
    </xf>
    <xf numFmtId="0" fontId="19" fillId="0" borderId="29" xfId="0" applyFont="1" applyBorder="1" applyAlignment="1" applyProtection="1">
      <alignment horizontal="distributed" vertical="center"/>
    </xf>
    <xf numFmtId="0" fontId="19" fillId="0" borderId="0" xfId="0" applyFont="1" applyBorder="1" applyAlignment="1" applyProtection="1">
      <alignment horizontal="left" vertical="center" wrapText="1"/>
    </xf>
    <xf numFmtId="0" fontId="19" fillId="0" borderId="27" xfId="0" applyFont="1" applyBorder="1" applyAlignment="1" applyProtection="1">
      <alignment horizontal="left" vertical="center" wrapText="1"/>
    </xf>
    <xf numFmtId="0" fontId="19" fillId="0" borderId="0" xfId="0" applyFont="1" applyBorder="1" applyAlignment="1" applyProtection="1">
      <alignment horizontal="distributed" vertical="center"/>
    </xf>
    <xf numFmtId="0" fontId="19" fillId="0" borderId="27" xfId="0" applyFont="1" applyBorder="1" applyAlignment="1" applyProtection="1">
      <alignment horizontal="distributed" vertical="center"/>
    </xf>
    <xf numFmtId="0" fontId="55" fillId="0" borderId="17" xfId="0" applyFont="1" applyBorder="1" applyAlignment="1" applyProtection="1">
      <alignment horizontal="distributed" vertical="center"/>
    </xf>
    <xf numFmtId="0" fontId="19" fillId="0" borderId="17" xfId="0" applyFont="1" applyBorder="1" applyAlignment="1" applyProtection="1">
      <alignment horizontal="distributed" vertical="center"/>
    </xf>
    <xf numFmtId="0" fontId="19" fillId="0" borderId="0" xfId="0" applyFont="1" applyBorder="1" applyAlignment="1" applyProtection="1">
      <alignment vertical="center"/>
    </xf>
    <xf numFmtId="0" fontId="6" fillId="0" borderId="0" xfId="1" applyFont="1" applyFill="1" applyBorder="1" applyAlignment="1" applyProtection="1">
      <alignment vertical="center"/>
    </xf>
    <xf numFmtId="0" fontId="6" fillId="0" borderId="29" xfId="1" applyFont="1" applyFill="1" applyBorder="1" applyAlignment="1" applyProtection="1">
      <alignment horizontal="center" vertical="center"/>
    </xf>
    <xf numFmtId="0" fontId="38" fillId="0" borderId="36" xfId="0" applyFont="1" applyBorder="1" applyAlignment="1" applyProtection="1">
      <alignment horizontal="distributed" vertical="center"/>
    </xf>
    <xf numFmtId="0" fontId="19" fillId="0" borderId="17" xfId="0" applyFont="1" applyBorder="1" applyAlignment="1" applyProtection="1">
      <alignment vertical="center"/>
    </xf>
    <xf numFmtId="0" fontId="19" fillId="0" borderId="27" xfId="0" applyFont="1" applyBorder="1" applyAlignment="1" applyProtection="1">
      <alignment vertical="center"/>
    </xf>
    <xf numFmtId="0" fontId="19" fillId="0" borderId="0" xfId="0" applyFont="1" applyAlignment="1" applyProtection="1">
      <alignment horizontal="center" vertical="center"/>
    </xf>
    <xf numFmtId="0" fontId="19" fillId="0" borderId="0" xfId="0" applyFont="1" applyAlignment="1" applyProtection="1">
      <alignment horizontal="left" vertical="center"/>
    </xf>
    <xf numFmtId="0" fontId="19" fillId="0" borderId="0" xfId="0" applyFont="1" applyBorder="1" applyAlignment="1" applyProtection="1">
      <alignment horizontal="left" vertical="center"/>
    </xf>
    <xf numFmtId="0" fontId="19" fillId="0" borderId="29" xfId="0" applyFont="1" applyBorder="1" applyAlignment="1" applyProtection="1">
      <alignment horizontal="left" vertical="center"/>
    </xf>
    <xf numFmtId="0" fontId="19" fillId="0" borderId="24" xfId="0" applyFont="1" applyBorder="1" applyAlignment="1" applyProtection="1">
      <alignment horizontal="center" vertical="center"/>
    </xf>
    <xf numFmtId="0" fontId="19" fillId="0" borderId="36" xfId="0" applyFont="1" applyBorder="1" applyAlignment="1" applyProtection="1">
      <alignment horizontal="distributed" vertical="center"/>
    </xf>
    <xf numFmtId="0" fontId="19" fillId="0" borderId="23" xfId="0" applyFont="1" applyBorder="1" applyAlignment="1" applyProtection="1">
      <alignment vertical="center"/>
    </xf>
    <xf numFmtId="0" fontId="19" fillId="0" borderId="24" xfId="0" applyFont="1" applyBorder="1" applyAlignment="1" applyProtection="1">
      <alignment horizontal="left" vertical="center"/>
    </xf>
    <xf numFmtId="0" fontId="19" fillId="0" borderId="0" xfId="0" applyFont="1" applyBorder="1" applyAlignment="1" applyProtection="1">
      <alignment horizontal="center" vertical="center"/>
    </xf>
    <xf numFmtId="0" fontId="2" fillId="0" borderId="0" xfId="1" applyFont="1" applyFill="1" applyProtection="1">
      <alignment vertical="center"/>
    </xf>
    <xf numFmtId="0" fontId="6" fillId="0" borderId="32" xfId="1" applyFont="1" applyFill="1" applyBorder="1">
      <alignment vertical="center"/>
    </xf>
    <xf numFmtId="0" fontId="6" fillId="0" borderId="27" xfId="1" applyFont="1" applyFill="1" applyBorder="1" applyAlignment="1" applyProtection="1">
      <alignment horizontal="distributed" vertical="center"/>
    </xf>
    <xf numFmtId="49" fontId="13" fillId="0" borderId="7" xfId="8" applyNumberFormat="1" applyFont="1" applyBorder="1" applyAlignment="1" applyProtection="1">
      <alignment vertical="center"/>
      <protection locked="0"/>
    </xf>
    <xf numFmtId="0" fontId="8" fillId="0" borderId="0" xfId="12" applyFont="1" applyProtection="1">
      <protection locked="0"/>
    </xf>
    <xf numFmtId="0" fontId="19" fillId="0" borderId="0" xfId="0" applyFont="1" applyBorder="1" applyAlignment="1">
      <alignment horizontal="left" vertical="center" wrapText="1"/>
    </xf>
    <xf numFmtId="0" fontId="6" fillId="0" borderId="0" xfId="8" applyFont="1" applyFill="1" applyAlignment="1">
      <alignment vertical="center"/>
    </xf>
    <xf numFmtId="0" fontId="36" fillId="0" borderId="0" xfId="0" applyFont="1" applyAlignment="1" applyProtection="1">
      <alignment horizontal="distributed" vertical="center"/>
    </xf>
    <xf numFmtId="49" fontId="13" fillId="0" borderId="0" xfId="8" applyNumberFormat="1" applyFont="1" applyBorder="1" applyAlignment="1" applyProtection="1">
      <alignment horizontal="distributed" vertical="center"/>
    </xf>
    <xf numFmtId="0" fontId="19" fillId="0" borderId="0" xfId="0" applyFont="1" applyAlignment="1">
      <alignment horizontal="distributed" vertical="center"/>
    </xf>
    <xf numFmtId="49" fontId="13" fillId="0" borderId="22" xfId="8" applyNumberFormat="1" applyFont="1" applyBorder="1" applyAlignment="1" applyProtection="1">
      <alignment horizontal="left" vertical="center"/>
    </xf>
    <xf numFmtId="176" fontId="6" fillId="0" borderId="0" xfId="8" applyNumberFormat="1" applyFont="1" applyFill="1" applyAlignment="1" applyProtection="1">
      <alignment horizontal="distributed" vertical="center" shrinkToFit="1"/>
      <protection locked="0"/>
    </xf>
    <xf numFmtId="0" fontId="19" fillId="0" borderId="0" xfId="0" applyFont="1" applyBorder="1" applyAlignment="1">
      <alignment horizontal="left" vertical="center" wrapText="1"/>
    </xf>
    <xf numFmtId="0" fontId="0" fillId="0" borderId="0" xfId="0" applyAlignment="1">
      <alignment vertical="top"/>
    </xf>
    <xf numFmtId="0" fontId="6" fillId="0" borderId="0" xfId="8" applyFont="1" applyFill="1" applyAlignment="1">
      <alignment horizontal="left" vertical="center"/>
    </xf>
    <xf numFmtId="0" fontId="19" fillId="0" borderId="24" xfId="0" applyFont="1" applyBorder="1" applyAlignment="1" applyProtection="1">
      <alignment horizontal="left" vertical="center"/>
    </xf>
    <xf numFmtId="0" fontId="6" fillId="0" borderId="0" xfId="8" applyFont="1" applyFill="1" applyAlignment="1">
      <alignment vertical="center"/>
    </xf>
    <xf numFmtId="0" fontId="19" fillId="0" borderId="0" xfId="0" applyFont="1" applyAlignment="1">
      <alignment horizontal="left" vertical="center"/>
    </xf>
    <xf numFmtId="0" fontId="60" fillId="0" borderId="0" xfId="8" applyFont="1" applyFill="1" applyBorder="1" applyAlignment="1">
      <alignment vertical="center" wrapText="1"/>
    </xf>
    <xf numFmtId="0" fontId="61" fillId="0" borderId="0" xfId="0" applyFont="1" applyBorder="1" applyAlignment="1">
      <alignment vertical="center" wrapText="1"/>
    </xf>
    <xf numFmtId="0" fontId="65" fillId="0" borderId="0" xfId="0" applyFont="1" applyBorder="1" applyAlignment="1">
      <alignment vertical="center"/>
    </xf>
    <xf numFmtId="0" fontId="50" fillId="0" borderId="0" xfId="0" applyFont="1" applyAlignment="1">
      <alignment vertical="center"/>
    </xf>
    <xf numFmtId="0" fontId="6" fillId="0" borderId="0" xfId="15" applyFont="1" applyBorder="1" applyAlignment="1">
      <alignment vertical="center"/>
    </xf>
    <xf numFmtId="0" fontId="66" fillId="0" borderId="0" xfId="0"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xf>
    <xf numFmtId="0" fontId="0" fillId="0" borderId="0" xfId="0" applyAlignment="1">
      <alignment vertical="top"/>
    </xf>
    <xf numFmtId="0" fontId="8" fillId="0" borderId="0" xfId="12" applyFont="1" applyBorder="1" applyAlignment="1" applyProtection="1">
      <alignment vertical="center"/>
    </xf>
    <xf numFmtId="0" fontId="6" fillId="0" borderId="0" xfId="8" applyFont="1" applyFill="1" applyAlignment="1" applyProtection="1">
      <alignment vertical="center"/>
      <protection locked="0"/>
    </xf>
    <xf numFmtId="0" fontId="6" fillId="0" borderId="0" xfId="8" applyFont="1" applyFill="1" applyAlignment="1">
      <alignment vertical="center"/>
    </xf>
    <xf numFmtId="0" fontId="50" fillId="0" borderId="0" xfId="0" applyFont="1" applyAlignment="1">
      <alignment vertical="center" wrapText="1"/>
    </xf>
    <xf numFmtId="0" fontId="82" fillId="0" borderId="0" xfId="8" applyFont="1" applyFill="1" applyAlignment="1">
      <alignment vertical="center"/>
    </xf>
    <xf numFmtId="0" fontId="22" fillId="0" borderId="0" xfId="0" applyFont="1" applyAlignment="1">
      <alignment vertical="center"/>
    </xf>
    <xf numFmtId="182" fontId="6" fillId="0" borderId="0" xfId="8" applyNumberFormat="1" applyFont="1" applyFill="1" applyAlignment="1">
      <alignment vertical="center"/>
    </xf>
    <xf numFmtId="176" fontId="6" fillId="0" borderId="39" xfId="8" applyNumberFormat="1" applyFont="1" applyFill="1" applyBorder="1" applyAlignment="1" applyProtection="1">
      <alignment horizontal="distributed" vertical="center"/>
      <protection locked="0"/>
    </xf>
    <xf numFmtId="0" fontId="19" fillId="0" borderId="24" xfId="0" applyFont="1" applyBorder="1" applyAlignment="1" applyProtection="1">
      <alignment horizontal="distributed" vertical="center"/>
      <protection locked="0"/>
    </xf>
    <xf numFmtId="0" fontId="19" fillId="0" borderId="23" xfId="0" applyFont="1" applyBorder="1" applyAlignment="1">
      <alignment vertical="center"/>
    </xf>
    <xf numFmtId="0" fontId="19" fillId="0" borderId="36" xfId="0" applyFont="1" applyBorder="1" applyAlignment="1" applyProtection="1">
      <alignment horizontal="distributed" vertical="center"/>
      <protection locked="0"/>
    </xf>
    <xf numFmtId="0" fontId="19" fillId="0" borderId="26" xfId="0" applyFont="1" applyBorder="1" applyAlignment="1">
      <alignment vertical="center"/>
    </xf>
    <xf numFmtId="0" fontId="19" fillId="0" borderId="66" xfId="0" applyFont="1" applyBorder="1" applyAlignment="1" applyProtection="1">
      <alignment horizontal="distributed" vertical="center"/>
      <protection locked="0"/>
    </xf>
    <xf numFmtId="0" fontId="85" fillId="0" borderId="0" xfId="13" applyFont="1" applyFill="1"/>
    <xf numFmtId="0" fontId="85" fillId="0" borderId="0" xfId="13" quotePrefix="1" applyFont="1" applyFill="1"/>
    <xf numFmtId="180" fontId="6" fillId="0" borderId="0" xfId="8" applyNumberFormat="1" applyFont="1" applyFill="1" applyAlignment="1">
      <alignment vertical="center"/>
    </xf>
    <xf numFmtId="0" fontId="19" fillId="0" borderId="0" xfId="0" applyFont="1" applyAlignment="1">
      <alignment horizontal="center" vertical="center"/>
    </xf>
    <xf numFmtId="0" fontId="0" fillId="0" borderId="0" xfId="0" applyAlignment="1">
      <alignment vertical="center" wrapText="1"/>
    </xf>
    <xf numFmtId="0" fontId="6" fillId="0" borderId="0" xfId="8" applyFont="1" applyFill="1" applyAlignment="1">
      <alignment vertical="center"/>
    </xf>
    <xf numFmtId="0" fontId="87" fillId="0" borderId="0" xfId="0" applyFont="1" applyAlignment="1">
      <alignment horizontal="right" vertical="center"/>
    </xf>
    <xf numFmtId="0" fontId="19" fillId="0" borderId="0" xfId="0" applyFont="1" applyAlignment="1" applyProtection="1">
      <alignment horizontal="distributed" vertical="center"/>
    </xf>
    <xf numFmtId="0" fontId="19" fillId="0" borderId="0" xfId="0" applyFont="1" applyAlignment="1" applyProtection="1">
      <alignment vertical="center"/>
    </xf>
    <xf numFmtId="0" fontId="36" fillId="0" borderId="0" xfId="0" applyFont="1" applyAlignment="1" applyProtection="1">
      <alignment horizontal="center" vertical="center"/>
    </xf>
    <xf numFmtId="0" fontId="19" fillId="0" borderId="0" xfId="0" applyFont="1" applyAlignment="1" applyProtection="1">
      <alignment horizontal="center" vertical="center"/>
    </xf>
    <xf numFmtId="176" fontId="19" fillId="0" borderId="0" xfId="0" applyNumberFormat="1" applyFont="1" applyAlignment="1" applyProtection="1">
      <alignment horizontal="distributed" vertical="center"/>
    </xf>
    <xf numFmtId="0" fontId="19" fillId="0" borderId="0" xfId="0" applyFont="1" applyAlignment="1" applyProtection="1">
      <alignment vertical="top"/>
    </xf>
    <xf numFmtId="0" fontId="19" fillId="0" borderId="0" xfId="0" applyFont="1" applyAlignment="1" applyProtection="1">
      <alignment horizontal="distributed" vertical="top"/>
    </xf>
    <xf numFmtId="0" fontId="6" fillId="0" borderId="0" xfId="8" applyFont="1" applyFill="1" applyAlignment="1" applyProtection="1">
      <alignment vertical="center"/>
    </xf>
    <xf numFmtId="0" fontId="19" fillId="0" borderId="0" xfId="0" applyFont="1" applyAlignment="1" applyProtection="1">
      <alignment horizontal="left" vertical="center"/>
    </xf>
    <xf numFmtId="0" fontId="6" fillId="0" borderId="0" xfId="8" applyFont="1" applyFill="1" applyAlignment="1">
      <alignment vertical="center"/>
    </xf>
    <xf numFmtId="0" fontId="8" fillId="0" borderId="0" xfId="12" applyFont="1" applyAlignment="1"/>
    <xf numFmtId="0" fontId="8" fillId="0" borderId="0" xfId="12" applyFont="1" applyAlignment="1">
      <alignment vertical="center"/>
    </xf>
    <xf numFmtId="0" fontId="36" fillId="0" borderId="0" xfId="0" applyFont="1" applyAlignment="1" applyProtection="1">
      <alignment horizontal="right" vertical="center"/>
    </xf>
    <xf numFmtId="0" fontId="36" fillId="0" borderId="0" xfId="0" applyFont="1" applyAlignment="1" applyProtection="1">
      <alignment horizontal="left" vertical="center"/>
    </xf>
    <xf numFmtId="49" fontId="19" fillId="0" borderId="24" xfId="0" applyNumberFormat="1" applyFont="1" applyBorder="1" applyAlignment="1" applyProtection="1">
      <alignment horizontal="center" vertical="center"/>
      <protection locked="0"/>
    </xf>
    <xf numFmtId="0" fontId="19" fillId="0" borderId="35"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6" fillId="0" borderId="0" xfId="12" applyFont="1" applyBorder="1" applyAlignment="1" applyProtection="1">
      <alignment horizontal="left" vertical="center" indent="1" shrinkToFit="1"/>
    </xf>
    <xf numFmtId="176" fontId="6" fillId="0" borderId="0" xfId="8" applyNumberFormat="1" applyFont="1" applyFill="1" applyAlignment="1" applyProtection="1">
      <alignment horizontal="distributed" vertical="center"/>
    </xf>
    <xf numFmtId="0" fontId="19" fillId="0" borderId="7" xfId="0" applyFont="1" applyBorder="1" applyAlignment="1" applyProtection="1">
      <alignment horizontal="center" vertical="center"/>
    </xf>
    <xf numFmtId="0" fontId="6" fillId="0" borderId="0" xfId="8" applyFont="1" applyFill="1" applyAlignment="1">
      <alignment vertical="center"/>
    </xf>
    <xf numFmtId="0" fontId="8" fillId="0" borderId="29" xfId="8" applyFont="1" applyFill="1" applyBorder="1" applyAlignment="1" applyProtection="1">
      <alignment vertical="center" wrapText="1"/>
    </xf>
    <xf numFmtId="0" fontId="6" fillId="0" borderId="0" xfId="8" applyFont="1" applyFill="1" applyAlignment="1" applyProtection="1">
      <alignment horizontal="right" vertical="center"/>
    </xf>
    <xf numFmtId="176" fontId="6" fillId="0" borderId="0" xfId="8" applyNumberFormat="1" applyFont="1" applyFill="1" applyAlignment="1" applyProtection="1">
      <alignment horizontal="center" vertical="center" shrinkToFit="1"/>
    </xf>
    <xf numFmtId="0" fontId="6" fillId="0" borderId="0" xfId="8" applyFont="1" applyFill="1" applyAlignment="1" applyProtection="1">
      <alignment horizontal="center" vertical="center" shrinkToFit="1"/>
    </xf>
    <xf numFmtId="0" fontId="6" fillId="0" borderId="0" xfId="8" applyFont="1" applyFill="1" applyAlignment="1" applyProtection="1">
      <alignment vertical="top"/>
    </xf>
    <xf numFmtId="0" fontId="6" fillId="0" borderId="0" xfId="8" applyFont="1" applyFill="1" applyAlignment="1" applyProtection="1">
      <alignment horizontal="left" vertical="top"/>
    </xf>
    <xf numFmtId="0" fontId="6" fillId="0" borderId="0" xfId="8" applyFont="1" applyFill="1" applyAlignment="1" applyProtection="1">
      <alignment horizontal="center" vertical="top"/>
    </xf>
    <xf numFmtId="0" fontId="6" fillId="0" borderId="0" xfId="1" applyFont="1" applyFill="1" applyBorder="1" applyAlignment="1" applyProtection="1">
      <alignment horizontal="right" vertical="center"/>
    </xf>
    <xf numFmtId="176" fontId="6" fillId="0" borderId="0" xfId="1" applyNumberFormat="1" applyFont="1" applyFill="1" applyBorder="1" applyAlignment="1" applyProtection="1">
      <alignment horizontal="left" vertical="center"/>
    </xf>
    <xf numFmtId="176" fontId="19" fillId="0" borderId="0" xfId="0" applyNumberFormat="1" applyFont="1" applyAlignment="1" applyProtection="1">
      <alignment vertical="center"/>
    </xf>
    <xf numFmtId="0" fontId="0" fillId="0" borderId="0" xfId="0" applyAlignment="1" applyProtection="1">
      <alignment horizontal="distributed" vertical="top"/>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24" xfId="0" applyFont="1" applyBorder="1" applyAlignment="1" applyProtection="1">
      <alignment vertical="center"/>
    </xf>
    <xf numFmtId="0" fontId="19" fillId="0" borderId="0" xfId="0" applyFont="1" applyAlignment="1" applyProtection="1">
      <alignment vertical="center"/>
    </xf>
    <xf numFmtId="0" fontId="19" fillId="0" borderId="27" xfId="0" applyFont="1" applyBorder="1" applyAlignment="1" applyProtection="1">
      <alignment vertical="center"/>
    </xf>
    <xf numFmtId="176" fontId="19" fillId="0" borderId="0" xfId="0" applyNumberFormat="1" applyFont="1" applyAlignment="1" applyProtection="1">
      <alignment horizontal="distributed" vertical="center"/>
    </xf>
    <xf numFmtId="0" fontId="19" fillId="0" borderId="0" xfId="0" applyFont="1" applyAlignment="1" applyProtection="1">
      <alignment vertical="top"/>
    </xf>
    <xf numFmtId="0" fontId="6" fillId="0" borderId="0" xfId="8" applyFont="1" applyFill="1" applyAlignment="1" applyProtection="1">
      <alignment vertical="center"/>
    </xf>
    <xf numFmtId="176" fontId="19" fillId="0" borderId="24" xfId="0" applyNumberFormat="1" applyFont="1" applyBorder="1" applyAlignment="1" applyProtection="1">
      <alignment horizontal="distributed" vertical="center"/>
    </xf>
    <xf numFmtId="0" fontId="19" fillId="0" borderId="39" xfId="0" applyFont="1" applyBorder="1" applyAlignment="1" applyProtection="1">
      <alignment horizontal="distributed" vertical="center"/>
    </xf>
    <xf numFmtId="0" fontId="19" fillId="0" borderId="34" xfId="0" applyFont="1" applyBorder="1" applyAlignment="1" applyProtection="1">
      <alignment horizontal="center" vertical="center"/>
    </xf>
    <xf numFmtId="0" fontId="19" fillId="0" borderId="35" xfId="0" applyFont="1" applyBorder="1" applyAlignment="1" applyProtection="1">
      <alignment horizontal="center" vertical="center"/>
    </xf>
    <xf numFmtId="0" fontId="0" fillId="0" borderId="0" xfId="0" applyAlignment="1" applyProtection="1">
      <alignment vertical="center"/>
    </xf>
    <xf numFmtId="0" fontId="12" fillId="0" borderId="0" xfId="8" applyFont="1" applyFill="1" applyAlignment="1" applyProtection="1">
      <alignment horizontal="center" vertical="center"/>
    </xf>
    <xf numFmtId="0" fontId="19" fillId="0" borderId="22" xfId="0" applyFont="1" applyBorder="1" applyAlignment="1" applyProtection="1">
      <alignment horizontal="center" vertical="center"/>
    </xf>
    <xf numFmtId="0" fontId="19" fillId="0" borderId="33"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1"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42" xfId="0" applyFont="1" applyBorder="1" applyAlignment="1" applyProtection="1">
      <alignment horizontal="center" vertical="center"/>
    </xf>
    <xf numFmtId="0" fontId="60" fillId="0" borderId="0" xfId="9" applyFont="1" applyFill="1" applyProtection="1">
      <alignment vertical="center"/>
    </xf>
    <xf numFmtId="0" fontId="72" fillId="0" borderId="0" xfId="8" applyFont="1" applyFill="1" applyAlignment="1" applyProtection="1">
      <alignment vertical="center" wrapText="1"/>
    </xf>
    <xf numFmtId="176" fontId="6" fillId="0" borderId="0" xfId="8" applyNumberFormat="1" applyFont="1" applyFill="1" applyAlignment="1" applyProtection="1">
      <alignment vertical="center"/>
    </xf>
    <xf numFmtId="3" fontId="6" fillId="0" borderId="0" xfId="8" applyNumberFormat="1" applyFont="1" applyFill="1" applyAlignment="1" applyProtection="1">
      <alignment vertical="center"/>
    </xf>
    <xf numFmtId="0" fontId="0" fillId="0" borderId="0" xfId="0" applyAlignment="1">
      <alignment vertical="center"/>
    </xf>
    <xf numFmtId="0" fontId="19" fillId="0" borderId="27"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27" xfId="0" applyFont="1" applyBorder="1" applyAlignment="1" applyProtection="1">
      <alignment horizontal="distributed" vertical="center"/>
      <protection locked="0"/>
    </xf>
    <xf numFmtId="0" fontId="19" fillId="0" borderId="24"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0" xfId="0" applyFont="1" applyBorder="1" applyAlignment="1">
      <alignment horizontal="distributed" vertical="center"/>
    </xf>
    <xf numFmtId="176" fontId="19" fillId="0" borderId="27" xfId="0" applyNumberFormat="1" applyFont="1" applyBorder="1" applyAlignment="1" applyProtection="1">
      <alignment horizontal="distributed" vertical="center"/>
    </xf>
    <xf numFmtId="0" fontId="19" fillId="0" borderId="27" xfId="0" applyFont="1" applyBorder="1" applyAlignment="1" applyProtection="1">
      <alignment horizontal="left" vertical="center" wrapText="1"/>
    </xf>
    <xf numFmtId="0" fontId="61" fillId="0" borderId="0" xfId="0" applyFont="1" applyAlignment="1">
      <alignment vertical="center" wrapText="1"/>
    </xf>
    <xf numFmtId="0" fontId="19" fillId="0" borderId="0" xfId="0" applyFont="1" applyBorder="1" applyAlignment="1">
      <alignment vertical="center"/>
    </xf>
    <xf numFmtId="0" fontId="19" fillId="0" borderId="0" xfId="0" applyFont="1" applyAlignment="1">
      <alignment vertical="center"/>
    </xf>
    <xf numFmtId="0" fontId="19" fillId="0" borderId="24" xfId="0" applyFont="1" applyBorder="1" applyAlignment="1" applyProtection="1">
      <alignment horizontal="right" vertical="center"/>
    </xf>
    <xf numFmtId="0" fontId="19" fillId="0" borderId="24" xfId="0" applyFont="1" applyBorder="1" applyAlignment="1">
      <alignment horizontal="right" vertical="center"/>
    </xf>
    <xf numFmtId="0" fontId="6" fillId="0" borderId="0" xfId="8" applyFont="1" applyFill="1" applyAlignment="1">
      <alignment horizontal="center" vertical="center"/>
    </xf>
    <xf numFmtId="176" fontId="6" fillId="0" borderId="0" xfId="8" applyNumberFormat="1" applyFont="1" applyFill="1" applyAlignment="1" applyProtection="1">
      <alignment horizontal="distributed" vertical="center" shrinkToFit="1"/>
      <protection locked="0"/>
    </xf>
    <xf numFmtId="0" fontId="6" fillId="0" borderId="0" xfId="8" applyFont="1" applyFill="1" applyAlignment="1" applyProtection="1">
      <alignment vertical="center"/>
    </xf>
    <xf numFmtId="0" fontId="19" fillId="0" borderId="22" xfId="0" applyFont="1" applyBorder="1" applyAlignment="1">
      <alignment horizontal="center" vertical="center"/>
    </xf>
    <xf numFmtId="0" fontId="19" fillId="0" borderId="41" xfId="0" applyFont="1" applyBorder="1" applyAlignment="1">
      <alignment horizontal="center" vertical="center"/>
    </xf>
    <xf numFmtId="0" fontId="19" fillId="0" borderId="0" xfId="0" applyFont="1" applyAlignment="1">
      <alignment horizontal="center" vertical="center"/>
    </xf>
    <xf numFmtId="0" fontId="34" fillId="0" borderId="0" xfId="8" applyFont="1" applyFill="1" applyAlignment="1">
      <alignment vertical="center"/>
    </xf>
    <xf numFmtId="0" fontId="6" fillId="0" borderId="33" xfId="8" applyFont="1" applyFill="1" applyBorder="1" applyAlignment="1" applyProtection="1">
      <alignment horizontal="center" vertical="center"/>
    </xf>
    <xf numFmtId="176" fontId="19" fillId="0" borderId="24" xfId="0" applyNumberFormat="1" applyFont="1" applyBorder="1" applyAlignment="1" applyProtection="1">
      <alignment horizontal="distributed" vertical="center"/>
    </xf>
    <xf numFmtId="0" fontId="22" fillId="0" borderId="0" xfId="0" applyFont="1" applyAlignment="1">
      <alignment horizontal="distributed" vertical="top"/>
    </xf>
    <xf numFmtId="0" fontId="6" fillId="0" borderId="0" xfId="8" applyFont="1" applyFill="1" applyAlignment="1">
      <alignment vertical="center" wrapText="1"/>
    </xf>
    <xf numFmtId="0" fontId="6" fillId="0" borderId="40" xfId="8" applyFont="1" applyFill="1" applyBorder="1" applyAlignment="1" applyProtection="1">
      <alignment horizontal="center" vertical="center"/>
    </xf>
    <xf numFmtId="0" fontId="38" fillId="0" borderId="29" xfId="0" applyFont="1" applyBorder="1" applyAlignment="1" applyProtection="1">
      <alignment horizontal="distributed" vertical="center"/>
      <protection locked="0"/>
    </xf>
    <xf numFmtId="0" fontId="6" fillId="0" borderId="29" xfId="8" applyFont="1" applyFill="1" applyBorder="1" applyAlignment="1" applyProtection="1">
      <alignment vertical="center" wrapText="1"/>
    </xf>
    <xf numFmtId="0" fontId="6" fillId="0" borderId="31" xfId="8" applyFont="1" applyFill="1" applyBorder="1" applyAlignment="1" applyProtection="1">
      <alignment horizontal="center" vertical="center"/>
    </xf>
    <xf numFmtId="0" fontId="6" fillId="0" borderId="67" xfId="8" applyFont="1" applyFill="1" applyBorder="1" applyAlignment="1" applyProtection="1">
      <alignment horizontal="center" vertical="center"/>
    </xf>
    <xf numFmtId="0" fontId="6" fillId="0" borderId="33" xfId="8" applyFont="1" applyFill="1" applyBorder="1" applyAlignment="1">
      <alignment horizontal="center" vertical="center" wrapText="1"/>
    </xf>
    <xf numFmtId="0" fontId="6" fillId="0" borderId="0" xfId="8" applyFont="1" applyFill="1" applyBorder="1" applyAlignment="1">
      <alignment horizontal="center" vertical="center"/>
    </xf>
    <xf numFmtId="0" fontId="6" fillId="0" borderId="33"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22" xfId="8" applyFont="1" applyFill="1" applyBorder="1" applyAlignment="1">
      <alignment horizontal="center" vertical="center"/>
    </xf>
    <xf numFmtId="0" fontId="6" fillId="0" borderId="41" xfId="8" applyFont="1" applyFill="1" applyBorder="1" applyAlignment="1">
      <alignment horizontal="center" vertical="center"/>
    </xf>
    <xf numFmtId="0" fontId="19" fillId="0" borderId="19" xfId="0" applyFont="1" applyBorder="1" applyAlignment="1">
      <alignment horizontal="center" vertical="center"/>
    </xf>
    <xf numFmtId="0" fontId="19" fillId="0" borderId="42" xfId="0" applyFont="1" applyBorder="1" applyAlignment="1">
      <alignment horizontal="center" vertical="center"/>
    </xf>
    <xf numFmtId="0" fontId="0" fillId="0" borderId="0" xfId="0" applyBorder="1" applyAlignment="1">
      <alignment vertical="center"/>
    </xf>
    <xf numFmtId="176" fontId="0" fillId="0" borderId="24" xfId="0" applyNumberFormat="1" applyBorder="1" applyAlignment="1" applyProtection="1">
      <alignment horizontal="distributed" vertical="center"/>
    </xf>
    <xf numFmtId="176" fontId="0" fillId="0" borderId="27" xfId="0" applyNumberFormat="1" applyBorder="1" applyAlignment="1" applyProtection="1">
      <alignment horizontal="distributed" vertical="center"/>
    </xf>
    <xf numFmtId="0" fontId="29" fillId="0" borderId="0" xfId="8" applyFont="1" applyFill="1" applyAlignment="1">
      <alignment horizontal="center" vertical="center"/>
    </xf>
    <xf numFmtId="0" fontId="33" fillId="0" borderId="0" xfId="0" applyFont="1" applyAlignment="1">
      <alignment horizontal="center" vertical="center"/>
    </xf>
    <xf numFmtId="0" fontId="60" fillId="0" borderId="0" xfId="8" applyFont="1" applyFill="1" applyAlignment="1">
      <alignment vertical="center" wrapText="1"/>
    </xf>
    <xf numFmtId="0" fontId="19" fillId="0" borderId="40" xfId="0" applyFont="1" applyBorder="1" applyAlignment="1">
      <alignment horizontal="distributed" vertical="center"/>
    </xf>
    <xf numFmtId="0" fontId="19" fillId="0" borderId="35" xfId="0" applyFont="1" applyBorder="1" applyAlignment="1">
      <alignment horizontal="distributed" vertical="center"/>
    </xf>
    <xf numFmtId="0" fontId="6" fillId="0" borderId="34" xfId="8" applyFont="1" applyFill="1" applyBorder="1" applyAlignment="1" applyProtection="1">
      <alignment horizontal="center" vertical="center"/>
    </xf>
    <xf numFmtId="0" fontId="6" fillId="0" borderId="35" xfId="8" applyFont="1" applyFill="1" applyBorder="1" applyAlignment="1" applyProtection="1">
      <alignment horizontal="center" vertical="center"/>
    </xf>
    <xf numFmtId="0" fontId="19" fillId="0" borderId="22" xfId="0" applyFont="1" applyBorder="1" applyAlignment="1" applyProtection="1">
      <alignment horizontal="center" vertical="center"/>
    </xf>
    <xf numFmtId="0" fontId="6" fillId="0" borderId="0" xfId="8" applyFont="1" applyFill="1" applyAlignment="1">
      <alignment vertical="center"/>
    </xf>
    <xf numFmtId="0" fontId="6" fillId="0" borderId="34" xfId="8" applyFont="1" applyFill="1" applyBorder="1" applyAlignment="1">
      <alignment horizontal="center" vertical="center"/>
    </xf>
    <xf numFmtId="0" fontId="0" fillId="0" borderId="0" xfId="0" applyBorder="1" applyAlignment="1">
      <alignment horizontal="center" vertical="center"/>
    </xf>
    <xf numFmtId="0" fontId="6" fillId="0" borderId="0" xfId="1" applyFont="1" applyFill="1" applyBorder="1" applyAlignment="1">
      <alignment horizontal="center" vertical="center"/>
    </xf>
    <xf numFmtId="176" fontId="6" fillId="0" borderId="0" xfId="1" applyNumberFormat="1" applyFont="1" applyFill="1" applyBorder="1" applyAlignment="1">
      <alignment horizontal="center" vertical="center"/>
    </xf>
    <xf numFmtId="0" fontId="55" fillId="0" borderId="0" xfId="0" applyFont="1" applyAlignment="1" applyProtection="1">
      <alignment horizontal="right" vertic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vertical="top"/>
    </xf>
    <xf numFmtId="0" fontId="6" fillId="0" borderId="0" xfId="1" applyFont="1" applyFill="1" applyBorder="1" applyAlignment="1" applyProtection="1">
      <alignment horizontal="left" vertical="top"/>
    </xf>
    <xf numFmtId="0" fontId="6" fillId="0" borderId="15" xfId="1" applyFont="1" applyFill="1" applyBorder="1" applyAlignment="1">
      <alignment horizontal="distributed" vertical="center"/>
    </xf>
    <xf numFmtId="0" fontId="19" fillId="0" borderId="14" xfId="0" applyFont="1" applyBorder="1" applyAlignment="1">
      <alignment horizontal="distributed" vertical="center"/>
    </xf>
    <xf numFmtId="0" fontId="8" fillId="0" borderId="33" xfId="1" applyFont="1" applyFill="1" applyBorder="1" applyAlignment="1">
      <alignment horizontal="distributed" vertical="center" wrapText="1"/>
    </xf>
    <xf numFmtId="0" fontId="22" fillId="0" borderId="40" xfId="0" applyFont="1" applyBorder="1" applyAlignment="1">
      <alignment horizontal="distributed" vertical="center"/>
    </xf>
    <xf numFmtId="0" fontId="22" fillId="0" borderId="34" xfId="0" applyFont="1" applyBorder="1" applyAlignment="1">
      <alignment horizontal="distributed" vertical="center"/>
    </xf>
    <xf numFmtId="0" fontId="22" fillId="0" borderId="35" xfId="0" applyFont="1" applyBorder="1" applyAlignment="1">
      <alignment horizontal="distributed" vertical="center"/>
    </xf>
    <xf numFmtId="0" fontId="22" fillId="0" borderId="19" xfId="0" applyFont="1" applyBorder="1" applyAlignment="1">
      <alignment horizontal="distributed" vertical="center"/>
    </xf>
    <xf numFmtId="0" fontId="22" fillId="0" borderId="42" xfId="0" applyFont="1" applyBorder="1" applyAlignment="1">
      <alignment horizontal="distributed" vertical="center"/>
    </xf>
    <xf numFmtId="0" fontId="92" fillId="0" borderId="0" xfId="1" applyFont="1" applyFill="1">
      <alignment vertical="center"/>
    </xf>
    <xf numFmtId="0" fontId="93" fillId="0" borderId="0" xfId="1" applyFont="1" applyFill="1" applyAlignment="1">
      <alignment vertical="center"/>
    </xf>
    <xf numFmtId="0" fontId="93" fillId="0" borderId="0" xfId="1" applyFont="1" applyFill="1" applyAlignment="1">
      <alignment vertical="center" wrapText="1"/>
    </xf>
    <xf numFmtId="0" fontId="94" fillId="0" borderId="0" xfId="1" applyFont="1" applyFill="1">
      <alignment vertical="center"/>
    </xf>
    <xf numFmtId="0" fontId="6" fillId="0" borderId="0" xfId="1" applyFont="1" applyFill="1" applyAlignment="1">
      <alignment vertical="center"/>
    </xf>
    <xf numFmtId="0" fontId="19" fillId="0" borderId="0" xfId="0" applyFont="1" applyBorder="1" applyAlignment="1">
      <alignment vertical="center" wrapText="1"/>
    </xf>
    <xf numFmtId="0" fontId="19" fillId="0" borderId="38" xfId="0" applyFont="1" applyBorder="1" applyAlignment="1" applyProtection="1">
      <alignment horizontal="distributed" vertical="center" wrapText="1"/>
    </xf>
    <xf numFmtId="181" fontId="19" fillId="0" borderId="7" xfId="0" applyNumberFormat="1" applyFont="1" applyBorder="1" applyAlignment="1">
      <alignment horizontal="right" vertical="center"/>
    </xf>
    <xf numFmtId="176" fontId="19" fillId="0" borderId="0" xfId="0" applyNumberFormat="1" applyFont="1" applyBorder="1" applyAlignment="1" applyProtection="1">
      <alignment horizontal="distributed" vertical="center"/>
    </xf>
    <xf numFmtId="176" fontId="19" fillId="0" borderId="0" xfId="0" applyNumberFormat="1" applyFont="1" applyBorder="1" applyAlignment="1" applyProtection="1">
      <alignment horizontal="left" vertical="center"/>
    </xf>
    <xf numFmtId="176" fontId="19" fillId="0" borderId="20" xfId="0" applyNumberFormat="1" applyFont="1" applyBorder="1" applyAlignment="1" applyProtection="1">
      <alignment horizontal="left" vertical="center"/>
    </xf>
    <xf numFmtId="0" fontId="6" fillId="0" borderId="22" xfId="8" applyFont="1" applyFill="1" applyBorder="1" applyAlignment="1" applyProtection="1">
      <alignment horizontal="center" vertical="center"/>
    </xf>
    <xf numFmtId="0" fontId="6" fillId="0" borderId="41" xfId="8" applyFont="1" applyFill="1" applyBorder="1" applyAlignment="1" applyProtection="1">
      <alignment horizontal="center" vertical="center"/>
    </xf>
    <xf numFmtId="0" fontId="6" fillId="0" borderId="19" xfId="8" applyFont="1" applyFill="1" applyBorder="1" applyAlignment="1" applyProtection="1">
      <alignment horizontal="center" vertical="center"/>
    </xf>
    <xf numFmtId="0" fontId="6" fillId="0" borderId="42" xfId="8" applyFont="1" applyFill="1" applyBorder="1" applyAlignment="1" applyProtection="1">
      <alignment horizontal="center" vertical="center"/>
    </xf>
    <xf numFmtId="0" fontId="96" fillId="6" borderId="0" xfId="8" applyFont="1" applyFill="1" applyAlignment="1">
      <alignment vertical="center"/>
    </xf>
    <xf numFmtId="0" fontId="32" fillId="6" borderId="0" xfId="8" applyFont="1" applyFill="1" applyAlignment="1">
      <alignment vertical="center"/>
    </xf>
    <xf numFmtId="176" fontId="6" fillId="0" borderId="0" xfId="8" applyNumberFormat="1" applyFont="1" applyFill="1" applyAlignment="1" applyProtection="1">
      <alignment horizontal="distributed" vertical="center" shrinkToFit="1"/>
    </xf>
    <xf numFmtId="176" fontId="6" fillId="0" borderId="0" xfId="8" applyNumberFormat="1" applyFont="1" applyFill="1" applyAlignment="1" applyProtection="1">
      <alignment horizontal="left" vertical="center" shrinkToFit="1"/>
    </xf>
    <xf numFmtId="176" fontId="19" fillId="0" borderId="0" xfId="0" applyNumberFormat="1" applyFont="1" applyAlignment="1" applyProtection="1">
      <alignment horizontal="left" vertical="center"/>
    </xf>
    <xf numFmtId="0" fontId="6" fillId="0" borderId="0" xfId="8" applyFont="1" applyFill="1" applyAlignment="1" applyProtection="1">
      <alignment wrapText="1"/>
    </xf>
    <xf numFmtId="0" fontId="19" fillId="0" borderId="0" xfId="0" applyFont="1" applyAlignment="1" applyProtection="1"/>
    <xf numFmtId="0" fontId="6" fillId="0" borderId="0" xfId="8" applyFont="1" applyFill="1" applyAlignment="1" applyProtection="1"/>
    <xf numFmtId="0" fontId="30" fillId="0" borderId="0" xfId="13" applyFont="1" applyFill="1" applyAlignment="1">
      <alignment vertical="top"/>
    </xf>
    <xf numFmtId="0" fontId="0" fillId="0" borderId="0" xfId="0" applyAlignment="1" applyProtection="1"/>
    <xf numFmtId="0" fontId="97" fillId="0" borderId="0" xfId="8" applyFont="1" applyFill="1" applyAlignment="1">
      <alignment vertical="center"/>
    </xf>
    <xf numFmtId="176" fontId="34" fillId="0" borderId="0" xfId="8" applyNumberFormat="1" applyFont="1" applyFill="1" applyAlignment="1" applyProtection="1">
      <alignment vertical="center"/>
      <protection locked="0"/>
    </xf>
    <xf numFmtId="0" fontId="6" fillId="0" borderId="0" xfId="8" applyFont="1" applyFill="1" applyAlignment="1">
      <alignment wrapText="1"/>
    </xf>
    <xf numFmtId="0" fontId="19" fillId="0" borderId="0" xfId="0" applyFont="1" applyAlignment="1"/>
    <xf numFmtId="0" fontId="6" fillId="0" borderId="0" xfId="8" applyFont="1" applyFill="1" applyAlignment="1"/>
    <xf numFmtId="0" fontId="29" fillId="0" borderId="0" xfId="8" applyFont="1" applyFill="1" applyAlignment="1">
      <alignment horizontal="left" vertical="center"/>
    </xf>
    <xf numFmtId="0" fontId="29" fillId="0" borderId="0" xfId="8" quotePrefix="1" applyFont="1" applyFill="1" applyAlignment="1">
      <alignment horizontal="left" vertical="center"/>
    </xf>
    <xf numFmtId="0" fontId="29" fillId="0" borderId="0" xfId="8" quotePrefix="1" applyFont="1" applyFill="1" applyAlignment="1">
      <alignment vertical="center"/>
    </xf>
    <xf numFmtId="178" fontId="12" fillId="0" borderId="39" xfId="8" applyNumberFormat="1" applyFont="1" applyFill="1" applyBorder="1" applyAlignment="1" applyProtection="1">
      <alignment horizontal="right" vertical="center"/>
    </xf>
    <xf numFmtId="0" fontId="19" fillId="0" borderId="36" xfId="0" applyFont="1" applyBorder="1" applyAlignment="1">
      <alignment horizontal="right" vertical="center"/>
    </xf>
    <xf numFmtId="0" fontId="19" fillId="0" borderId="27" xfId="0" applyFont="1" applyBorder="1" applyAlignment="1">
      <alignment horizontal="right" vertical="center"/>
    </xf>
    <xf numFmtId="0" fontId="19" fillId="0" borderId="36" xfId="0" applyFont="1" applyBorder="1" applyAlignment="1" applyProtection="1">
      <alignment horizontal="right" vertical="center"/>
    </xf>
    <xf numFmtId="0" fontId="19" fillId="0" borderId="27" xfId="0" applyFont="1" applyBorder="1" applyAlignment="1" applyProtection="1">
      <alignment horizontal="right" vertical="center"/>
    </xf>
    <xf numFmtId="176" fontId="19" fillId="0" borderId="0" xfId="0" applyNumberFormat="1" applyFont="1" applyBorder="1" applyAlignment="1" applyProtection="1">
      <alignment horizontal="distributed" vertical="center" shrinkToFit="1"/>
    </xf>
    <xf numFmtId="176" fontId="19" fillId="0" borderId="24" xfId="0" applyNumberFormat="1" applyFont="1" applyBorder="1" applyAlignment="1" applyProtection="1">
      <alignment horizontal="distributed" vertical="center" shrinkToFit="1"/>
    </xf>
    <xf numFmtId="0" fontId="6" fillId="0" borderId="35" xfId="8" applyFont="1" applyFill="1" applyBorder="1" applyAlignment="1">
      <alignment horizontal="center" vertical="center"/>
    </xf>
    <xf numFmtId="0" fontId="19" fillId="0" borderId="40" xfId="0" applyNumberFormat="1" applyFont="1" applyBorder="1" applyAlignment="1" applyProtection="1">
      <alignment horizontal="distributed" vertical="center"/>
    </xf>
    <xf numFmtId="0" fontId="33" fillId="0" borderId="0" xfId="0" applyFont="1" applyAlignment="1">
      <alignment horizontal="left" vertical="center"/>
    </xf>
    <xf numFmtId="0" fontId="19" fillId="0" borderId="35" xfId="0" applyNumberFormat="1"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shrinkToFit="1"/>
    </xf>
    <xf numFmtId="0" fontId="19" fillId="0" borderId="35" xfId="0" applyFont="1" applyBorder="1" applyAlignment="1" applyProtection="1">
      <alignment horizontal="distributed" vertical="center"/>
    </xf>
    <xf numFmtId="0" fontId="19" fillId="0" borderId="27" xfId="0" applyFont="1" applyBorder="1" applyAlignment="1" applyProtection="1">
      <alignment horizontal="distributed" vertical="center"/>
      <protection locked="0"/>
    </xf>
    <xf numFmtId="0" fontId="19" fillId="0" borderId="40" xfId="0" applyFont="1" applyBorder="1" applyAlignment="1" applyProtection="1">
      <alignment horizontal="distributed" vertical="center"/>
    </xf>
    <xf numFmtId="0" fontId="19" fillId="0" borderId="17" xfId="0" applyFont="1" applyBorder="1" applyAlignment="1">
      <alignment vertical="center"/>
    </xf>
    <xf numFmtId="0" fontId="19" fillId="0" borderId="16" xfId="0" applyFont="1" applyBorder="1" applyAlignment="1">
      <alignment vertical="center"/>
    </xf>
    <xf numFmtId="0" fontId="6" fillId="0" borderId="0" xfId="8" applyFont="1" applyFill="1" applyAlignment="1">
      <alignment vertical="center" wrapText="1"/>
    </xf>
    <xf numFmtId="0" fontId="19" fillId="0" borderId="17" xfId="0" applyFont="1" applyBorder="1" applyAlignment="1" applyProtection="1">
      <alignment horizontal="distributed" vertical="center"/>
      <protection locked="0"/>
    </xf>
    <xf numFmtId="0" fontId="19" fillId="0" borderId="24" xfId="0" applyFont="1" applyBorder="1" applyAlignment="1">
      <alignment vertical="center"/>
    </xf>
    <xf numFmtId="0" fontId="19" fillId="0" borderId="22" xfId="0" applyFont="1" applyBorder="1" applyAlignment="1">
      <alignment horizontal="center" vertical="center"/>
    </xf>
    <xf numFmtId="0" fontId="6" fillId="0" borderId="33"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33" xfId="8" applyFont="1" applyFill="1" applyBorder="1" applyAlignment="1">
      <alignment horizontal="center" vertical="center" wrapText="1"/>
    </xf>
    <xf numFmtId="0" fontId="29" fillId="0" borderId="0" xfId="8" applyFont="1" applyFill="1" applyAlignment="1">
      <alignment vertical="center" wrapText="1"/>
    </xf>
    <xf numFmtId="0" fontId="19" fillId="0" borderId="27" xfId="0" applyFont="1" applyBorder="1" applyAlignment="1">
      <alignment vertical="center"/>
    </xf>
    <xf numFmtId="0" fontId="19" fillId="0" borderId="19" xfId="0" applyFont="1" applyBorder="1" applyAlignment="1">
      <alignment horizontal="center" vertical="center"/>
    </xf>
    <xf numFmtId="0" fontId="29" fillId="0" borderId="0" xfId="8" applyFont="1" applyFill="1" applyAlignment="1">
      <alignment horizontal="center" vertical="center"/>
    </xf>
    <xf numFmtId="0" fontId="33" fillId="0" borderId="0" xfId="0" applyFont="1" applyAlignment="1">
      <alignment horizontal="center" vertical="center"/>
    </xf>
    <xf numFmtId="0" fontId="6" fillId="0" borderId="41" xfId="8" applyFont="1" applyFill="1" applyBorder="1" applyAlignment="1">
      <alignment horizontal="center" vertical="center"/>
    </xf>
    <xf numFmtId="0" fontId="19" fillId="0" borderId="40" xfId="0" applyFont="1" applyBorder="1" applyAlignment="1">
      <alignment horizontal="distributed" vertical="center"/>
    </xf>
    <xf numFmtId="0" fontId="19" fillId="0" borderId="35" xfId="0" applyFont="1" applyBorder="1" applyAlignment="1">
      <alignment horizontal="distributed" vertical="center"/>
    </xf>
    <xf numFmtId="0" fontId="6" fillId="0" borderId="0" xfId="8" applyFont="1" applyFill="1" applyAlignment="1">
      <alignment vertical="center"/>
    </xf>
    <xf numFmtId="176" fontId="19" fillId="0" borderId="24" xfId="0" applyNumberFormat="1" applyFont="1" applyBorder="1" applyAlignment="1" applyProtection="1">
      <alignment horizontal="left" vertical="center" shrinkToFit="1"/>
    </xf>
    <xf numFmtId="0" fontId="6" fillId="0" borderId="34" xfId="8" applyFont="1" applyFill="1" applyBorder="1" applyAlignment="1">
      <alignment horizontal="center" vertical="center"/>
    </xf>
    <xf numFmtId="0" fontId="6" fillId="0" borderId="22" xfId="8" applyFont="1" applyFill="1" applyBorder="1" applyAlignment="1">
      <alignment horizontal="center" vertical="center"/>
    </xf>
    <xf numFmtId="0" fontId="19" fillId="0" borderId="41" xfId="0" applyFont="1" applyBorder="1" applyAlignment="1">
      <alignment horizontal="distributed" vertical="center"/>
    </xf>
    <xf numFmtId="0" fontId="19" fillId="0" borderId="67" xfId="0" applyFont="1" applyBorder="1" applyAlignment="1">
      <alignment horizontal="distributed" vertical="center"/>
    </xf>
    <xf numFmtId="0" fontId="19" fillId="0" borderId="27"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0" fontId="19" fillId="0" borderId="24"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0" xfId="0" applyFont="1" applyAlignment="1" applyProtection="1">
      <alignment vertical="center"/>
    </xf>
    <xf numFmtId="0" fontId="61" fillId="0" borderId="0" xfId="0" applyFont="1" applyAlignment="1">
      <alignment vertical="center" wrapText="1"/>
    </xf>
    <xf numFmtId="176" fontId="19" fillId="0" borderId="24" xfId="0" applyNumberFormat="1" applyFont="1" applyBorder="1" applyAlignment="1" applyProtection="1">
      <alignment horizontal="distributed" vertical="center"/>
    </xf>
    <xf numFmtId="0" fontId="19" fillId="0" borderId="39" xfId="0" applyFont="1" applyBorder="1" applyAlignment="1" applyProtection="1">
      <alignment horizontal="distributed" vertical="center"/>
    </xf>
    <xf numFmtId="0" fontId="19" fillId="0" borderId="0" xfId="0" applyFont="1" applyAlignment="1" applyProtection="1">
      <alignment horizontal="right" vertical="center"/>
    </xf>
    <xf numFmtId="0" fontId="6" fillId="0" borderId="0" xfId="8" applyFont="1" applyFill="1" applyAlignment="1" applyProtection="1">
      <alignment vertical="center"/>
    </xf>
    <xf numFmtId="0" fontId="35" fillId="0" borderId="0" xfId="0" applyFont="1" applyAlignment="1">
      <alignment vertical="top"/>
    </xf>
    <xf numFmtId="0" fontId="6" fillId="0" borderId="0" xfId="8" applyFont="1" applyFill="1" applyAlignment="1" applyProtection="1">
      <alignment horizontal="right" vertical="center"/>
    </xf>
    <xf numFmtId="0" fontId="6" fillId="0" borderId="29" xfId="8" applyFont="1" applyFill="1" applyBorder="1" applyAlignment="1" applyProtection="1">
      <alignment vertical="center" wrapText="1"/>
    </xf>
    <xf numFmtId="0" fontId="6" fillId="0" borderId="33" xfId="8" applyFont="1" applyFill="1" applyBorder="1" applyAlignment="1">
      <alignment horizontal="center" vertical="center"/>
    </xf>
    <xf numFmtId="0" fontId="6" fillId="0" borderId="40" xfId="8" applyFont="1" applyFill="1" applyBorder="1" applyAlignment="1">
      <alignment horizontal="center" vertical="center"/>
    </xf>
    <xf numFmtId="176" fontId="19" fillId="0" borderId="24" xfId="0" applyNumberFormat="1" applyFont="1" applyBorder="1" applyAlignment="1" applyProtection="1">
      <alignment horizontal="left" vertical="center"/>
    </xf>
    <xf numFmtId="0" fontId="6" fillId="0" borderId="41" xfId="8" applyFont="1" applyFill="1" applyBorder="1" applyAlignment="1">
      <alignment horizontal="center" vertical="center"/>
    </xf>
    <xf numFmtId="0" fontId="60" fillId="0" borderId="0" xfId="8" applyFont="1" applyFill="1" applyAlignment="1">
      <alignment vertical="center" wrapText="1"/>
    </xf>
    <xf numFmtId="0" fontId="6" fillId="0" borderId="34" xfId="8" applyFont="1" applyFill="1" applyBorder="1" applyAlignment="1">
      <alignment horizontal="center" vertical="center"/>
    </xf>
    <xf numFmtId="0" fontId="6" fillId="0" borderId="22" xfId="8" applyFont="1" applyFill="1" applyBorder="1" applyAlignment="1">
      <alignment horizontal="center" vertical="center"/>
    </xf>
    <xf numFmtId="0" fontId="63" fillId="0" borderId="0" xfId="14" applyFont="1" applyBorder="1" applyAlignment="1" applyProtection="1">
      <alignment vertical="center"/>
      <protection locked="0"/>
    </xf>
    <xf numFmtId="0" fontId="29" fillId="0" borderId="0" xfId="8" applyFont="1" applyFill="1" applyBorder="1" applyAlignment="1">
      <alignment vertical="center"/>
    </xf>
    <xf numFmtId="0" fontId="33" fillId="0" borderId="0" xfId="0" applyFont="1" applyBorder="1" applyAlignment="1">
      <alignment vertical="center"/>
    </xf>
    <xf numFmtId="181" fontId="79" fillId="0" borderId="0" xfId="0" applyNumberFormat="1" applyFont="1" applyBorder="1" applyAlignment="1">
      <alignment horizontal="center" vertical="center"/>
    </xf>
    <xf numFmtId="181" fontId="0" fillId="0" borderId="0" xfId="0" applyNumberFormat="1" applyBorder="1" applyAlignment="1">
      <alignment horizontal="center" vertical="center"/>
    </xf>
    <xf numFmtId="176" fontId="6" fillId="0" borderId="0" xfId="8" applyNumberFormat="1" applyFont="1" applyFill="1" applyAlignment="1">
      <alignment vertical="center"/>
    </xf>
    <xf numFmtId="41" fontId="6" fillId="0" borderId="0" xfId="8" applyNumberFormat="1" applyFont="1" applyFill="1" applyAlignment="1">
      <alignment vertical="center"/>
    </xf>
    <xf numFmtId="0" fontId="0" fillId="0" borderId="0" xfId="0" applyAlignment="1">
      <alignment vertical="center"/>
    </xf>
    <xf numFmtId="0" fontId="61" fillId="0" borderId="0" xfId="0" applyFont="1" applyAlignment="1">
      <alignment horizontal="left" vertical="center"/>
    </xf>
    <xf numFmtId="0" fontId="6" fillId="0" borderId="0" xfId="8" applyFont="1" applyFill="1" applyAlignment="1">
      <alignment vertical="center" wrapText="1"/>
    </xf>
    <xf numFmtId="0" fontId="0" fillId="0" borderId="0" xfId="0" applyBorder="1" applyAlignment="1">
      <alignment vertical="center"/>
    </xf>
    <xf numFmtId="0" fontId="66" fillId="0" borderId="0" xfId="0" applyFont="1" applyAlignment="1" applyProtection="1">
      <alignment vertical="center" wrapText="1"/>
      <protection locked="0"/>
    </xf>
    <xf numFmtId="0" fontId="79" fillId="4" borderId="0" xfId="0" applyFont="1" applyFill="1" applyAlignment="1">
      <alignment vertical="top" wrapText="1"/>
    </xf>
    <xf numFmtId="0" fontId="80" fillId="0" borderId="0" xfId="0" applyFont="1" applyAlignment="1">
      <alignment vertical="top"/>
    </xf>
    <xf numFmtId="0" fontId="29" fillId="0" borderId="0" xfId="8" applyFont="1" applyFill="1" applyAlignment="1">
      <alignment vertical="center" wrapText="1"/>
    </xf>
    <xf numFmtId="0" fontId="29" fillId="0" borderId="0" xfId="8" applyFont="1" applyFill="1" applyAlignment="1" applyProtection="1">
      <alignment horizontal="left" vertical="top" wrapText="1"/>
      <protection locked="0"/>
    </xf>
    <xf numFmtId="0" fontId="6" fillId="0" borderId="0" xfId="8" applyFont="1" applyFill="1" applyAlignment="1">
      <alignment vertical="center"/>
    </xf>
    <xf numFmtId="0" fontId="63" fillId="0" borderId="0" xfId="14" applyFont="1" applyFill="1" applyBorder="1" applyAlignment="1" applyProtection="1">
      <alignment vertical="center"/>
      <protection locked="0"/>
    </xf>
    <xf numFmtId="0" fontId="63" fillId="0" borderId="0" xfId="14" applyFont="1" applyBorder="1" applyAlignment="1" applyProtection="1">
      <alignment vertical="center"/>
      <protection locked="0"/>
    </xf>
    <xf numFmtId="0" fontId="29" fillId="0" borderId="0" xfId="8" applyFont="1" applyFill="1" applyAlignment="1">
      <alignment vertical="center"/>
    </xf>
    <xf numFmtId="0" fontId="0" fillId="0" borderId="40" xfId="0" applyBorder="1" applyAlignment="1" applyProtection="1">
      <alignment vertical="center"/>
    </xf>
    <xf numFmtId="0" fontId="0" fillId="0" borderId="35" xfId="0" applyBorder="1" applyAlignment="1" applyProtection="1">
      <alignment vertical="center"/>
    </xf>
    <xf numFmtId="0" fontId="60" fillId="0" borderId="0" xfId="8" applyFont="1" applyFill="1" applyAlignment="1">
      <alignment horizontal="left" vertical="center" wrapText="1"/>
    </xf>
    <xf numFmtId="0" fontId="19" fillId="0" borderId="43"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9" fillId="0" borderId="27" xfId="0" applyFont="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0" fontId="19" fillId="0" borderId="24"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0" xfId="0" applyFont="1" applyAlignment="1" applyProtection="1">
      <alignment vertical="center"/>
    </xf>
    <xf numFmtId="0" fontId="19" fillId="0" borderId="0" xfId="0" applyFont="1" applyBorder="1" applyAlignment="1" applyProtection="1">
      <alignment vertical="center"/>
    </xf>
    <xf numFmtId="0" fontId="6" fillId="0" borderId="0" xfId="1" applyFont="1" applyFill="1" applyBorder="1" applyAlignment="1" applyProtection="1">
      <alignment vertical="center"/>
    </xf>
    <xf numFmtId="0" fontId="19" fillId="0" borderId="0" xfId="0" applyFont="1" applyAlignment="1" applyProtection="1">
      <alignment vertical="top"/>
    </xf>
    <xf numFmtId="0" fontId="19" fillId="0" borderId="27" xfId="0" applyFont="1" applyBorder="1" applyAlignment="1" applyProtection="1">
      <alignment horizontal="left" vertical="center"/>
    </xf>
    <xf numFmtId="176" fontId="6" fillId="0" borderId="39" xfId="8" applyNumberFormat="1" applyFont="1" applyFill="1" applyBorder="1" applyAlignment="1" applyProtection="1">
      <alignment horizontal="center" vertical="center"/>
    </xf>
    <xf numFmtId="0" fontId="19" fillId="0" borderId="24" xfId="0" applyFont="1" applyBorder="1" applyAlignment="1" applyProtection="1">
      <alignment horizontal="center" vertical="center"/>
    </xf>
    <xf numFmtId="176" fontId="19" fillId="0" borderId="24" xfId="0" applyNumberFormat="1" applyFont="1" applyBorder="1" applyAlignment="1" applyProtection="1">
      <alignment horizontal="distributed" vertical="center"/>
    </xf>
    <xf numFmtId="0" fontId="0" fillId="0" borderId="0" xfId="0" applyAlignment="1" applyProtection="1">
      <alignment vertical="center"/>
    </xf>
    <xf numFmtId="0" fontId="6" fillId="0" borderId="0" xfId="8" applyFont="1" applyFill="1" applyAlignment="1" applyProtection="1">
      <alignment vertical="center"/>
    </xf>
    <xf numFmtId="0" fontId="6" fillId="0" borderId="0" xfId="8" applyFont="1" applyFill="1" applyAlignment="1" applyProtection="1">
      <alignment horizontal="right" vertical="center"/>
    </xf>
    <xf numFmtId="0" fontId="6" fillId="0" borderId="0" xfId="8" applyFont="1" applyFill="1" applyAlignment="1" applyProtection="1">
      <alignment horizontal="center" vertical="center"/>
    </xf>
    <xf numFmtId="0" fontId="6" fillId="0" borderId="29" xfId="8" applyFont="1" applyFill="1" applyBorder="1" applyAlignment="1" applyProtection="1">
      <alignment vertical="center" wrapText="1"/>
    </xf>
    <xf numFmtId="0" fontId="6" fillId="0" borderId="0" xfId="8" applyFont="1" applyFill="1" applyBorder="1" applyAlignment="1" applyProtection="1">
      <alignment horizontal="center" vertical="center"/>
    </xf>
    <xf numFmtId="176" fontId="19" fillId="0" borderId="24" xfId="0" applyNumberFormat="1" applyFont="1" applyBorder="1" applyAlignment="1" applyProtection="1">
      <alignment horizontal="left" vertical="center"/>
    </xf>
    <xf numFmtId="0" fontId="19" fillId="0" borderId="24" xfId="0" applyFont="1" applyBorder="1" applyAlignment="1" applyProtection="1">
      <alignment horizontal="left" vertical="center"/>
    </xf>
    <xf numFmtId="0" fontId="64" fillId="0" borderId="0" xfId="1" applyFont="1" applyFill="1">
      <alignment vertical="center"/>
    </xf>
    <xf numFmtId="0" fontId="60" fillId="0" borderId="0" xfId="8" applyFont="1" applyFill="1" applyAlignment="1">
      <alignment horizontal="left" vertical="center"/>
    </xf>
    <xf numFmtId="0" fontId="63" fillId="0" borderId="94" xfId="14" applyFont="1" applyBorder="1" applyAlignment="1" applyProtection="1">
      <alignment horizontal="center" vertical="center"/>
      <protection locked="0"/>
    </xf>
    <xf numFmtId="0" fontId="63" fillId="0" borderId="0" xfId="14" applyFont="1" applyBorder="1" applyAlignment="1" applyProtection="1">
      <alignment horizontal="center" vertical="center"/>
      <protection locked="0"/>
    </xf>
    <xf numFmtId="0" fontId="63" fillId="0" borderId="0" xfId="14" applyFont="1" applyBorder="1" applyAlignment="1">
      <alignment horizontal="center" vertical="center"/>
    </xf>
    <xf numFmtId="0" fontId="6" fillId="0" borderId="0" xfId="8" applyFont="1" applyFill="1" applyBorder="1" applyAlignment="1" applyProtection="1">
      <alignment horizontal="right" vertical="center"/>
    </xf>
    <xf numFmtId="176" fontId="6" fillId="0" borderId="0" xfId="8" applyNumberFormat="1" applyFont="1" applyFill="1" applyBorder="1" applyAlignment="1" applyProtection="1">
      <alignment horizontal="center" vertical="center" shrinkToFit="1"/>
    </xf>
    <xf numFmtId="0" fontId="55" fillId="0" borderId="17" xfId="0" applyFont="1" applyBorder="1" applyAlignment="1">
      <alignment horizontal="distributed" vertical="center"/>
    </xf>
    <xf numFmtId="0" fontId="55" fillId="0" borderId="17" xfId="0" applyFont="1" applyBorder="1" applyAlignment="1" applyProtection="1">
      <alignment horizontal="distributed" vertical="center"/>
    </xf>
    <xf numFmtId="0" fontId="19" fillId="0" borderId="17" xfId="0" applyFont="1" applyBorder="1" applyAlignment="1" applyProtection="1">
      <alignment horizontal="distributed" vertical="center"/>
    </xf>
    <xf numFmtId="0" fontId="19" fillId="0" borderId="17" xfId="0" applyFont="1" applyBorder="1" applyAlignment="1" applyProtection="1">
      <alignment vertical="center"/>
    </xf>
    <xf numFmtId="0" fontId="6" fillId="0" borderId="0" xfId="8" applyFont="1" applyFill="1" applyAlignment="1" applyProtection="1">
      <alignment vertical="center"/>
    </xf>
    <xf numFmtId="0" fontId="6" fillId="0" borderId="0" xfId="8" applyFont="1" applyFill="1" applyAlignment="1">
      <alignment vertical="center"/>
    </xf>
    <xf numFmtId="0" fontId="19" fillId="0" borderId="17" xfId="0" applyFont="1" applyBorder="1" applyAlignment="1" applyProtection="1">
      <alignment horizontal="center" vertical="center"/>
    </xf>
    <xf numFmtId="0" fontId="84" fillId="0" borderId="0" xfId="0" applyFont="1" applyAlignment="1" applyProtection="1">
      <alignment horizontal="left" vertical="center"/>
      <protection locked="0"/>
    </xf>
    <xf numFmtId="0" fontId="32" fillId="0" borderId="0" xfId="8" applyFont="1" applyFill="1" applyAlignment="1" applyProtection="1">
      <alignment vertical="center"/>
    </xf>
    <xf numFmtId="0" fontId="40" fillId="0" borderId="0" xfId="12" applyFont="1" applyProtection="1"/>
    <xf numFmtId="0" fontId="8" fillId="0" borderId="0" xfId="12" applyFont="1" applyProtection="1"/>
    <xf numFmtId="0" fontId="0" fillId="0" borderId="0" xfId="0" applyAlignment="1">
      <alignment vertical="center"/>
    </xf>
    <xf numFmtId="0" fontId="61" fillId="0" borderId="0" xfId="0" applyFont="1" applyAlignment="1">
      <alignment vertical="center" wrapText="1"/>
    </xf>
    <xf numFmtId="0" fontId="34" fillId="0" borderId="0" xfId="8" applyFont="1" applyFill="1" applyAlignment="1">
      <alignment vertical="center"/>
    </xf>
    <xf numFmtId="0" fontId="6" fillId="0" borderId="0" xfId="8" applyFont="1" applyFill="1" applyAlignment="1">
      <alignment vertical="center"/>
    </xf>
    <xf numFmtId="0" fontId="52" fillId="0" borderId="0" xfId="8" applyFont="1" applyFill="1" applyAlignment="1" applyProtection="1">
      <alignment horizontal="left" vertical="top" wrapText="1"/>
    </xf>
    <xf numFmtId="0" fontId="34" fillId="0" borderId="0" xfId="1" applyFont="1" applyFill="1">
      <alignment vertical="center"/>
    </xf>
    <xf numFmtId="0" fontId="34" fillId="6" borderId="0" xfId="1" applyFont="1" applyFill="1">
      <alignment vertical="center"/>
    </xf>
    <xf numFmtId="0" fontId="34" fillId="0" borderId="0" xfId="9" applyFont="1" applyFill="1">
      <alignment vertical="center"/>
    </xf>
    <xf numFmtId="0" fontId="34" fillId="0" borderId="0" xfId="9" applyFont="1" applyFill="1" applyProtection="1">
      <alignment vertical="center"/>
    </xf>
    <xf numFmtId="0" fontId="34" fillId="0" borderId="0" xfId="8" applyFont="1" applyFill="1" applyAlignment="1">
      <alignment horizontal="left" vertical="center"/>
    </xf>
    <xf numFmtId="0" fontId="6" fillId="0" borderId="0" xfId="15" applyFont="1" applyProtection="1">
      <alignment vertical="center"/>
    </xf>
    <xf numFmtId="0" fontId="12" fillId="0" borderId="0" xfId="15" applyFont="1" applyBorder="1" applyAlignment="1" applyProtection="1">
      <alignment horizontal="distributed" vertical="center"/>
    </xf>
    <xf numFmtId="0" fontId="28" fillId="0" borderId="0" xfId="15" applyFont="1" applyAlignment="1" applyProtection="1">
      <alignment vertical="center"/>
    </xf>
    <xf numFmtId="0" fontId="5" fillId="0" borderId="0" xfId="15" applyFont="1" applyBorder="1" applyAlignment="1" applyProtection="1">
      <alignment horizontal="distributed" vertical="center"/>
    </xf>
    <xf numFmtId="176" fontId="6" fillId="0" borderId="0" xfId="15" applyNumberFormat="1" applyFont="1" applyAlignment="1" applyProtection="1">
      <alignment vertical="center"/>
    </xf>
    <xf numFmtId="0" fontId="113" fillId="0" borderId="0" xfId="15" applyFont="1" applyAlignment="1">
      <alignment vertical="center"/>
    </xf>
    <xf numFmtId="176" fontId="6" fillId="0" borderId="0" xfId="15" applyNumberFormat="1" applyFont="1" applyAlignment="1" applyProtection="1">
      <alignment horizontal="distributed" vertical="center"/>
    </xf>
    <xf numFmtId="0" fontId="6" fillId="0" borderId="0" xfId="15" applyFont="1" applyAlignment="1" applyProtection="1">
      <alignment horizontal="distributed" vertical="center"/>
    </xf>
    <xf numFmtId="0" fontId="6" fillId="0" borderId="0" xfId="15" applyFont="1" applyAlignment="1" applyProtection="1">
      <alignment vertical="center"/>
    </xf>
    <xf numFmtId="0" fontId="6" fillId="0" borderId="0" xfId="15" applyFont="1" applyAlignment="1" applyProtection="1">
      <alignment vertical="top"/>
    </xf>
    <xf numFmtId="0" fontId="6" fillId="0" borderId="0" xfId="15" applyFont="1" applyAlignment="1">
      <alignment vertical="center"/>
    </xf>
    <xf numFmtId="0" fontId="8" fillId="0" borderId="0" xfId="15" applyFont="1" applyAlignment="1" applyProtection="1">
      <alignment vertical="center"/>
    </xf>
    <xf numFmtId="0" fontId="46" fillId="0" borderId="0" xfId="14" quotePrefix="1" applyBorder="1" applyAlignment="1" applyProtection="1">
      <alignment vertical="center"/>
    </xf>
    <xf numFmtId="0" fontId="6" fillId="0" borderId="0" xfId="15" applyFont="1" applyBorder="1" applyAlignment="1" applyProtection="1">
      <alignment vertical="center"/>
    </xf>
    <xf numFmtId="0" fontId="6" fillId="0" borderId="0" xfId="15" applyFont="1" applyBorder="1" applyAlignment="1" applyProtection="1">
      <alignment horizontal="center" vertical="center"/>
    </xf>
    <xf numFmtId="0" fontId="6" fillId="0" borderId="29" xfId="15" applyNumberFormat="1" applyFont="1" applyBorder="1" applyAlignment="1" applyProtection="1">
      <alignment vertical="center"/>
    </xf>
    <xf numFmtId="0" fontId="19" fillId="0" borderId="32" xfId="0" applyFont="1" applyBorder="1" applyAlignment="1">
      <alignment vertical="center"/>
    </xf>
    <xf numFmtId="0" fontId="23" fillId="0" borderId="24" xfId="0" applyFont="1" applyBorder="1" applyAlignment="1">
      <alignment horizontal="right" vertical="center"/>
    </xf>
    <xf numFmtId="0" fontId="23" fillId="0" borderId="27" xfId="0" applyFont="1" applyBorder="1" applyAlignment="1">
      <alignment horizontal="right" vertical="center"/>
    </xf>
    <xf numFmtId="0" fontId="6" fillId="0" borderId="27" xfId="15" applyFont="1" applyBorder="1" applyAlignment="1" applyProtection="1">
      <alignment horizontal="distributed" vertical="center"/>
    </xf>
    <xf numFmtId="0" fontId="19" fillId="0" borderId="20" xfId="0" applyFont="1" applyBorder="1" applyAlignment="1" applyProtection="1">
      <alignment vertical="center"/>
    </xf>
    <xf numFmtId="0" fontId="110" fillId="0" borderId="0" xfId="15" applyFont="1" applyAlignment="1">
      <alignment vertical="top" wrapText="1"/>
    </xf>
    <xf numFmtId="0" fontId="114" fillId="0" borderId="0" xfId="0" applyFont="1" applyAlignment="1">
      <alignment vertical="center"/>
    </xf>
    <xf numFmtId="0" fontId="7" fillId="0" borderId="0" xfId="15" applyBorder="1" applyAlignment="1">
      <alignment vertical="center"/>
    </xf>
    <xf numFmtId="0" fontId="6" fillId="0" borderId="0" xfId="15" applyFont="1" applyBorder="1" applyAlignment="1">
      <alignment vertical="top" wrapText="1"/>
    </xf>
    <xf numFmtId="0" fontId="7" fillId="0" borderId="0" xfId="15" applyBorder="1" applyAlignment="1">
      <alignment vertical="top" wrapText="1"/>
    </xf>
    <xf numFmtId="0" fontId="6" fillId="0" borderId="0" xfId="15" applyFont="1" applyBorder="1" applyAlignment="1">
      <alignment horizontal="center" vertical="center" wrapText="1"/>
    </xf>
    <xf numFmtId="0" fontId="7" fillId="0" borderId="0" xfId="15" applyBorder="1" applyAlignment="1">
      <alignment horizontal="center" vertical="center" wrapText="1"/>
    </xf>
    <xf numFmtId="0" fontId="7" fillId="0" borderId="0" xfId="15" applyAlignment="1">
      <alignment vertical="center"/>
    </xf>
    <xf numFmtId="0" fontId="7" fillId="0" borderId="0" xfId="15" applyBorder="1" applyAlignment="1">
      <alignment vertical="top"/>
    </xf>
    <xf numFmtId="0" fontId="6" fillId="0" borderId="0" xfId="15" applyFont="1" applyBorder="1" applyAlignment="1">
      <alignment horizontal="center" vertical="center"/>
    </xf>
    <xf numFmtId="0" fontId="7" fillId="0" borderId="0" xfId="15" applyBorder="1" applyAlignment="1">
      <alignment horizontal="center" vertical="center"/>
    </xf>
    <xf numFmtId="0" fontId="60" fillId="0" borderId="0" xfId="15" applyFont="1">
      <alignment vertical="center"/>
    </xf>
    <xf numFmtId="0" fontId="33" fillId="0" borderId="0" xfId="0" applyFont="1" applyAlignment="1">
      <alignment vertical="center"/>
    </xf>
    <xf numFmtId="0" fontId="38" fillId="0" borderId="36" xfId="0" applyFont="1" applyBorder="1" applyAlignment="1" applyProtection="1">
      <alignment horizontal="distributed" vertical="center"/>
    </xf>
    <xf numFmtId="0" fontId="34" fillId="0" borderId="0" xfId="8" applyFont="1" applyFill="1" applyAlignment="1">
      <alignment vertical="center"/>
    </xf>
    <xf numFmtId="49" fontId="16" fillId="0" borderId="24" xfId="8" applyNumberFormat="1" applyFont="1" applyBorder="1" applyAlignment="1" applyProtection="1">
      <alignment vertical="center"/>
    </xf>
    <xf numFmtId="49" fontId="16" fillId="0" borderId="27" xfId="8" applyNumberFormat="1" applyFont="1" applyBorder="1" applyAlignment="1" applyProtection="1">
      <alignment horizontal="center" vertical="center"/>
    </xf>
    <xf numFmtId="0" fontId="16" fillId="0" borderId="27" xfId="8" applyFont="1" applyBorder="1" applyAlignment="1" applyProtection="1">
      <alignment horizontal="center" vertical="center"/>
    </xf>
    <xf numFmtId="0" fontId="19" fillId="6" borderId="0" xfId="0" applyFont="1" applyFill="1">
      <alignment vertical="center"/>
    </xf>
    <xf numFmtId="0" fontId="48" fillId="0" borderId="43" xfId="0" applyFont="1" applyBorder="1" applyAlignment="1">
      <alignment horizontal="left" vertical="center" shrinkToFit="1"/>
    </xf>
    <xf numFmtId="0" fontId="48" fillId="0" borderId="43" xfId="0" applyFont="1" applyBorder="1" applyAlignment="1">
      <alignment vertical="center" shrinkToFit="1"/>
    </xf>
    <xf numFmtId="0" fontId="0" fillId="0" borderId="43" xfId="0" applyFill="1" applyBorder="1" applyAlignment="1" applyProtection="1">
      <alignment horizontal="left" vertical="center" shrinkToFit="1"/>
      <protection locked="0"/>
    </xf>
    <xf numFmtId="176" fontId="53" fillId="0" borderId="43" xfId="0" applyNumberFormat="1" applyFont="1" applyFill="1"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176" fontId="0" fillId="0" borderId="43" xfId="0" applyNumberFormat="1" applyFill="1" applyBorder="1" applyAlignment="1" applyProtection="1">
      <alignment horizontal="left" vertical="center" shrinkToFit="1"/>
      <protection locked="0"/>
    </xf>
    <xf numFmtId="181" fontId="53" fillId="0" borderId="43" xfId="0" applyNumberFormat="1" applyFont="1" applyFill="1" applyBorder="1" applyAlignment="1" applyProtection="1">
      <alignment horizontal="left" vertical="center" shrinkToFit="1"/>
      <protection locked="0"/>
    </xf>
    <xf numFmtId="181" fontId="0" fillId="0" borderId="43" xfId="0" applyNumberFormat="1" applyFill="1" applyBorder="1" applyAlignment="1" applyProtection="1">
      <alignment horizontal="left" vertical="center" shrinkToFit="1"/>
      <protection locked="0"/>
    </xf>
    <xf numFmtId="181" fontId="53" fillId="0" borderId="43" xfId="0" applyNumberFormat="1" applyFont="1" applyBorder="1" applyAlignment="1" applyProtection="1">
      <alignment horizontal="left" vertical="center" shrinkToFit="1"/>
      <protection locked="0"/>
    </xf>
    <xf numFmtId="0" fontId="0" fillId="0" borderId="43" xfId="0" applyBorder="1" applyAlignment="1" applyProtection="1">
      <alignment vertical="center" shrinkToFit="1"/>
      <protection locked="0"/>
    </xf>
    <xf numFmtId="178" fontId="53" fillId="0" borderId="43" xfId="0" applyNumberFormat="1" applyFont="1" applyBorder="1" applyAlignment="1" applyProtection="1">
      <alignment horizontal="left" vertical="center" shrinkToFit="1"/>
      <protection locked="0"/>
    </xf>
    <xf numFmtId="0" fontId="47" fillId="0" borderId="43" xfId="0" applyFont="1" applyBorder="1" applyAlignment="1" applyProtection="1">
      <alignment horizontal="left" vertical="center" shrinkToFit="1"/>
      <protection locked="0"/>
    </xf>
    <xf numFmtId="0" fontId="0" fillId="0" borderId="43" xfId="0" applyFill="1" applyBorder="1" applyAlignment="1">
      <alignment horizontal="center" vertical="center" wrapText="1"/>
    </xf>
    <xf numFmtId="0" fontId="0" fillId="0" borderId="43" xfId="0" applyBorder="1" applyAlignment="1">
      <alignment horizontal="center" vertical="center"/>
    </xf>
    <xf numFmtId="0" fontId="0" fillId="0" borderId="43" xfId="0" applyBorder="1">
      <alignment vertical="center"/>
    </xf>
    <xf numFmtId="0" fontId="0" fillId="0" borderId="43" xfId="0" applyBorder="1" applyAlignment="1">
      <alignment horizontal="left" vertical="center" shrinkToFit="1"/>
    </xf>
    <xf numFmtId="0" fontId="19" fillId="0" borderId="27"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24" xfId="0" applyFont="1" applyBorder="1" applyAlignment="1" applyProtection="1">
      <alignment horizontal="distributed" vertical="center"/>
    </xf>
    <xf numFmtId="176" fontId="19" fillId="0" borderId="27" xfId="0" applyNumberFormat="1" applyFont="1" applyBorder="1" applyAlignment="1" applyProtection="1">
      <alignment horizontal="distributed" vertical="center"/>
    </xf>
    <xf numFmtId="176" fontId="13" fillId="0" borderId="27" xfId="8" applyNumberFormat="1" applyFont="1" applyBorder="1" applyAlignment="1" applyProtection="1">
      <alignment horizontal="distributed" vertical="center"/>
    </xf>
    <xf numFmtId="176" fontId="19" fillId="0" borderId="35" xfId="0" applyNumberFormat="1" applyFont="1" applyBorder="1" applyAlignment="1" applyProtection="1">
      <alignment horizontal="distributed" vertical="center"/>
    </xf>
    <xf numFmtId="176" fontId="57" fillId="0" borderId="24" xfId="8" applyNumberFormat="1" applyFont="1" applyBorder="1" applyAlignment="1" applyProtection="1">
      <alignment horizontal="distributed" vertical="center"/>
    </xf>
    <xf numFmtId="176" fontId="54" fillId="0" borderId="24" xfId="0" applyNumberFormat="1" applyFont="1" applyBorder="1" applyAlignment="1" applyProtection="1">
      <alignment horizontal="distributed" vertical="center"/>
    </xf>
    <xf numFmtId="176" fontId="54" fillId="0" borderId="23" xfId="0" applyNumberFormat="1" applyFont="1" applyBorder="1" applyAlignment="1" applyProtection="1">
      <alignment horizontal="distributed" vertical="center"/>
    </xf>
    <xf numFmtId="176" fontId="19" fillId="0" borderId="26" xfId="0" applyNumberFormat="1" applyFont="1" applyBorder="1" applyAlignment="1" applyProtection="1">
      <alignment horizontal="distributed" vertical="center"/>
    </xf>
    <xf numFmtId="176" fontId="54" fillId="0" borderId="40" xfId="0" applyNumberFormat="1" applyFont="1" applyBorder="1" applyAlignment="1" applyProtection="1">
      <alignment horizontal="distributed" vertical="center"/>
    </xf>
    <xf numFmtId="176" fontId="57" fillId="0" borderId="24" xfId="0" applyNumberFormat="1" applyFont="1" applyBorder="1" applyAlignment="1" applyProtection="1">
      <alignment horizontal="distributed" vertical="center"/>
      <protection locked="0"/>
    </xf>
    <xf numFmtId="176" fontId="57" fillId="0" borderId="23" xfId="0" applyNumberFormat="1" applyFont="1" applyBorder="1" applyAlignment="1" applyProtection="1">
      <alignment horizontal="distributed" vertical="center"/>
      <protection locked="0"/>
    </xf>
    <xf numFmtId="176" fontId="13" fillId="0" borderId="27" xfId="8" applyNumberFormat="1" applyFont="1" applyBorder="1" applyAlignment="1" applyProtection="1">
      <alignment horizontal="distributed" vertical="center"/>
      <protection locked="0"/>
    </xf>
    <xf numFmtId="176" fontId="19" fillId="0" borderId="35" xfId="0" applyNumberFormat="1" applyFont="1" applyBorder="1" applyAlignment="1" applyProtection="1">
      <alignment horizontal="distributed" vertical="center"/>
      <protection locked="0"/>
    </xf>
    <xf numFmtId="179" fontId="54" fillId="0" borderId="24" xfId="8" applyNumberFormat="1" applyFont="1" applyBorder="1" applyAlignment="1" applyProtection="1">
      <alignment horizontal="right" vertical="center"/>
    </xf>
    <xf numFmtId="179" fontId="19" fillId="0" borderId="27" xfId="0" applyNumberFormat="1" applyFont="1" applyBorder="1" applyAlignment="1" applyProtection="1">
      <alignment horizontal="right" vertical="center"/>
    </xf>
    <xf numFmtId="0" fontId="6" fillId="0" borderId="24" xfId="15" applyFont="1" applyBorder="1" applyAlignment="1" applyProtection="1">
      <alignment horizontal="distributed" vertical="center"/>
    </xf>
    <xf numFmtId="0" fontId="48" fillId="0" borderId="0" xfId="0" applyFont="1">
      <alignment vertical="center"/>
    </xf>
    <xf numFmtId="0" fontId="22" fillId="0" borderId="27" xfId="0" applyFont="1" applyBorder="1" applyAlignment="1">
      <alignment horizontal="right" vertical="center"/>
    </xf>
    <xf numFmtId="0" fontId="6" fillId="0" borderId="33" xfId="1" applyFont="1" applyFill="1" applyBorder="1" applyAlignment="1">
      <alignment horizontal="distributed" vertical="center"/>
    </xf>
    <xf numFmtId="0" fontId="19" fillId="0" borderId="0" xfId="0" applyFont="1" applyBorder="1" applyAlignment="1" applyProtection="1">
      <alignment horizontal="left" vertical="center" indent="2" shrinkToFit="1"/>
    </xf>
    <xf numFmtId="0" fontId="35" fillId="0" borderId="0" xfId="0" applyFont="1" applyAlignment="1">
      <alignment horizontal="center" vertical="top"/>
    </xf>
    <xf numFmtId="0" fontId="65" fillId="0" borderId="0" xfId="0" applyFont="1" applyBorder="1" applyAlignment="1">
      <alignment horizontal="center" vertical="center"/>
    </xf>
    <xf numFmtId="0" fontId="19" fillId="0" borderId="0" xfId="0" applyFont="1" applyBorder="1" applyAlignment="1" applyProtection="1">
      <alignment horizontal="left" vertical="center" indent="1"/>
    </xf>
    <xf numFmtId="0" fontId="19" fillId="0" borderId="0" xfId="0" applyFont="1" applyBorder="1" applyAlignment="1" applyProtection="1">
      <alignment horizontal="distributed" vertical="center"/>
    </xf>
    <xf numFmtId="0" fontId="19" fillId="0" borderId="0" xfId="0" applyFont="1" applyBorder="1" applyAlignment="1" applyProtection="1">
      <alignment vertical="center"/>
    </xf>
    <xf numFmtId="0" fontId="118" fillId="0" borderId="0" xfId="0" applyFont="1" applyFill="1">
      <alignment vertical="center"/>
    </xf>
    <xf numFmtId="0" fontId="118" fillId="0" borderId="0" xfId="0" applyFont="1">
      <alignment vertical="center"/>
    </xf>
    <xf numFmtId="0" fontId="19" fillId="0" borderId="38" xfId="0" applyFont="1" applyBorder="1" applyAlignment="1" applyProtection="1">
      <alignment horizontal="left" vertical="center"/>
    </xf>
    <xf numFmtId="49" fontId="0" fillId="0" borderId="43" xfId="0" applyNumberFormat="1" applyFill="1" applyBorder="1" applyAlignment="1" applyProtection="1">
      <alignment horizontal="left" vertical="center" shrinkToFit="1"/>
      <protection locked="0"/>
    </xf>
    <xf numFmtId="0" fontId="0" fillId="0" borderId="0" xfId="0" applyAlignment="1">
      <alignment vertical="center"/>
    </xf>
    <xf numFmtId="0" fontId="19" fillId="0" borderId="41" xfId="0" applyFont="1" applyBorder="1" applyAlignment="1" applyProtection="1">
      <alignment horizontal="distributed" vertical="center"/>
    </xf>
    <xf numFmtId="0" fontId="104" fillId="0" borderId="0" xfId="0" applyFont="1" applyAlignment="1">
      <alignment vertical="top" wrapText="1"/>
    </xf>
    <xf numFmtId="0" fontId="0" fillId="0" borderId="0" xfId="0" applyBorder="1" applyAlignment="1">
      <alignment vertical="center"/>
    </xf>
    <xf numFmtId="0" fontId="19" fillId="0" borderId="22" xfId="0" applyFont="1" applyBorder="1" applyAlignment="1" applyProtection="1">
      <alignment horizontal="center" vertical="center"/>
    </xf>
    <xf numFmtId="0" fontId="6" fillId="0" borderId="0" xfId="8" applyFont="1" applyFill="1" applyAlignment="1">
      <alignment vertical="center"/>
    </xf>
    <xf numFmtId="0" fontId="62" fillId="0" borderId="0" xfId="0" applyFont="1" applyBorder="1" applyAlignment="1" applyProtection="1">
      <alignment horizontal="center" vertical="center"/>
      <protection locked="0"/>
    </xf>
    <xf numFmtId="0" fontId="0" fillId="0" borderId="0" xfId="0" applyAlignment="1">
      <alignment vertical="center"/>
    </xf>
    <xf numFmtId="0" fontId="19" fillId="0" borderId="41" xfId="0" applyFont="1" applyBorder="1" applyAlignment="1" applyProtection="1">
      <alignment horizontal="distributed" vertical="center"/>
    </xf>
    <xf numFmtId="0" fontId="19" fillId="0" borderId="22" xfId="0" applyFont="1" applyBorder="1" applyAlignment="1" applyProtection="1">
      <alignment horizontal="center" vertical="center"/>
    </xf>
    <xf numFmtId="0" fontId="6" fillId="0" borderId="0" xfId="8" applyFont="1" applyFill="1" applyAlignment="1">
      <alignment vertical="center"/>
    </xf>
    <xf numFmtId="0" fontId="8" fillId="0" borderId="0" xfId="0" applyFont="1" applyAlignment="1">
      <alignment vertical="center"/>
    </xf>
    <xf numFmtId="0" fontId="119" fillId="0" borderId="0" xfId="0" applyFont="1" applyAlignment="1">
      <alignment vertical="center"/>
    </xf>
    <xf numFmtId="0" fontId="6" fillId="0" borderId="10" xfId="0" applyFont="1" applyBorder="1" applyAlignment="1">
      <alignment vertical="top" wrapText="1"/>
    </xf>
    <xf numFmtId="0" fontId="19" fillId="0" borderId="10" xfId="0" applyFont="1" applyBorder="1" applyAlignment="1">
      <alignment vertical="top" wrapText="1"/>
    </xf>
    <xf numFmtId="49" fontId="13" fillId="0" borderId="7" xfId="8" applyNumberFormat="1" applyFont="1" applyBorder="1" applyAlignment="1" applyProtection="1">
      <alignment vertical="center"/>
      <protection locked="0"/>
    </xf>
    <xf numFmtId="0" fontId="62" fillId="0" borderId="0" xfId="0" applyFont="1" applyBorder="1" applyAlignment="1" applyProtection="1">
      <alignment horizontal="center" vertical="center"/>
      <protection locked="0"/>
    </xf>
    <xf numFmtId="0" fontId="19" fillId="0" borderId="0" xfId="0" applyFont="1" applyBorder="1" applyAlignment="1" applyProtection="1">
      <alignment vertical="center"/>
    </xf>
    <xf numFmtId="0" fontId="34" fillId="0" borderId="0" xfId="8" applyFont="1" applyFill="1" applyAlignment="1">
      <alignment vertical="center"/>
    </xf>
    <xf numFmtId="0" fontId="6" fillId="0" borderId="0" xfId="8" applyFont="1" applyFill="1" applyAlignment="1" applyProtection="1">
      <alignment vertical="center"/>
    </xf>
    <xf numFmtId="176" fontId="19" fillId="0" borderId="24" xfId="0" applyNumberFormat="1" applyFont="1" applyBorder="1" applyAlignment="1" applyProtection="1">
      <alignment horizontal="distributed" vertical="center" shrinkToFit="1"/>
      <protection locked="0"/>
    </xf>
    <xf numFmtId="176" fontId="19" fillId="0" borderId="27" xfId="0" applyNumberFormat="1" applyFont="1" applyBorder="1" applyAlignment="1" applyProtection="1">
      <alignment horizontal="distributed" vertical="center" shrinkToFit="1"/>
      <protection locked="0"/>
    </xf>
    <xf numFmtId="0" fontId="38" fillId="0" borderId="29" xfId="0" applyFont="1" applyBorder="1" applyAlignment="1">
      <alignment horizontal="distributed" vertical="center"/>
    </xf>
    <xf numFmtId="176" fontId="19" fillId="0" borderId="24" xfId="0" applyNumberFormat="1" applyFont="1" applyBorder="1" applyAlignment="1" applyProtection="1">
      <alignment horizontal="left" vertical="center" shrinkToFit="1"/>
    </xf>
    <xf numFmtId="0" fontId="19" fillId="0" borderId="38" xfId="0" applyFont="1" applyBorder="1" applyAlignment="1" applyProtection="1">
      <alignment vertical="center"/>
    </xf>
    <xf numFmtId="0" fontId="6" fillId="0" borderId="0" xfId="8" applyFont="1" applyFill="1" applyAlignment="1">
      <alignment vertical="center"/>
    </xf>
    <xf numFmtId="0" fontId="34" fillId="0" borderId="0" xfId="8" applyFont="1" applyFill="1" applyBorder="1" applyAlignment="1" applyProtection="1">
      <alignment horizontal="center" vertical="center"/>
      <protection locked="0"/>
    </xf>
    <xf numFmtId="49" fontId="13" fillId="0" borderId="9" xfId="8" applyNumberFormat="1" applyFont="1" applyBorder="1" applyAlignment="1" applyProtection="1">
      <alignment vertical="center"/>
      <protection locked="0"/>
    </xf>
    <xf numFmtId="49" fontId="14" fillId="0" borderId="8" xfId="8" applyNumberFormat="1" applyFont="1" applyBorder="1" applyAlignment="1" applyProtection="1">
      <alignment horizontal="right" vertical="center"/>
      <protection locked="0"/>
    </xf>
    <xf numFmtId="0" fontId="38" fillId="0" borderId="7" xfId="0" applyFont="1" applyBorder="1" applyAlignment="1" applyProtection="1">
      <alignment horizontal="right" vertical="center"/>
      <protection locked="0"/>
    </xf>
    <xf numFmtId="0" fontId="38" fillId="0" borderId="9" xfId="0" applyFont="1" applyBorder="1" applyAlignment="1" applyProtection="1">
      <alignment horizontal="right" vertical="center"/>
      <protection locked="0"/>
    </xf>
    <xf numFmtId="0" fontId="31" fillId="0" borderId="7" xfId="0" applyFont="1" applyBorder="1" applyAlignment="1">
      <alignment horizontal="right" vertical="center"/>
    </xf>
    <xf numFmtId="0" fontId="31" fillId="0" borderId="9" xfId="0" applyFont="1" applyBorder="1" applyAlignment="1">
      <alignment horizontal="right" vertical="center"/>
    </xf>
    <xf numFmtId="49" fontId="13" fillId="0" borderId="48" xfId="8" applyNumberFormat="1" applyFont="1" applyFill="1" applyBorder="1" applyAlignment="1" applyProtection="1">
      <alignment vertical="center"/>
      <protection locked="0"/>
    </xf>
    <xf numFmtId="49" fontId="13" fillId="0" borderId="46" xfId="8" applyNumberFormat="1" applyFont="1" applyFill="1" applyBorder="1" applyAlignment="1" applyProtection="1">
      <alignment vertical="center"/>
      <protection locked="0"/>
    </xf>
    <xf numFmtId="49" fontId="13" fillId="0" borderId="52" xfId="8" applyNumberFormat="1" applyFont="1" applyFill="1" applyBorder="1" applyAlignment="1" applyProtection="1">
      <alignment vertical="center"/>
      <protection locked="0"/>
    </xf>
    <xf numFmtId="49" fontId="13" fillId="0" borderId="50" xfId="8" applyNumberFormat="1" applyFont="1" applyFill="1" applyBorder="1" applyAlignment="1" applyProtection="1">
      <alignment vertical="center"/>
      <protection locked="0"/>
    </xf>
    <xf numFmtId="49" fontId="13" fillId="0" borderId="47" xfId="8" applyNumberFormat="1" applyFont="1" applyFill="1" applyBorder="1" applyAlignment="1" applyProtection="1">
      <alignment vertical="center"/>
      <protection locked="0"/>
    </xf>
    <xf numFmtId="49" fontId="13" fillId="0" borderId="51" xfId="8" applyNumberFormat="1" applyFont="1" applyFill="1" applyBorder="1" applyAlignment="1" applyProtection="1">
      <alignment vertical="center"/>
      <protection locked="0"/>
    </xf>
    <xf numFmtId="0" fontId="0" fillId="0" borderId="0" xfId="0" applyAlignment="1">
      <alignment vertical="center"/>
    </xf>
    <xf numFmtId="0" fontId="0" fillId="0" borderId="0" xfId="0" applyAlignment="1">
      <alignment vertical="center" wrapText="1"/>
    </xf>
    <xf numFmtId="0" fontId="19" fillId="0" borderId="0" xfId="0" applyFont="1" applyBorder="1" applyAlignment="1" applyProtection="1">
      <alignment horizontal="distributed" vertical="center"/>
    </xf>
    <xf numFmtId="0" fontId="19" fillId="0" borderId="24" xfId="0" applyFont="1" applyBorder="1" applyAlignment="1" applyProtection="1">
      <alignment horizontal="distributed" vertical="center"/>
    </xf>
    <xf numFmtId="0" fontId="19" fillId="0" borderId="24" xfId="0" applyFont="1" applyBorder="1" applyAlignment="1" applyProtection="1">
      <alignment vertical="center"/>
    </xf>
    <xf numFmtId="0" fontId="19" fillId="0" borderId="0" xfId="0" applyFont="1" applyBorder="1" applyAlignment="1" applyProtection="1">
      <alignment vertical="center"/>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40" xfId="0" applyFont="1" applyBorder="1" applyAlignment="1" applyProtection="1">
      <alignment horizontal="distributed" vertical="center"/>
    </xf>
    <xf numFmtId="0" fontId="19" fillId="0" borderId="41" xfId="0" applyFont="1" applyBorder="1" applyAlignment="1" applyProtection="1">
      <alignment horizontal="distributed"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horizontal="center" vertical="center"/>
    </xf>
    <xf numFmtId="0" fontId="19" fillId="0" borderId="0" xfId="0" applyFont="1" applyAlignment="1" applyProtection="1">
      <alignment vertical="center"/>
    </xf>
    <xf numFmtId="0" fontId="19" fillId="0" borderId="0" xfId="0" applyFont="1" applyAlignment="1" applyProtection="1">
      <alignment horizontal="distributed" vertical="center"/>
    </xf>
    <xf numFmtId="0" fontId="0" fillId="0" borderId="27" xfId="0" applyBorder="1" applyAlignment="1">
      <alignment vertical="center"/>
    </xf>
    <xf numFmtId="176" fontId="19" fillId="0" borderId="27" xfId="0" applyNumberFormat="1" applyFont="1" applyBorder="1" applyAlignment="1" applyProtection="1">
      <alignment horizontal="distributed" vertical="center"/>
    </xf>
    <xf numFmtId="0" fontId="61" fillId="0" borderId="0" xfId="0" applyFont="1" applyAlignment="1">
      <alignment vertical="center" wrapText="1"/>
    </xf>
    <xf numFmtId="0" fontId="19" fillId="0" borderId="0" xfId="0" applyFont="1" applyAlignment="1">
      <alignment vertical="center"/>
    </xf>
    <xf numFmtId="0" fontId="19" fillId="0" borderId="0" xfId="0" applyFont="1" applyAlignment="1" applyProtection="1">
      <alignment vertical="top"/>
    </xf>
    <xf numFmtId="176" fontId="19" fillId="0" borderId="0" xfId="0" applyNumberFormat="1" applyFont="1" applyAlignment="1" applyProtection="1">
      <alignment horizontal="distributed" vertical="center"/>
    </xf>
    <xf numFmtId="0" fontId="36" fillId="0" borderId="0" xfId="0" applyFont="1" applyAlignment="1" applyProtection="1">
      <alignment horizontal="center" vertical="center"/>
    </xf>
    <xf numFmtId="0" fontId="19" fillId="0" borderId="0" xfId="0" applyFont="1" applyAlignment="1" applyProtection="1">
      <alignment horizontal="center" vertical="center"/>
    </xf>
    <xf numFmtId="0" fontId="19" fillId="0" borderId="0" xfId="0" applyFont="1" applyAlignment="1" applyProtection="1">
      <alignment horizontal="left" vertical="center" wrapText="1"/>
    </xf>
    <xf numFmtId="0" fontId="19" fillId="0" borderId="39" xfId="0" applyFont="1" applyBorder="1" applyAlignment="1" applyProtection="1">
      <alignment horizontal="distributed" vertical="center"/>
    </xf>
    <xf numFmtId="176" fontId="19" fillId="0" borderId="24" xfId="0" applyNumberFormat="1" applyFont="1" applyBorder="1" applyAlignment="1" applyProtection="1">
      <alignment horizontal="distributed" vertical="center"/>
    </xf>
    <xf numFmtId="0" fontId="34" fillId="0" borderId="0" xfId="8" applyFont="1" applyFill="1" applyAlignment="1">
      <alignment vertical="center"/>
    </xf>
    <xf numFmtId="0" fontId="60" fillId="0" borderId="0" xfId="8" applyFont="1" applyFill="1" applyAlignment="1">
      <alignment vertical="center" wrapText="1"/>
    </xf>
    <xf numFmtId="0" fontId="6" fillId="0" borderId="0" xfId="8" applyFont="1" applyFill="1" applyAlignment="1" applyProtection="1">
      <alignment vertical="top" wrapText="1"/>
    </xf>
    <xf numFmtId="0" fontId="6" fillId="0" borderId="0" xfId="1" applyFont="1" applyFill="1" applyBorder="1" applyAlignment="1">
      <alignment vertical="center"/>
    </xf>
    <xf numFmtId="0" fontId="0" fillId="0" borderId="0" xfId="0" applyAlignment="1" applyProtection="1">
      <alignment horizontal="left" vertical="center" indent="1"/>
    </xf>
    <xf numFmtId="0" fontId="0" fillId="0" borderId="0" xfId="0" applyAlignment="1" applyProtection="1">
      <alignment horizontal="center" vertical="center"/>
    </xf>
    <xf numFmtId="0" fontId="90" fillId="0" borderId="0" xfId="0" applyFont="1" applyAlignment="1">
      <alignment vertical="center"/>
    </xf>
    <xf numFmtId="0" fontId="36" fillId="0" borderId="0" xfId="0" applyFont="1" applyAlignment="1" applyProtection="1">
      <alignment horizontal="right" vertical="center"/>
    </xf>
    <xf numFmtId="0" fontId="36" fillId="0" borderId="0" xfId="0" applyFont="1" applyAlignment="1" applyProtection="1">
      <alignment horizontal="left" vertical="center"/>
    </xf>
    <xf numFmtId="0" fontId="19" fillId="0" borderId="23" xfId="0" applyFont="1" applyBorder="1" applyAlignment="1" applyProtection="1">
      <alignment vertical="center"/>
    </xf>
    <xf numFmtId="0" fontId="19" fillId="0" borderId="27" xfId="0" applyFont="1" applyBorder="1" applyAlignment="1" applyProtection="1">
      <alignment vertical="center"/>
    </xf>
    <xf numFmtId="0" fontId="61" fillId="0" borderId="0" xfId="0" applyFont="1" applyBorder="1" applyAlignment="1">
      <alignment vertical="top" wrapText="1"/>
    </xf>
    <xf numFmtId="0" fontId="101" fillId="0" borderId="0" xfId="0" applyFont="1" applyAlignment="1">
      <alignment vertical="top"/>
    </xf>
    <xf numFmtId="0" fontId="19" fillId="0" borderId="0" xfId="0" applyFont="1" applyAlignment="1" applyProtection="1">
      <alignment horizontal="distributed" vertical="top"/>
    </xf>
    <xf numFmtId="176" fontId="6" fillId="0" borderId="0" xfId="8" applyNumberFormat="1" applyFont="1" applyFill="1" applyAlignment="1" applyProtection="1">
      <alignment horizontal="distributed" vertical="center" shrinkToFit="1"/>
    </xf>
    <xf numFmtId="0" fontId="6" fillId="0" borderId="0" xfId="8" applyFont="1" applyFill="1" applyAlignment="1" applyProtection="1">
      <alignment vertical="center"/>
    </xf>
    <xf numFmtId="0" fontId="52" fillId="0" borderId="0" xfId="8" applyFont="1" applyFill="1" applyAlignment="1">
      <alignment vertical="center" wrapText="1"/>
    </xf>
    <xf numFmtId="0" fontId="66" fillId="0" borderId="0" xfId="0" applyFont="1" applyAlignment="1">
      <alignment vertical="center" wrapText="1"/>
    </xf>
    <xf numFmtId="0" fontId="6" fillId="0" borderId="0" xfId="8" applyFont="1" applyFill="1" applyAlignment="1" applyProtection="1">
      <alignment horizontal="right" vertical="center"/>
    </xf>
    <xf numFmtId="0" fontId="6" fillId="0" borderId="0" xfId="8" applyFont="1" applyFill="1" applyAlignment="1" applyProtection="1">
      <alignment horizontal="left" vertical="center" wrapText="1"/>
    </xf>
    <xf numFmtId="0" fontId="19" fillId="0" borderId="0" xfId="0" applyFont="1" applyAlignment="1" applyProtection="1">
      <alignment horizontal="left" vertical="center"/>
    </xf>
    <xf numFmtId="0" fontId="6" fillId="0" borderId="31" xfId="8" applyFont="1" applyFill="1" applyBorder="1" applyAlignment="1" applyProtection="1">
      <alignment horizontal="center" vertical="center"/>
    </xf>
    <xf numFmtId="0" fontId="6" fillId="0" borderId="67" xfId="8" applyFont="1" applyFill="1" applyBorder="1" applyAlignment="1" applyProtection="1">
      <alignment horizontal="center" vertical="center"/>
    </xf>
    <xf numFmtId="0" fontId="6" fillId="0" borderId="33" xfId="8" applyFont="1" applyFill="1" applyBorder="1" applyAlignment="1">
      <alignment horizontal="center" vertical="center"/>
    </xf>
    <xf numFmtId="0" fontId="6" fillId="0" borderId="40" xfId="8" applyFont="1" applyFill="1" applyBorder="1" applyAlignment="1">
      <alignment horizontal="center" vertical="center"/>
    </xf>
    <xf numFmtId="0" fontId="6" fillId="0" borderId="0" xfId="8" applyFont="1" applyFill="1" applyBorder="1" applyAlignment="1" applyProtection="1">
      <alignment horizontal="left" vertical="top" wrapText="1"/>
    </xf>
    <xf numFmtId="0" fontId="0" fillId="0" borderId="0" xfId="0" applyAlignment="1" applyProtection="1">
      <alignment horizontal="left" vertical="center"/>
    </xf>
    <xf numFmtId="0" fontId="0" fillId="0" borderId="0" xfId="0" applyAlignment="1" applyProtection="1">
      <alignment vertical="center"/>
    </xf>
    <xf numFmtId="176" fontId="0" fillId="0" borderId="27" xfId="0" applyNumberFormat="1" applyBorder="1" applyAlignment="1" applyProtection="1">
      <alignment horizontal="distributed" vertical="center"/>
    </xf>
    <xf numFmtId="176" fontId="0" fillId="0" borderId="24" xfId="0" applyNumberFormat="1" applyBorder="1" applyAlignment="1" applyProtection="1">
      <alignment horizontal="distributed" vertical="center"/>
    </xf>
    <xf numFmtId="0" fontId="19" fillId="0" borderId="27" xfId="0" applyFont="1" applyBorder="1" applyAlignment="1">
      <alignment vertical="center"/>
    </xf>
    <xf numFmtId="0" fontId="6" fillId="0" borderId="41" xfId="8" applyFont="1" applyFill="1" applyBorder="1" applyAlignment="1">
      <alignment horizontal="center" vertical="center"/>
    </xf>
    <xf numFmtId="0" fontId="19" fillId="0" borderId="40" xfId="0" applyFont="1" applyBorder="1" applyAlignment="1">
      <alignment horizontal="distributed" vertical="center"/>
    </xf>
    <xf numFmtId="0" fontId="19" fillId="0" borderId="35" xfId="0" applyFont="1" applyBorder="1" applyAlignment="1">
      <alignment horizontal="distributed" vertical="center"/>
    </xf>
    <xf numFmtId="0" fontId="0" fillId="0" borderId="24" xfId="0" applyBorder="1" applyAlignment="1">
      <alignment vertical="center"/>
    </xf>
    <xf numFmtId="176" fontId="19" fillId="0" borderId="24" xfId="0" applyNumberFormat="1" applyFont="1" applyBorder="1" applyAlignment="1" applyProtection="1">
      <alignment horizontal="left" vertical="center"/>
    </xf>
    <xf numFmtId="0" fontId="6" fillId="0" borderId="34" xfId="8" applyFont="1" applyFill="1" applyBorder="1" applyAlignment="1" applyProtection="1">
      <alignment horizontal="center" vertical="center"/>
    </xf>
    <xf numFmtId="0" fontId="6" fillId="0" borderId="35" xfId="8" applyFont="1" applyFill="1" applyBorder="1" applyAlignment="1" applyProtection="1">
      <alignment horizontal="center" vertical="center"/>
    </xf>
    <xf numFmtId="176" fontId="19" fillId="0" borderId="24" xfId="0" applyNumberFormat="1" applyFont="1" applyBorder="1" applyAlignment="1">
      <alignment horizontal="distributed" vertical="center"/>
    </xf>
    <xf numFmtId="0" fontId="6" fillId="0" borderId="0" xfId="8" applyFont="1" applyFill="1" applyAlignment="1">
      <alignment vertical="center"/>
    </xf>
    <xf numFmtId="0" fontId="19" fillId="0" borderId="29" xfId="0" applyFont="1" applyBorder="1" applyAlignment="1">
      <alignment vertical="center"/>
    </xf>
    <xf numFmtId="0" fontId="0" fillId="0" borderId="24"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0" xfId="0" applyAlignment="1" applyProtection="1">
      <alignment horizontal="distributed" vertical="top"/>
    </xf>
    <xf numFmtId="0" fontId="19" fillId="0" borderId="22" xfId="0" applyFont="1" applyBorder="1" applyAlignment="1">
      <alignment vertical="center"/>
    </xf>
    <xf numFmtId="0" fontId="19" fillId="0" borderId="19" xfId="0" applyFont="1" applyBorder="1" applyAlignment="1">
      <alignment vertical="center"/>
    </xf>
    <xf numFmtId="0" fontId="6" fillId="0" borderId="0" xfId="15" applyFont="1" applyAlignment="1" applyProtection="1">
      <alignment horizontal="left" vertical="center" wrapText="1" indent="1"/>
    </xf>
    <xf numFmtId="176" fontId="19" fillId="0" borderId="0" xfId="0" applyNumberFormat="1" applyFont="1" applyBorder="1" applyAlignment="1">
      <alignment horizontal="distributed" vertical="center"/>
    </xf>
    <xf numFmtId="0" fontId="6" fillId="0" borderId="0" xfId="15" applyFont="1" applyAlignment="1" applyProtection="1">
      <alignment horizontal="center" vertical="center" wrapText="1"/>
    </xf>
    <xf numFmtId="0" fontId="6" fillId="0" borderId="0" xfId="15" applyFont="1" applyAlignment="1" applyProtection="1">
      <alignment vertical="top" wrapText="1"/>
    </xf>
    <xf numFmtId="0" fontId="19" fillId="8" borderId="0" xfId="0" applyFont="1" applyFill="1">
      <alignment vertical="center"/>
    </xf>
    <xf numFmtId="0" fontId="19" fillId="0" borderId="22" xfId="0" applyFont="1" applyBorder="1" applyAlignment="1" applyProtection="1">
      <alignment horizontal="center" vertical="center"/>
    </xf>
    <xf numFmtId="0" fontId="6" fillId="0" borderId="33" xfId="9" applyFont="1" applyFill="1" applyBorder="1" applyAlignment="1">
      <alignment horizontal="distributed" vertical="center"/>
    </xf>
    <xf numFmtId="0" fontId="6" fillId="0" borderId="42" xfId="9" applyFont="1" applyFill="1" applyBorder="1" applyAlignment="1">
      <alignment vertical="center"/>
    </xf>
    <xf numFmtId="0" fontId="6" fillId="0" borderId="0" xfId="9" applyFont="1" applyFill="1" applyBorder="1">
      <alignment vertical="center"/>
    </xf>
    <xf numFmtId="0" fontId="38" fillId="0" borderId="0" xfId="0" applyFont="1" applyBorder="1" applyAlignment="1">
      <alignment horizontal="distributed" vertical="center"/>
    </xf>
    <xf numFmtId="0" fontId="6" fillId="0" borderId="10" xfId="1" applyFont="1" applyFill="1" applyBorder="1" applyAlignment="1">
      <alignment horizontal="distributed" vertical="center"/>
    </xf>
    <xf numFmtId="0" fontId="19" fillId="0" borderId="24" xfId="0" applyFont="1" applyBorder="1" applyAlignment="1" applyProtection="1">
      <alignment horizontal="center" vertical="center"/>
    </xf>
    <xf numFmtId="0" fontId="19" fillId="0" borderId="9" xfId="0" applyFont="1" applyBorder="1" applyAlignment="1">
      <alignment horizontal="distributed" vertical="center"/>
    </xf>
    <xf numFmtId="0" fontId="19" fillId="0" borderId="40" xfId="0" applyFont="1" applyBorder="1" applyAlignment="1">
      <alignment horizontal="distributed" vertical="center"/>
    </xf>
    <xf numFmtId="0" fontId="29" fillId="0" borderId="0" xfId="8" applyFont="1" applyFill="1" applyAlignment="1" applyProtection="1">
      <alignment vertical="center"/>
    </xf>
    <xf numFmtId="0" fontId="6" fillId="0" borderId="20" xfId="8" applyFont="1" applyFill="1" applyBorder="1" applyAlignment="1" applyProtection="1">
      <alignment horizontal="left" vertical="top" wrapText="1"/>
    </xf>
    <xf numFmtId="0" fontId="6" fillId="0" borderId="39" xfId="8" applyNumberFormat="1" applyFont="1" applyFill="1" applyBorder="1" applyAlignment="1" applyProtection="1">
      <alignment horizontal="distributed" vertical="center" wrapText="1" indent="2"/>
    </xf>
    <xf numFmtId="0" fontId="0" fillId="0" borderId="24" xfId="0" applyNumberFormat="1" applyBorder="1" applyAlignment="1" applyProtection="1">
      <alignment horizontal="distributed" vertical="center" wrapText="1" indent="2"/>
    </xf>
    <xf numFmtId="0" fontId="0" fillId="0" borderId="36" xfId="0" applyNumberFormat="1" applyBorder="1" applyAlignment="1" applyProtection="1">
      <alignment horizontal="distributed" vertical="center" wrapText="1" indent="2"/>
    </xf>
    <xf numFmtId="0" fontId="0" fillId="0" borderId="27" xfId="0" applyNumberFormat="1" applyBorder="1" applyAlignment="1" applyProtection="1">
      <alignment horizontal="distributed" vertical="center" wrapText="1" indent="2"/>
    </xf>
    <xf numFmtId="0" fontId="19" fillId="0" borderId="5" xfId="0" applyFont="1" applyBorder="1" applyAlignment="1">
      <alignment vertical="top" wrapText="1"/>
    </xf>
    <xf numFmtId="0" fontId="48" fillId="2" borderId="43" xfId="0" applyFont="1" applyFill="1" applyBorder="1" applyAlignment="1">
      <alignment horizontal="center" vertical="center" shrinkToFit="1"/>
    </xf>
    <xf numFmtId="0" fontId="48" fillId="2" borderId="43" xfId="0" applyFont="1" applyFill="1" applyBorder="1" applyAlignment="1" applyProtection="1">
      <alignment horizontal="center" vertical="center" shrinkToFit="1"/>
    </xf>
    <xf numFmtId="0" fontId="0" fillId="2" borderId="43" xfId="0" applyFill="1" applyBorder="1" applyAlignment="1">
      <alignment horizontal="center" vertical="center" shrinkToFit="1"/>
    </xf>
    <xf numFmtId="176" fontId="0" fillId="3" borderId="43" xfId="0" applyNumberFormat="1" applyFill="1" applyBorder="1" applyAlignment="1" applyProtection="1">
      <alignment horizontal="center" vertical="center" shrinkToFit="1"/>
    </xf>
    <xf numFmtId="178" fontId="0" fillId="2" borderId="43" xfId="0" applyNumberFormat="1" applyFill="1" applyBorder="1" applyAlignment="1" applyProtection="1">
      <alignment horizontal="center" vertical="center" shrinkToFit="1"/>
    </xf>
    <xf numFmtId="0" fontId="0" fillId="3" borderId="43" xfId="0" applyFill="1" applyBorder="1" applyAlignment="1">
      <alignment horizontal="center" vertical="center" shrinkToFit="1"/>
    </xf>
    <xf numFmtId="0" fontId="0" fillId="3" borderId="43" xfId="0" applyFill="1" applyBorder="1" applyAlignment="1" applyProtection="1">
      <alignment horizontal="center" vertical="center" shrinkToFit="1"/>
    </xf>
    <xf numFmtId="0" fontId="0" fillId="0" borderId="43" xfId="0" applyFill="1" applyBorder="1" applyAlignment="1">
      <alignment horizontal="center" vertical="center" shrinkToFit="1"/>
    </xf>
    <xf numFmtId="176" fontId="10" fillId="3" borderId="43" xfId="0" applyNumberFormat="1" applyFont="1" applyFill="1" applyBorder="1" applyAlignment="1" applyProtection="1">
      <alignment horizontal="center" vertical="center" wrapText="1"/>
    </xf>
    <xf numFmtId="176" fontId="126" fillId="3" borderId="43" xfId="0" applyNumberFormat="1" applyFont="1" applyFill="1" applyBorder="1" applyAlignment="1" applyProtection="1">
      <alignment horizontal="center" vertical="center" wrapText="1"/>
    </xf>
    <xf numFmtId="178" fontId="126" fillId="3" borderId="43" xfId="0" applyNumberFormat="1" applyFont="1" applyFill="1" applyBorder="1" applyAlignment="1" applyProtection="1">
      <alignment horizontal="center" vertical="center" wrapText="1"/>
    </xf>
    <xf numFmtId="0" fontId="27" fillId="2" borderId="43" xfId="0" applyFont="1" applyFill="1" applyBorder="1" applyAlignment="1">
      <alignment horizontal="left" vertical="center" wrapText="1"/>
    </xf>
    <xf numFmtId="0" fontId="124" fillId="3" borderId="43" xfId="0" applyFont="1" applyFill="1" applyBorder="1" applyAlignment="1">
      <alignment horizontal="left" vertical="center" wrapText="1"/>
    </xf>
    <xf numFmtId="0" fontId="19" fillId="9" borderId="0" xfId="0" applyFont="1" applyFill="1">
      <alignment vertical="center"/>
    </xf>
    <xf numFmtId="0" fontId="107" fillId="9" borderId="0" xfId="14" applyFont="1" applyFill="1" applyAlignment="1" applyProtection="1">
      <alignment horizontal="center" vertical="center"/>
      <protection locked="0"/>
    </xf>
    <xf numFmtId="0" fontId="19" fillId="9" borderId="0" xfId="0" applyFont="1" applyFill="1" applyAlignment="1">
      <alignment horizontal="center" vertical="center"/>
    </xf>
    <xf numFmtId="0" fontId="107" fillId="6" borderId="0" xfId="14" applyFont="1" applyFill="1" applyAlignment="1" applyProtection="1">
      <alignment horizontal="center" vertical="center"/>
      <protection locked="0"/>
    </xf>
    <xf numFmtId="0" fontId="19" fillId="6" borderId="0" xfId="0" applyFont="1" applyFill="1" applyAlignment="1">
      <alignment horizontal="center" vertical="center"/>
    </xf>
    <xf numFmtId="0" fontId="116" fillId="9" borderId="0" xfId="14" applyFont="1" applyFill="1" applyAlignment="1" applyProtection="1">
      <alignment horizontal="center" vertical="center"/>
      <protection locked="0"/>
    </xf>
    <xf numFmtId="0" fontId="107" fillId="8" borderId="0" xfId="14" applyFont="1" applyFill="1" applyAlignment="1" applyProtection="1">
      <alignment horizontal="center" vertical="center"/>
      <protection locked="0"/>
    </xf>
    <xf numFmtId="0" fontId="19" fillId="8" borderId="0" xfId="0" applyFont="1" applyFill="1" applyAlignment="1">
      <alignment horizontal="center" vertical="center"/>
    </xf>
    <xf numFmtId="0" fontId="19" fillId="9" borderId="0" xfId="0" applyFont="1" applyFill="1" applyAlignment="1">
      <alignment horizontal="distributed" vertical="center" indent="1"/>
    </xf>
    <xf numFmtId="0" fontId="0" fillId="9" borderId="0" xfId="0" applyFill="1">
      <alignment vertical="center"/>
    </xf>
    <xf numFmtId="0" fontId="122" fillId="9" borderId="0" xfId="14" applyFont="1" applyFill="1" applyAlignment="1" applyProtection="1">
      <alignment horizontal="center" vertical="center"/>
      <protection locked="0"/>
    </xf>
    <xf numFmtId="0" fontId="0" fillId="0" borderId="0" xfId="0" applyAlignment="1">
      <alignment vertical="center"/>
    </xf>
    <xf numFmtId="0" fontId="19" fillId="0" borderId="0" xfId="0" applyFont="1" applyAlignment="1" applyProtection="1">
      <alignment vertical="center"/>
    </xf>
    <xf numFmtId="0" fontId="38" fillId="0" borderId="29" xfId="0" applyFont="1" applyBorder="1" applyAlignment="1" applyProtection="1">
      <alignment horizontal="distributed" vertical="center"/>
    </xf>
    <xf numFmtId="0" fontId="38" fillId="0" borderId="27" xfId="0" applyFont="1" applyBorder="1" applyAlignment="1" applyProtection="1">
      <alignment horizontal="distributed" vertical="center"/>
    </xf>
    <xf numFmtId="0" fontId="6" fillId="0" borderId="0" xfId="1" applyFont="1" applyFill="1" applyBorder="1" applyAlignment="1" applyProtection="1">
      <alignment horizontal="center" vertical="center"/>
    </xf>
    <xf numFmtId="176" fontId="19" fillId="0" borderId="27" xfId="0" applyNumberFormat="1" applyFont="1" applyBorder="1" applyAlignment="1" applyProtection="1">
      <alignment horizontal="distributed" vertical="center"/>
      <protection locked="0"/>
    </xf>
    <xf numFmtId="0" fontId="61" fillId="0" borderId="0" xfId="0" applyFont="1" applyAlignment="1">
      <alignment horizontal="left" vertical="center"/>
    </xf>
    <xf numFmtId="176" fontId="8" fillId="0" borderId="0" xfId="8" applyNumberFormat="1" applyFont="1" applyBorder="1" applyAlignment="1" applyProtection="1">
      <alignment horizontal="distributed" vertical="center"/>
      <protection locked="0"/>
    </xf>
    <xf numFmtId="176" fontId="8" fillId="0" borderId="27" xfId="8" applyNumberFormat="1" applyFont="1" applyBorder="1" applyAlignment="1" applyProtection="1">
      <alignment horizontal="distributed" vertical="center"/>
      <protection locked="0"/>
    </xf>
    <xf numFmtId="0" fontId="27" fillId="0" borderId="27" xfId="0" applyFont="1" applyBorder="1" applyAlignment="1" applyProtection="1">
      <alignment horizontal="distributed" vertical="center"/>
      <protection locked="0"/>
    </xf>
    <xf numFmtId="0" fontId="39" fillId="0" borderId="27" xfId="0" applyNumberFormat="1" applyFont="1" applyBorder="1" applyAlignment="1" applyProtection="1">
      <alignment horizontal="distributed" vertical="center"/>
    </xf>
    <xf numFmtId="0" fontId="39" fillId="0" borderId="27" xfId="0" applyFont="1" applyBorder="1" applyAlignment="1" applyProtection="1">
      <alignment vertical="center"/>
    </xf>
    <xf numFmtId="0" fontId="19" fillId="0" borderId="0" xfId="0" applyFont="1" applyAlignment="1">
      <alignment vertical="top" wrapText="1"/>
    </xf>
    <xf numFmtId="0" fontId="19" fillId="0" borderId="0" xfId="0" applyFont="1" applyAlignment="1" applyProtection="1">
      <alignment vertical="top"/>
    </xf>
    <xf numFmtId="0" fontId="6" fillId="0" borderId="0" xfId="8" applyFont="1" applyFill="1" applyAlignment="1" applyProtection="1">
      <alignment vertical="center"/>
    </xf>
    <xf numFmtId="0" fontId="6" fillId="0" borderId="0" xfId="8" applyFont="1" applyFill="1" applyAlignment="1" applyProtection="1">
      <alignment vertical="center" wrapText="1"/>
    </xf>
    <xf numFmtId="0" fontId="0" fillId="0" borderId="0" xfId="0" applyAlignment="1">
      <alignment vertical="top" wrapText="1"/>
    </xf>
    <xf numFmtId="0" fontId="0" fillId="0" borderId="0" xfId="0" applyAlignment="1" applyProtection="1">
      <alignment vertical="top" wrapText="1"/>
    </xf>
    <xf numFmtId="0" fontId="0" fillId="0" borderId="0" xfId="0" applyAlignment="1" applyProtection="1">
      <alignment vertical="center" wrapText="1"/>
    </xf>
    <xf numFmtId="0" fontId="19" fillId="0" borderId="0" xfId="0" applyFont="1" applyAlignment="1" applyProtection="1">
      <alignment horizontal="left" vertical="top" wrapText="1"/>
    </xf>
    <xf numFmtId="0" fontId="66" fillId="0" borderId="0" xfId="0" applyFont="1" applyAlignment="1">
      <alignment vertical="center" wrapText="1"/>
    </xf>
    <xf numFmtId="0" fontId="6" fillId="0" borderId="0" xfId="8" applyFont="1" applyFill="1" applyAlignment="1">
      <alignment vertical="center"/>
    </xf>
    <xf numFmtId="176" fontId="19" fillId="0" borderId="0" xfId="0" applyNumberFormat="1" applyFont="1" applyBorder="1" applyAlignment="1" applyProtection="1">
      <alignment horizontal="distributed" vertical="center"/>
      <protection locked="0"/>
    </xf>
    <xf numFmtId="0" fontId="27" fillId="0" borderId="0" xfId="0" applyFont="1" applyBorder="1" applyAlignment="1" applyProtection="1">
      <alignment horizontal="distributed" vertical="center"/>
      <protection locked="0"/>
    </xf>
    <xf numFmtId="0" fontId="22" fillId="0" borderId="0" xfId="0" applyFont="1" applyBorder="1" applyAlignment="1">
      <alignment vertical="top" wrapText="1"/>
    </xf>
    <xf numFmtId="0" fontId="39" fillId="0" borderId="0" xfId="0" applyNumberFormat="1" applyFont="1" applyBorder="1" applyAlignment="1" applyProtection="1">
      <alignment horizontal="distributed" vertical="center"/>
    </xf>
    <xf numFmtId="176" fontId="13" fillId="0" borderId="0" xfId="8" applyNumberFormat="1" applyFont="1" applyBorder="1" applyAlignment="1" applyProtection="1">
      <alignment horizontal="distributed" vertical="center"/>
      <protection locked="0"/>
    </xf>
    <xf numFmtId="0" fontId="39" fillId="0" borderId="0" xfId="0" applyFont="1" applyBorder="1" applyAlignment="1" applyProtection="1">
      <alignment vertical="center"/>
    </xf>
    <xf numFmtId="49" fontId="13" fillId="0" borderId="35" xfId="8" applyNumberFormat="1" applyFont="1" applyBorder="1" applyAlignment="1" applyProtection="1">
      <alignment vertical="center"/>
      <protection locked="0"/>
    </xf>
    <xf numFmtId="49" fontId="13" fillId="0" borderId="27" xfId="8" applyNumberFormat="1" applyFont="1" applyBorder="1" applyAlignment="1" applyProtection="1">
      <alignment vertical="center"/>
      <protection locked="0"/>
    </xf>
    <xf numFmtId="0" fontId="108" fillId="0" borderId="0" xfId="0" applyFont="1" applyAlignment="1">
      <alignment vertical="center" wrapText="1"/>
    </xf>
    <xf numFmtId="0" fontId="108" fillId="0" borderId="0" xfId="0" applyFont="1" applyAlignment="1">
      <alignment vertical="center"/>
    </xf>
    <xf numFmtId="0" fontId="55" fillId="0" borderId="0" xfId="0" applyFont="1" applyAlignment="1">
      <alignment horizontal="center" vertical="center"/>
    </xf>
    <xf numFmtId="0" fontId="45" fillId="0" borderId="0" xfId="0" applyFont="1" applyAlignment="1">
      <alignment vertical="center"/>
    </xf>
    <xf numFmtId="0" fontId="44" fillId="0" borderId="0" xfId="0" applyFont="1" applyAlignment="1">
      <alignment horizontal="center" vertical="center"/>
    </xf>
    <xf numFmtId="0" fontId="0" fillId="0" borderId="0" xfId="0" applyAlignment="1">
      <alignment vertical="center"/>
    </xf>
    <xf numFmtId="0" fontId="19" fillId="9" borderId="0" xfId="0" applyFont="1" applyFill="1" applyAlignment="1">
      <alignment vertical="center"/>
    </xf>
    <xf numFmtId="0" fontId="0" fillId="9" borderId="0" xfId="0" applyFill="1" applyAlignment="1">
      <alignment vertical="center"/>
    </xf>
    <xf numFmtId="0" fontId="19" fillId="8" borderId="0" xfId="0" applyFont="1" applyFill="1" applyAlignment="1">
      <alignment vertical="center"/>
    </xf>
    <xf numFmtId="0" fontId="0" fillId="8" borderId="0" xfId="0" applyFill="1" applyAlignment="1">
      <alignment vertical="center"/>
    </xf>
    <xf numFmtId="0" fontId="67" fillId="0" borderId="0" xfId="0" applyFont="1" applyAlignment="1">
      <alignment vertical="center" wrapText="1"/>
    </xf>
    <xf numFmtId="0" fontId="0" fillId="0" borderId="0" xfId="0" applyAlignment="1">
      <alignment vertical="center" wrapText="1"/>
    </xf>
    <xf numFmtId="0" fontId="6" fillId="0" borderId="13" xfId="1" applyFont="1" applyFill="1" applyBorder="1" applyAlignment="1">
      <alignment horizontal="left" vertical="center" indent="1" shrinkToFit="1"/>
    </xf>
    <xf numFmtId="0" fontId="0" fillId="0" borderId="12" xfId="0" applyBorder="1" applyAlignment="1">
      <alignment horizontal="left" vertical="center" indent="1" shrinkToFit="1"/>
    </xf>
    <xf numFmtId="0" fontId="0" fillId="0" borderId="12" xfId="0" applyBorder="1" applyAlignment="1">
      <alignment horizontal="left" vertical="center" indent="1"/>
    </xf>
    <xf numFmtId="0" fontId="0" fillId="0" borderId="11" xfId="0" applyBorder="1" applyAlignment="1">
      <alignment horizontal="left" vertical="center" indent="1"/>
    </xf>
    <xf numFmtId="0" fontId="6" fillId="0" borderId="24" xfId="1" applyFont="1" applyFill="1" applyBorder="1" applyAlignment="1" applyProtection="1">
      <alignment horizontal="center" vertical="center"/>
    </xf>
    <xf numFmtId="0" fontId="0" fillId="0" borderId="24" xfId="0" applyBorder="1" applyAlignment="1">
      <alignment horizontal="center" vertical="center"/>
    </xf>
    <xf numFmtId="0" fontId="6" fillId="0" borderId="0" xfId="1" applyFont="1" applyFill="1" applyBorder="1" applyAlignment="1" applyProtection="1">
      <alignment horizontal="center" vertical="center"/>
    </xf>
    <xf numFmtId="0" fontId="0" fillId="0" borderId="0" xfId="0" applyAlignment="1">
      <alignment horizontal="center" vertical="center"/>
    </xf>
    <xf numFmtId="0" fontId="64" fillId="0" borderId="0" xfId="1" applyFont="1" applyFill="1" applyAlignment="1">
      <alignment vertical="center" wrapText="1"/>
    </xf>
    <xf numFmtId="0" fontId="61" fillId="0" borderId="0" xfId="0" applyFont="1" applyAlignment="1">
      <alignment vertical="center" wrapText="1"/>
    </xf>
    <xf numFmtId="0" fontId="19" fillId="0" borderId="0" xfId="0" applyFont="1" applyBorder="1" applyAlignment="1" applyProtection="1">
      <alignment horizontal="distributed" vertical="center"/>
    </xf>
    <xf numFmtId="0" fontId="0" fillId="0" borderId="0" xfId="0" applyAlignment="1">
      <alignment horizontal="distributed" vertical="center"/>
    </xf>
    <xf numFmtId="0" fontId="6" fillId="0" borderId="17" xfId="1" applyFont="1" applyFill="1" applyBorder="1" applyAlignment="1" applyProtection="1">
      <alignment horizontal="right" vertical="center"/>
      <protection locked="0"/>
    </xf>
    <xf numFmtId="0" fontId="19" fillId="0" borderId="17" xfId="0" applyFont="1" applyBorder="1" applyAlignment="1" applyProtection="1">
      <alignment horizontal="right" vertical="center"/>
      <protection locked="0"/>
    </xf>
    <xf numFmtId="0" fontId="19" fillId="0" borderId="27" xfId="0" applyFont="1" applyBorder="1" applyAlignment="1" applyProtection="1">
      <alignment horizontal="distributed" vertical="center"/>
    </xf>
    <xf numFmtId="0" fontId="19" fillId="0" borderId="29" xfId="0" applyFont="1" applyBorder="1" applyAlignment="1" applyProtection="1">
      <alignment horizontal="distributed" vertical="center"/>
    </xf>
    <xf numFmtId="0" fontId="6" fillId="0" borderId="45" xfId="1" applyFont="1" applyFill="1" applyBorder="1" applyAlignment="1" applyProtection="1">
      <alignment vertical="center"/>
      <protection locked="0"/>
    </xf>
    <xf numFmtId="0" fontId="0" fillId="0" borderId="45" xfId="0" applyBorder="1" applyAlignment="1" applyProtection="1">
      <alignment vertical="center"/>
      <protection locked="0"/>
    </xf>
    <xf numFmtId="0" fontId="6" fillId="0" borderId="84" xfId="1" applyFont="1" applyFill="1" applyBorder="1" applyAlignment="1" applyProtection="1">
      <alignment vertical="center"/>
      <protection locked="0"/>
    </xf>
    <xf numFmtId="0" fontId="0" fillId="0" borderId="84" xfId="0" applyBorder="1" applyAlignment="1" applyProtection="1">
      <alignment vertical="center"/>
      <protection locked="0"/>
    </xf>
    <xf numFmtId="0" fontId="6" fillId="0" borderId="24" xfId="1" applyFont="1" applyFill="1" applyBorder="1" applyAlignment="1" applyProtection="1">
      <alignment horizontal="distributed" vertical="center"/>
    </xf>
    <xf numFmtId="0" fontId="19" fillId="0" borderId="24" xfId="0" applyFont="1" applyBorder="1" applyAlignment="1" applyProtection="1">
      <alignment horizontal="distributed" vertical="center"/>
    </xf>
    <xf numFmtId="0" fontId="19" fillId="0" borderId="24" xfId="0" applyFont="1" applyBorder="1" applyAlignment="1" applyProtection="1">
      <alignment vertical="center"/>
    </xf>
    <xf numFmtId="0" fontId="19" fillId="0" borderId="0" xfId="0" applyFont="1" applyBorder="1" applyAlignment="1" applyProtection="1">
      <alignment vertical="center"/>
    </xf>
    <xf numFmtId="0" fontId="6" fillId="0" borderId="29" xfId="1" applyFont="1" applyFill="1" applyBorder="1" applyAlignment="1" applyProtection="1">
      <alignment horizontal="center" vertical="center"/>
    </xf>
    <xf numFmtId="0" fontId="0" fillId="0" borderId="29" xfId="0" applyBorder="1" applyAlignment="1">
      <alignment horizontal="center" vertical="center"/>
    </xf>
    <xf numFmtId="0" fontId="38" fillId="0" borderId="29" xfId="0" applyFont="1" applyBorder="1" applyAlignment="1" applyProtection="1">
      <alignment horizontal="distributed" vertical="center" wrapText="1"/>
    </xf>
    <xf numFmtId="0" fontId="38" fillId="0" borderId="29" xfId="0" applyFont="1" applyBorder="1" applyAlignment="1" applyProtection="1">
      <alignment vertical="center"/>
    </xf>
    <xf numFmtId="0" fontId="38" fillId="0" borderId="27" xfId="0" applyFont="1" applyBorder="1" applyAlignment="1" applyProtection="1">
      <alignment vertical="center"/>
    </xf>
    <xf numFmtId="0" fontId="64" fillId="0" borderId="0" xfId="1" applyFont="1" applyFill="1" applyAlignment="1">
      <alignment horizontal="left" vertical="center" wrapText="1"/>
    </xf>
    <xf numFmtId="0" fontId="61" fillId="0" borderId="0" xfId="0" applyFont="1" applyAlignment="1">
      <alignment horizontal="left" vertical="center"/>
    </xf>
    <xf numFmtId="0" fontId="55" fillId="0" borderId="17" xfId="0" applyFont="1" applyBorder="1" applyAlignment="1">
      <alignment horizontal="distributed" vertical="center"/>
    </xf>
    <xf numFmtId="0" fontId="19" fillId="0" borderId="17" xfId="0" applyFont="1" applyBorder="1" applyAlignment="1">
      <alignment horizontal="distributed" vertical="center"/>
    </xf>
    <xf numFmtId="0" fontId="6" fillId="0" borderId="34" xfId="1" applyFont="1" applyFill="1" applyBorder="1" applyAlignment="1" applyProtection="1">
      <alignment horizontal="distributed" vertical="center"/>
    </xf>
    <xf numFmtId="0" fontId="19" fillId="0" borderId="35" xfId="0" applyFont="1" applyBorder="1" applyAlignment="1" applyProtection="1">
      <alignment horizontal="distributed" vertical="center"/>
    </xf>
    <xf numFmtId="0" fontId="19" fillId="0" borderId="36" xfId="0" applyFont="1" applyBorder="1" applyAlignment="1" applyProtection="1">
      <alignment horizontal="distributed" vertical="center"/>
    </xf>
    <xf numFmtId="0" fontId="19" fillId="0" borderId="0" xfId="0" applyFont="1" applyBorder="1" applyAlignment="1" applyProtection="1">
      <alignment horizontal="left" vertical="center" wrapText="1"/>
      <protection locked="0"/>
    </xf>
    <xf numFmtId="0" fontId="19" fillId="0" borderId="27" xfId="0" applyFont="1" applyBorder="1" applyAlignment="1" applyProtection="1">
      <alignment horizontal="left" vertical="center" wrapText="1"/>
      <protection locked="0"/>
    </xf>
    <xf numFmtId="0" fontId="6" fillId="0" borderId="15" xfId="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19" fillId="0" borderId="27" xfId="0" applyFont="1" applyBorder="1" applyAlignment="1" applyProtection="1">
      <alignment horizontal="distributed" vertical="center"/>
      <protection locked="0"/>
    </xf>
    <xf numFmtId="0" fontId="19" fillId="0" borderId="26" xfId="0" applyFont="1" applyBorder="1" applyAlignment="1" applyProtection="1">
      <alignment vertical="center"/>
      <protection locked="0"/>
    </xf>
    <xf numFmtId="0" fontId="6" fillId="0" borderId="33" xfId="1" applyFont="1" applyFill="1" applyBorder="1" applyAlignment="1" applyProtection="1">
      <alignment horizontal="distributed" vertical="center"/>
    </xf>
    <xf numFmtId="0" fontId="19" fillId="0" borderId="40" xfId="0" applyFont="1" applyBorder="1" applyAlignment="1" applyProtection="1">
      <alignment horizontal="distributed" vertical="center"/>
    </xf>
    <xf numFmtId="0" fontId="6" fillId="0" borderId="22" xfId="1" applyFont="1" applyFill="1" applyBorder="1" applyAlignment="1" applyProtection="1">
      <alignment horizontal="distributed" vertical="center"/>
    </xf>
    <xf numFmtId="0" fontId="19" fillId="0" borderId="41" xfId="0" applyFont="1" applyBorder="1" applyAlignment="1" applyProtection="1">
      <alignment horizontal="distributed" vertical="center"/>
    </xf>
    <xf numFmtId="0" fontId="19" fillId="0" borderId="22" xfId="0" applyFont="1" applyBorder="1" applyAlignment="1" applyProtection="1">
      <alignment horizontal="distributed" vertical="center"/>
    </xf>
    <xf numFmtId="0" fontId="19" fillId="0" borderId="34" xfId="0" applyFont="1" applyBorder="1" applyAlignment="1" applyProtection="1">
      <alignment horizontal="distributed" vertical="center"/>
    </xf>
    <xf numFmtId="0" fontId="21" fillId="0" borderId="0" xfId="0" applyFont="1" applyBorder="1" applyAlignment="1" applyProtection="1">
      <alignment vertical="center"/>
    </xf>
    <xf numFmtId="0" fontId="21" fillId="0" borderId="27" xfId="0" applyFont="1" applyBorder="1" applyAlignment="1" applyProtection="1">
      <alignment vertical="center"/>
    </xf>
    <xf numFmtId="0" fontId="6" fillId="0" borderId="10" xfId="1" applyFont="1" applyFill="1" applyBorder="1" applyAlignment="1">
      <alignment horizontal="distributed" vertical="center"/>
    </xf>
    <xf numFmtId="0" fontId="0" fillId="0" borderId="7" xfId="0" applyBorder="1" applyAlignment="1">
      <alignment horizontal="distributed" vertical="center"/>
    </xf>
    <xf numFmtId="0" fontId="0" fillId="0" borderId="9" xfId="0" applyBorder="1" applyAlignment="1">
      <alignment horizontal="distributed" vertical="center"/>
    </xf>
    <xf numFmtId="0" fontId="6" fillId="0" borderId="8" xfId="1" applyFont="1" applyFill="1" applyBorder="1" applyAlignment="1">
      <alignment horizontal="left" vertical="center" indent="1" shrinkToFit="1"/>
    </xf>
    <xf numFmtId="0" fontId="0" fillId="0" borderId="7" xfId="0" applyBorder="1" applyAlignment="1">
      <alignment horizontal="left" vertical="center" indent="1" shrinkToFit="1"/>
    </xf>
    <xf numFmtId="0" fontId="0" fillId="0" borderId="9" xfId="0" applyBorder="1" applyAlignment="1">
      <alignment horizontal="left" vertical="center" indent="1" shrinkToFit="1"/>
    </xf>
    <xf numFmtId="0" fontId="19" fillId="0" borderId="36" xfId="0" applyFont="1" applyBorder="1" applyAlignment="1">
      <alignment horizontal="distributed" vertical="center" shrinkToFit="1"/>
    </xf>
    <xf numFmtId="0" fontId="0" fillId="0" borderId="27" xfId="0" applyFont="1" applyBorder="1" applyAlignment="1">
      <alignment horizontal="distributed" vertical="center" shrinkToFit="1"/>
    </xf>
    <xf numFmtId="0" fontId="0" fillId="0" borderId="35" xfId="0" applyFont="1" applyBorder="1" applyAlignment="1">
      <alignment horizontal="distributed" vertical="center" shrinkToFit="1"/>
    </xf>
    <xf numFmtId="0" fontId="6" fillId="0" borderId="8" xfId="1" applyFont="1" applyFill="1" applyBorder="1" applyAlignment="1">
      <alignment horizontal="distributed" vertical="center"/>
    </xf>
    <xf numFmtId="0" fontId="0" fillId="0" borderId="6" xfId="0" applyBorder="1" applyAlignment="1">
      <alignment horizontal="distributed" vertical="center"/>
    </xf>
    <xf numFmtId="0" fontId="6" fillId="0" borderId="17" xfId="1" applyFont="1" applyFill="1" applyBorder="1" applyAlignment="1" applyProtection="1">
      <alignment horizontal="left" vertical="center"/>
      <protection locked="0"/>
    </xf>
    <xf numFmtId="0" fontId="0" fillId="0" borderId="17" xfId="0" applyBorder="1" applyAlignment="1" applyProtection="1">
      <alignment vertical="center"/>
      <protection locked="0"/>
    </xf>
    <xf numFmtId="0" fontId="6" fillId="0" borderId="17" xfId="1" applyFont="1" applyFill="1" applyBorder="1" applyAlignment="1">
      <alignment horizontal="right" vertical="center"/>
    </xf>
    <xf numFmtId="0" fontId="19" fillId="0" borderId="0" xfId="0" applyFont="1" applyBorder="1" applyAlignment="1">
      <alignment horizontal="distributed" vertical="center"/>
    </xf>
    <xf numFmtId="176" fontId="19" fillId="0" borderId="17" xfId="0" applyNumberFormat="1" applyFont="1" applyBorder="1" applyAlignment="1" applyProtection="1">
      <alignment horizontal="distributed" vertical="center"/>
      <protection locked="0"/>
    </xf>
    <xf numFmtId="0" fontId="6" fillId="0" borderId="39" xfId="1" applyFont="1" applyFill="1" applyBorder="1" applyAlignment="1">
      <alignment horizontal="center" vertical="center" textRotation="255"/>
    </xf>
    <xf numFmtId="0" fontId="19" fillId="0" borderId="40" xfId="0" applyFont="1" applyBorder="1" applyAlignment="1">
      <alignment vertical="center" textRotation="255"/>
    </xf>
    <xf numFmtId="0" fontId="19" fillId="0" borderId="38" xfId="0" applyFont="1" applyBorder="1" applyAlignment="1">
      <alignment vertical="center" textRotation="255"/>
    </xf>
    <xf numFmtId="0" fontId="19" fillId="0" borderId="41" xfId="0" applyFont="1" applyBorder="1" applyAlignment="1">
      <alignment vertical="center" textRotation="255"/>
    </xf>
    <xf numFmtId="0" fontId="19" fillId="0" borderId="66" xfId="0" applyFont="1" applyBorder="1" applyAlignment="1">
      <alignment vertical="center" textRotation="255"/>
    </xf>
    <xf numFmtId="0" fontId="19" fillId="0" borderId="42" xfId="0" applyFont="1" applyBorder="1" applyAlignment="1">
      <alignment vertical="center" textRotation="255"/>
    </xf>
    <xf numFmtId="0" fontId="6" fillId="0" borderId="37" xfId="1" applyFont="1" applyFill="1" applyBorder="1" applyAlignment="1">
      <alignment horizontal="center" vertical="center" textRotation="255"/>
    </xf>
    <xf numFmtId="0" fontId="19" fillId="0" borderId="67" xfId="0" applyFont="1" applyBorder="1" applyAlignment="1">
      <alignment vertical="center" textRotation="255"/>
    </xf>
    <xf numFmtId="0" fontId="19" fillId="0" borderId="36" xfId="0" applyFont="1" applyBorder="1" applyAlignment="1">
      <alignment vertical="center" textRotation="255"/>
    </xf>
    <xf numFmtId="0" fontId="19" fillId="0" borderId="35" xfId="0" applyFont="1" applyBorder="1" applyAlignment="1">
      <alignment vertical="center" textRotation="255"/>
    </xf>
    <xf numFmtId="0" fontId="19" fillId="0" borderId="0" xfId="0" applyFont="1" applyAlignment="1" applyProtection="1">
      <alignment horizontal="distributed" vertical="center"/>
    </xf>
    <xf numFmtId="0" fontId="6" fillId="0" borderId="17" xfId="1" applyFont="1" applyFill="1" applyBorder="1" applyAlignment="1" applyProtection="1">
      <alignment horizontal="right" vertical="center"/>
    </xf>
    <xf numFmtId="0" fontId="0" fillId="0" borderId="17" xfId="0" applyBorder="1" applyAlignment="1" applyProtection="1">
      <alignment vertical="center"/>
    </xf>
    <xf numFmtId="176" fontId="19" fillId="0" borderId="17" xfId="0" applyNumberFormat="1" applyFont="1" applyBorder="1" applyAlignment="1" applyProtection="1">
      <alignment horizontal="distributed" vertical="center"/>
    </xf>
    <xf numFmtId="0" fontId="14" fillId="0" borderId="29" xfId="1" applyFont="1" applyFill="1" applyBorder="1" applyAlignment="1" applyProtection="1">
      <alignment horizontal="distributed" vertical="center"/>
    </xf>
    <xf numFmtId="0" fontId="14" fillId="0" borderId="27" xfId="1" applyFont="1" applyFill="1" applyBorder="1" applyAlignment="1" applyProtection="1">
      <alignment horizontal="distributed" vertical="center"/>
    </xf>
    <xf numFmtId="0" fontId="6" fillId="0" borderId="39" xfId="1" applyFont="1" applyFill="1" applyBorder="1" applyAlignment="1" applyProtection="1">
      <alignment horizontal="center" vertical="center" textRotation="255"/>
    </xf>
    <xf numFmtId="0" fontId="19" fillId="0" borderId="40" xfId="0" applyFont="1" applyBorder="1" applyAlignment="1" applyProtection="1">
      <alignment vertical="center" textRotation="255"/>
    </xf>
    <xf numFmtId="0" fontId="19" fillId="0" borderId="38" xfId="0" applyFont="1" applyBorder="1" applyAlignment="1" applyProtection="1">
      <alignment vertical="center" textRotation="255"/>
    </xf>
    <xf numFmtId="0" fontId="19" fillId="0" borderId="41" xfId="0" applyFont="1" applyBorder="1" applyAlignment="1" applyProtection="1">
      <alignment vertical="center" textRotation="255"/>
    </xf>
    <xf numFmtId="0" fontId="19" fillId="0" borderId="66" xfId="0" applyFont="1" applyBorder="1" applyAlignment="1" applyProtection="1">
      <alignment vertical="center" textRotation="255"/>
    </xf>
    <xf numFmtId="0" fontId="19" fillId="0" borderId="42" xfId="0" applyFont="1" applyBorder="1" applyAlignment="1" applyProtection="1">
      <alignment vertical="center" textRotation="255"/>
    </xf>
    <xf numFmtId="0" fontId="19" fillId="0" borderId="0" xfId="0" applyFont="1" applyAlignment="1" applyProtection="1">
      <alignment vertical="center"/>
    </xf>
    <xf numFmtId="0" fontId="21" fillId="0" borderId="33" xfId="0" applyFont="1" applyBorder="1" applyAlignment="1" applyProtection="1">
      <alignment horizontal="distributed" vertical="center"/>
    </xf>
    <xf numFmtId="0" fontId="21" fillId="0" borderId="24" xfId="0" applyFont="1" applyBorder="1" applyAlignment="1" applyProtection="1">
      <alignment horizontal="distributed" vertical="center"/>
    </xf>
    <xf numFmtId="0" fontId="21" fillId="0" borderId="40" xfId="0" applyFont="1" applyBorder="1" applyAlignment="1" applyProtection="1">
      <alignment horizontal="distributed" vertical="center"/>
    </xf>
    <xf numFmtId="0" fontId="21" fillId="0" borderId="22" xfId="0" applyFont="1" applyBorder="1" applyAlignment="1" applyProtection="1">
      <alignment horizontal="distributed" vertical="center"/>
    </xf>
    <xf numFmtId="0" fontId="21" fillId="0" borderId="0" xfId="0" applyFont="1" applyBorder="1" applyAlignment="1" applyProtection="1">
      <alignment horizontal="distributed" vertical="center"/>
    </xf>
    <xf numFmtId="0" fontId="21" fillId="0" borderId="41" xfId="0" applyFont="1" applyBorder="1" applyAlignment="1" applyProtection="1">
      <alignment horizontal="distributed" vertical="center"/>
    </xf>
    <xf numFmtId="0" fontId="21" fillId="0" borderId="19" xfId="0" applyFont="1" applyBorder="1" applyAlignment="1" applyProtection="1">
      <alignment horizontal="distributed" vertical="center"/>
    </xf>
    <xf numFmtId="0" fontId="21" fillId="0" borderId="17" xfId="0" applyFont="1" applyBorder="1" applyAlignment="1" applyProtection="1">
      <alignment horizontal="distributed" vertical="center"/>
    </xf>
    <xf numFmtId="0" fontId="21" fillId="0" borderId="42" xfId="0" applyFont="1" applyBorder="1" applyAlignment="1" applyProtection="1">
      <alignment horizontal="distributed" vertical="center"/>
    </xf>
    <xf numFmtId="0" fontId="19" fillId="0" borderId="60" xfId="0" applyFont="1" applyBorder="1" applyAlignment="1" applyProtection="1">
      <alignment vertical="center"/>
    </xf>
    <xf numFmtId="0" fontId="19" fillId="0" borderId="61" xfId="0" applyFont="1" applyBorder="1" applyAlignment="1" applyProtection="1">
      <alignment vertical="center"/>
    </xf>
    <xf numFmtId="0" fontId="19" fillId="0" borderId="65" xfId="0" applyFont="1" applyBorder="1" applyAlignment="1" applyProtection="1">
      <alignment vertical="center"/>
    </xf>
    <xf numFmtId="0" fontId="6" fillId="0" borderId="45" xfId="1" applyFont="1" applyFill="1" applyBorder="1" applyAlignment="1" applyProtection="1">
      <alignment vertical="center" wrapText="1"/>
    </xf>
    <xf numFmtId="0" fontId="0" fillId="0" borderId="45" xfId="0" applyBorder="1" applyAlignment="1" applyProtection="1">
      <alignment vertical="center" wrapText="1"/>
    </xf>
    <xf numFmtId="0" fontId="6" fillId="0" borderId="84" xfId="1" applyFont="1" applyFill="1" applyBorder="1" applyAlignment="1" applyProtection="1">
      <alignment vertical="center" wrapText="1"/>
    </xf>
    <xf numFmtId="0" fontId="0" fillId="0" borderId="84" xfId="0" applyBorder="1" applyAlignment="1" applyProtection="1">
      <alignment vertical="center" wrapText="1"/>
    </xf>
    <xf numFmtId="0" fontId="21" fillId="0" borderId="0" xfId="0" applyFont="1" applyBorder="1" applyAlignment="1" applyProtection="1">
      <alignment vertical="center" shrinkToFit="1"/>
    </xf>
    <xf numFmtId="0" fontId="21" fillId="0" borderId="27" xfId="0" applyFont="1" applyBorder="1" applyAlignment="1" applyProtection="1">
      <alignment vertical="center" shrinkToFit="1"/>
    </xf>
    <xf numFmtId="0" fontId="19" fillId="0" borderId="0" xfId="0" applyFont="1" applyBorder="1" applyAlignment="1" applyProtection="1">
      <alignment horizontal="left" vertical="center" wrapText="1"/>
    </xf>
    <xf numFmtId="0" fontId="19" fillId="0" borderId="27" xfId="0" applyFont="1" applyBorder="1" applyAlignment="1" applyProtection="1">
      <alignment horizontal="left" vertical="center" wrapText="1"/>
    </xf>
    <xf numFmtId="0" fontId="6" fillId="0" borderId="17" xfId="1" applyFont="1" applyFill="1" applyBorder="1" applyAlignment="1" applyProtection="1">
      <alignment horizontal="left" vertical="center"/>
    </xf>
    <xf numFmtId="0" fontId="19" fillId="0" borderId="8" xfId="0" applyFont="1" applyBorder="1" applyAlignment="1" applyProtection="1">
      <alignment horizontal="distributed" vertical="center"/>
    </xf>
    <xf numFmtId="0" fontId="6" fillId="0" borderId="27" xfId="1" applyFont="1" applyFill="1" applyBorder="1" applyAlignment="1">
      <alignment horizontal="right" vertical="center"/>
    </xf>
    <xf numFmtId="0" fontId="0" fillId="0" borderId="27" xfId="0" applyBorder="1" applyAlignment="1">
      <alignment vertical="center"/>
    </xf>
    <xf numFmtId="0" fontId="0" fillId="0" borderId="17" xfId="0" applyBorder="1" applyAlignment="1">
      <alignment vertical="center"/>
    </xf>
    <xf numFmtId="0" fontId="13" fillId="0" borderId="56" xfId="0" applyFont="1" applyBorder="1" applyAlignment="1" applyProtection="1">
      <alignment horizontal="distributed" vertical="center"/>
    </xf>
    <xf numFmtId="0" fontId="0" fillId="0" borderId="43" xfId="0" applyBorder="1" applyAlignment="1" applyProtection="1">
      <alignment vertical="center"/>
    </xf>
    <xf numFmtId="0" fontId="0" fillId="0" borderId="56" xfId="0" applyBorder="1" applyAlignment="1" applyProtection="1">
      <alignment vertical="center"/>
    </xf>
    <xf numFmtId="0" fontId="0" fillId="0" borderId="58" xfId="0" applyBorder="1" applyAlignment="1" applyProtection="1">
      <alignment vertical="center"/>
    </xf>
    <xf numFmtId="0" fontId="0" fillId="0" borderId="44" xfId="0" applyBorder="1" applyAlignment="1" applyProtection="1">
      <alignment vertical="center"/>
    </xf>
    <xf numFmtId="0" fontId="19" fillId="0" borderId="43" xfId="0" applyFont="1" applyBorder="1" applyAlignment="1" applyProtection="1">
      <alignment vertical="center"/>
    </xf>
    <xf numFmtId="0" fontId="0" fillId="0" borderId="57" xfId="0" applyBorder="1" applyAlignment="1" applyProtection="1">
      <alignment vertical="center"/>
    </xf>
    <xf numFmtId="0" fontId="0" fillId="0" borderId="59" xfId="0" applyBorder="1" applyAlignment="1" applyProtection="1">
      <alignment vertical="center"/>
    </xf>
    <xf numFmtId="0" fontId="38" fillId="0" borderId="53" xfId="0" applyFont="1" applyBorder="1" applyAlignment="1" applyProtection="1">
      <alignment horizontal="distributed" vertical="center"/>
    </xf>
    <xf numFmtId="0" fontId="31" fillId="0" borderId="54" xfId="0" applyFont="1" applyBorder="1" applyAlignment="1" applyProtection="1">
      <alignment horizontal="distributed" vertical="center"/>
    </xf>
    <xf numFmtId="0" fontId="31" fillId="0" borderId="56" xfId="0" applyFont="1" applyBorder="1" applyAlignment="1" applyProtection="1">
      <alignment horizontal="distributed" vertical="center"/>
    </xf>
    <xf numFmtId="0" fontId="31" fillId="0" borderId="43" xfId="0" applyFont="1" applyBorder="1" applyAlignment="1" applyProtection="1">
      <alignment horizontal="distributed" vertical="center"/>
    </xf>
    <xf numFmtId="0" fontId="39" fillId="0" borderId="54" xfId="0" applyFont="1" applyBorder="1" applyAlignment="1" applyProtection="1">
      <alignment horizontal="distributed" vertical="center" wrapText="1"/>
    </xf>
    <xf numFmtId="0" fontId="24" fillId="0" borderId="54" xfId="0" applyFont="1" applyBorder="1" applyAlignment="1" applyProtection="1">
      <alignment horizontal="distributed" vertical="center"/>
    </xf>
    <xf numFmtId="0" fontId="24" fillId="0" borderId="55" xfId="0" applyFont="1" applyBorder="1" applyAlignment="1" applyProtection="1">
      <alignment horizontal="distributed" vertical="center"/>
    </xf>
    <xf numFmtId="0" fontId="24" fillId="0" borderId="43" xfId="0" applyFont="1" applyBorder="1" applyAlignment="1" applyProtection="1">
      <alignment horizontal="distributed" vertical="center"/>
    </xf>
    <xf numFmtId="0" fontId="24" fillId="0" borderId="57" xfId="0" applyFont="1" applyBorder="1" applyAlignment="1" applyProtection="1">
      <alignment horizontal="distributed" vertical="center"/>
    </xf>
    <xf numFmtId="0" fontId="19" fillId="0" borderId="43" xfId="0" applyFont="1" applyBorder="1" applyAlignment="1" applyProtection="1">
      <alignment horizontal="distributed" vertical="center"/>
    </xf>
    <xf numFmtId="0" fontId="0" fillId="0" borderId="43" xfId="0" applyBorder="1" applyAlignment="1">
      <alignment horizontal="distributed" vertical="center"/>
    </xf>
    <xf numFmtId="176" fontId="6" fillId="0" borderId="43" xfId="1" applyNumberFormat="1" applyFont="1" applyFill="1" applyBorder="1" applyAlignment="1" applyProtection="1">
      <alignment horizontal="distributed" vertical="center"/>
      <protection locked="0"/>
    </xf>
    <xf numFmtId="0" fontId="0" fillId="0" borderId="43" xfId="0" applyBorder="1" applyAlignment="1" applyProtection="1">
      <alignment horizontal="distributed" vertical="center"/>
      <protection locked="0"/>
    </xf>
    <xf numFmtId="0" fontId="19" fillId="0" borderId="43" xfId="0" applyFont="1" applyBorder="1" applyAlignment="1" applyProtection="1">
      <alignment horizontal="distributed" vertical="center" shrinkToFit="1"/>
    </xf>
    <xf numFmtId="0" fontId="19" fillId="0" borderId="43" xfId="0" applyFont="1" applyBorder="1" applyAlignment="1">
      <alignment horizontal="distributed" vertical="center"/>
    </xf>
    <xf numFmtId="0" fontId="127" fillId="0" borderId="0" xfId="1" applyFont="1" applyFill="1" applyAlignment="1" applyProtection="1">
      <alignment horizontal="right" vertical="center"/>
    </xf>
    <xf numFmtId="0" fontId="125" fillId="0" borderId="0" xfId="1" applyFont="1" applyFill="1" applyAlignment="1" applyProtection="1">
      <alignment horizontal="right" vertical="center"/>
    </xf>
    <xf numFmtId="0" fontId="19" fillId="0" borderId="25" xfId="0" applyFont="1" applyBorder="1" applyAlignment="1" applyProtection="1">
      <alignment vertical="center"/>
    </xf>
    <xf numFmtId="0" fontId="19" fillId="0" borderId="21" xfId="0" applyFont="1" applyBorder="1" applyAlignment="1" applyProtection="1">
      <alignment vertical="center"/>
    </xf>
    <xf numFmtId="0" fontId="19" fillId="0" borderId="18" xfId="0" applyFont="1" applyBorder="1" applyAlignment="1" applyProtection="1">
      <alignment vertical="center"/>
    </xf>
    <xf numFmtId="0" fontId="60" fillId="0" borderId="0" xfId="1" applyFont="1" applyFill="1" applyAlignment="1">
      <alignment horizontal="center" vertical="center"/>
    </xf>
    <xf numFmtId="0" fontId="55" fillId="0" borderId="17" xfId="0" applyFont="1" applyBorder="1" applyAlignment="1" applyProtection="1">
      <alignment horizontal="distributed" vertical="center"/>
    </xf>
    <xf numFmtId="0" fontId="19" fillId="0" borderId="17" xfId="0" applyFont="1" applyBorder="1" applyAlignment="1" applyProtection="1">
      <alignment horizontal="distributed" vertical="center"/>
    </xf>
    <xf numFmtId="0" fontId="38" fillId="0" borderId="29" xfId="0" applyFont="1" applyBorder="1" applyAlignment="1" applyProtection="1">
      <alignment horizontal="distributed" vertical="center"/>
    </xf>
    <xf numFmtId="0" fontId="38" fillId="0" borderId="27" xfId="0" applyFont="1" applyBorder="1" applyAlignment="1" applyProtection="1">
      <alignment horizontal="distributed" vertical="center"/>
    </xf>
    <xf numFmtId="0" fontId="19" fillId="0" borderId="8" xfId="0" applyFont="1" applyBorder="1" applyAlignment="1" applyProtection="1">
      <alignment horizontal="distributed" vertical="center" shrinkToFit="1"/>
    </xf>
    <xf numFmtId="0" fontId="0" fillId="0" borderId="7" xfId="0" applyFont="1" applyBorder="1" applyAlignment="1">
      <alignment horizontal="distributed" vertical="center"/>
    </xf>
    <xf numFmtId="0" fontId="0" fillId="0" borderId="9" xfId="0" applyFont="1" applyBorder="1" applyAlignment="1">
      <alignment horizontal="distributed" vertical="center"/>
    </xf>
    <xf numFmtId="0" fontId="6" fillId="0" borderId="0" xfId="1" applyFont="1" applyFill="1" applyBorder="1" applyAlignment="1" applyProtection="1">
      <alignment vertical="top" wrapText="1"/>
      <protection locked="0"/>
    </xf>
    <xf numFmtId="0" fontId="19" fillId="0" borderId="26" xfId="0" applyFont="1" applyBorder="1" applyAlignment="1" applyProtection="1">
      <alignment vertical="center"/>
    </xf>
    <xf numFmtId="0" fontId="6" fillId="0" borderId="15" xfId="1" applyFont="1" applyFill="1" applyBorder="1" applyAlignment="1" applyProtection="1">
      <alignment horizontal="distributed" vertical="center"/>
    </xf>
    <xf numFmtId="0" fontId="19" fillId="0" borderId="12" xfId="0" applyFont="1" applyBorder="1" applyAlignment="1" applyProtection="1">
      <alignment horizontal="distributed" vertical="center"/>
    </xf>
    <xf numFmtId="0" fontId="19" fillId="0" borderId="14" xfId="0" applyFont="1" applyBorder="1" applyAlignment="1" applyProtection="1">
      <alignment horizontal="distributed" vertical="center"/>
    </xf>
    <xf numFmtId="0" fontId="6" fillId="0" borderId="10" xfId="1" applyFont="1" applyFill="1" applyBorder="1" applyAlignment="1" applyProtection="1">
      <alignment horizontal="distributed" vertical="center"/>
    </xf>
    <xf numFmtId="0" fontId="6" fillId="0" borderId="8" xfId="1" applyFont="1" applyFill="1" applyBorder="1" applyAlignment="1" applyProtection="1">
      <alignment horizontal="left" vertical="center" indent="1" shrinkToFit="1"/>
    </xf>
    <xf numFmtId="0" fontId="0" fillId="0" borderId="7" xfId="0" applyBorder="1" applyAlignment="1">
      <alignment horizontal="distributed" vertical="center" shrinkToFit="1"/>
    </xf>
    <xf numFmtId="0" fontId="0" fillId="0" borderId="9" xfId="0" applyBorder="1" applyAlignment="1">
      <alignment horizontal="distributed" vertical="center" shrinkToFit="1"/>
    </xf>
    <xf numFmtId="0" fontId="6" fillId="0" borderId="13" xfId="1" applyFont="1" applyFill="1" applyBorder="1" applyAlignment="1" applyProtection="1">
      <alignment horizontal="left" vertical="center" indent="1" shrinkToFit="1"/>
    </xf>
    <xf numFmtId="0" fontId="6" fillId="0" borderId="8" xfId="1" applyFont="1" applyFill="1" applyBorder="1" applyAlignment="1" applyProtection="1">
      <alignment horizontal="distributed" vertical="center"/>
    </xf>
    <xf numFmtId="176" fontId="6" fillId="0" borderId="8" xfId="1" applyNumberFormat="1" applyFont="1" applyFill="1" applyBorder="1" applyAlignment="1" applyProtection="1">
      <alignment horizontal="distributed" vertical="center"/>
      <protection locked="0"/>
    </xf>
    <xf numFmtId="0" fontId="0" fillId="0" borderId="7" xfId="0" applyBorder="1" applyAlignment="1" applyProtection="1">
      <alignment horizontal="distributed" vertical="center"/>
      <protection locked="0"/>
    </xf>
    <xf numFmtId="0" fontId="0" fillId="0" borderId="9" xfId="0" applyBorder="1" applyAlignment="1" applyProtection="1">
      <alignment horizontal="distributed" vertical="center"/>
      <protection locked="0"/>
    </xf>
    <xf numFmtId="0" fontId="6" fillId="0" borderId="31" xfId="1" applyFont="1" applyFill="1" applyBorder="1" applyAlignment="1">
      <alignment horizontal="center" vertical="center" textRotation="255"/>
    </xf>
    <xf numFmtId="0" fontId="19" fillId="0" borderId="29" xfId="0" applyFont="1" applyBorder="1" applyAlignment="1">
      <alignment vertical="center" textRotation="255"/>
    </xf>
    <xf numFmtId="0" fontId="19" fillId="0" borderId="22" xfId="0" applyFont="1" applyBorder="1" applyAlignment="1">
      <alignment vertical="center" textRotation="255"/>
    </xf>
    <xf numFmtId="0" fontId="19" fillId="0" borderId="0" xfId="0" applyFont="1" applyBorder="1" applyAlignment="1">
      <alignment vertical="center" textRotation="255"/>
    </xf>
    <xf numFmtId="0" fontId="19" fillId="0" borderId="19" xfId="0" applyFont="1" applyBorder="1" applyAlignment="1">
      <alignment vertical="center" textRotation="255"/>
    </xf>
    <xf numFmtId="0" fontId="19" fillId="0" borderId="17" xfId="0" applyFont="1" applyBorder="1" applyAlignment="1">
      <alignment vertical="center" textRotation="255"/>
    </xf>
    <xf numFmtId="0" fontId="6" fillId="0" borderId="29" xfId="1" applyFont="1" applyFill="1" applyBorder="1" applyAlignment="1" applyProtection="1">
      <alignment horizontal="distributed" vertical="center"/>
    </xf>
    <xf numFmtId="0" fontId="6" fillId="0" borderId="0" xfId="1" applyFont="1" applyFill="1" applyBorder="1" applyAlignment="1" applyProtection="1">
      <alignment horizontal="distributed" vertical="center"/>
    </xf>
    <xf numFmtId="0" fontId="6" fillId="0" borderId="29" xfId="1" applyFont="1" applyFill="1" applyBorder="1" applyAlignment="1" applyProtection="1">
      <alignment vertical="center"/>
    </xf>
    <xf numFmtId="0" fontId="6" fillId="0" borderId="0" xfId="1" applyFont="1" applyFill="1" applyBorder="1" applyAlignment="1" applyProtection="1">
      <alignment vertical="center"/>
    </xf>
    <xf numFmtId="176" fontId="19" fillId="0" borderId="27" xfId="0" applyNumberFormat="1" applyFont="1" applyBorder="1" applyAlignment="1" applyProtection="1">
      <alignment horizontal="distributed" vertical="center"/>
      <protection locked="0"/>
    </xf>
    <xf numFmtId="0" fontId="74" fillId="0" borderId="0" xfId="1" applyFont="1" applyFill="1" applyAlignment="1">
      <alignment vertical="center" wrapText="1"/>
    </xf>
    <xf numFmtId="0" fontId="33" fillId="0" borderId="0" xfId="0" applyFont="1" applyAlignment="1">
      <alignment vertical="center" wrapText="1"/>
    </xf>
    <xf numFmtId="0" fontId="77" fillId="0" borderId="0" xfId="1" applyFont="1" applyFill="1" applyAlignment="1">
      <alignment horizontal="left" vertical="center" wrapText="1"/>
    </xf>
    <xf numFmtId="0" fontId="77" fillId="0" borderId="0" xfId="0" applyFont="1" applyAlignment="1">
      <alignment horizontal="left" vertical="center" wrapText="1"/>
    </xf>
    <xf numFmtId="0" fontId="35" fillId="0" borderId="0" xfId="0" applyFont="1" applyAlignment="1">
      <alignment vertical="center"/>
    </xf>
    <xf numFmtId="0" fontId="6" fillId="0" borderId="27" xfId="1" applyFont="1" applyFill="1" applyBorder="1" applyAlignment="1" applyProtection="1">
      <alignment horizontal="right" vertical="center"/>
    </xf>
    <xf numFmtId="0" fontId="0" fillId="0" borderId="27" xfId="0" applyBorder="1" applyAlignment="1" applyProtection="1">
      <alignment vertical="center"/>
    </xf>
    <xf numFmtId="176" fontId="19" fillId="0" borderId="27" xfId="0" applyNumberFormat="1" applyFont="1" applyBorder="1" applyAlignment="1" applyProtection="1">
      <alignment horizontal="distributed" vertical="center"/>
    </xf>
    <xf numFmtId="0" fontId="6" fillId="0" borderId="0" xfId="1" applyFont="1" applyFill="1" applyBorder="1" applyAlignment="1" applyProtection="1">
      <alignment vertical="top" wrapText="1"/>
    </xf>
    <xf numFmtId="0" fontId="19" fillId="0" borderId="17" xfId="0" applyFont="1" applyBorder="1" applyAlignment="1" applyProtection="1">
      <alignment horizontal="right" vertical="center"/>
    </xf>
    <xf numFmtId="0" fontId="6" fillId="0" borderId="31" xfId="1" applyFont="1" applyFill="1" applyBorder="1" applyAlignment="1" applyProtection="1">
      <alignment horizontal="center" vertical="center" textRotation="255"/>
    </xf>
    <xf numFmtId="0" fontId="19" fillId="0" borderId="29" xfId="0" applyFont="1" applyBorder="1" applyAlignment="1" applyProtection="1">
      <alignment vertical="center" textRotation="255"/>
    </xf>
    <xf numFmtId="0" fontId="19" fillId="0" borderId="22" xfId="0" applyFont="1" applyBorder="1" applyAlignment="1" applyProtection="1">
      <alignment vertical="center" textRotation="255"/>
    </xf>
    <xf numFmtId="0" fontId="19" fillId="0" borderId="0" xfId="0" applyFont="1" applyAlignment="1" applyProtection="1">
      <alignment vertical="center" textRotation="255"/>
    </xf>
    <xf numFmtId="0" fontId="19" fillId="0" borderId="19" xfId="0" applyFont="1" applyBorder="1" applyAlignment="1" applyProtection="1">
      <alignment vertical="center" textRotation="255"/>
    </xf>
    <xf numFmtId="0" fontId="19" fillId="0" borderId="17" xfId="0" applyFont="1" applyBorder="1" applyAlignment="1" applyProtection="1">
      <alignment vertical="center" textRotation="255"/>
    </xf>
    <xf numFmtId="0" fontId="19" fillId="0" borderId="29" xfId="0" applyFont="1" applyBorder="1" applyAlignment="1" applyProtection="1">
      <alignment vertical="center"/>
    </xf>
    <xf numFmtId="0" fontId="6" fillId="0" borderId="37" xfId="1" applyFont="1" applyFill="1" applyBorder="1" applyAlignment="1" applyProtection="1">
      <alignment horizontal="center" vertical="center" textRotation="255"/>
    </xf>
    <xf numFmtId="0" fontId="19" fillId="0" borderId="67" xfId="0" applyFont="1" applyBorder="1" applyAlignment="1" applyProtection="1">
      <alignment vertical="center" textRotation="255"/>
    </xf>
    <xf numFmtId="0" fontId="19" fillId="0" borderId="36" xfId="0" applyFont="1" applyBorder="1" applyAlignment="1" applyProtection="1">
      <alignment vertical="center" textRotation="255"/>
    </xf>
    <xf numFmtId="0" fontId="19" fillId="0" borderId="35" xfId="0" applyFont="1" applyBorder="1" applyAlignment="1" applyProtection="1">
      <alignment vertical="center" textRotation="255"/>
    </xf>
    <xf numFmtId="0" fontId="57" fillId="0" borderId="24" xfId="8" applyNumberFormat="1" applyFont="1" applyBorder="1" applyAlignment="1" applyProtection="1">
      <alignment horizontal="left" vertical="center"/>
    </xf>
    <xf numFmtId="0" fontId="0" fillId="0" borderId="23" xfId="0" applyBorder="1" applyAlignment="1">
      <alignment horizontal="left" vertical="center"/>
    </xf>
    <xf numFmtId="0" fontId="13" fillId="0" borderId="8" xfId="8" applyNumberFormat="1" applyFont="1" applyBorder="1" applyAlignment="1" applyProtection="1">
      <alignment vertical="center"/>
      <protection locked="0"/>
    </xf>
    <xf numFmtId="0" fontId="6" fillId="0" borderId="7" xfId="8" applyNumberFormat="1" applyFont="1" applyBorder="1" applyAlignment="1" applyProtection="1">
      <alignment vertical="center"/>
      <protection locked="0"/>
    </xf>
    <xf numFmtId="0" fontId="6" fillId="0" borderId="6" xfId="8" applyNumberFormat="1" applyFont="1" applyBorder="1" applyAlignment="1" applyProtection="1">
      <alignment vertical="center"/>
      <protection locked="0"/>
    </xf>
    <xf numFmtId="49" fontId="14" fillId="0" borderId="33" xfId="8" applyNumberFormat="1" applyFont="1" applyBorder="1" applyAlignment="1" applyProtection="1">
      <alignment horizontal="right" vertical="center" wrapText="1"/>
    </xf>
    <xf numFmtId="0" fontId="19" fillId="0" borderId="24" xfId="0" applyFont="1" applyBorder="1" applyAlignment="1" applyProtection="1">
      <alignment horizontal="right" vertical="center"/>
    </xf>
    <xf numFmtId="0" fontId="19" fillId="0" borderId="40" xfId="0" applyFont="1" applyBorder="1" applyAlignment="1" applyProtection="1">
      <alignment horizontal="right" vertical="center"/>
    </xf>
    <xf numFmtId="49" fontId="13" fillId="0" borderId="39" xfId="8" applyNumberFormat="1" applyFont="1" applyBorder="1" applyAlignment="1" applyProtection="1">
      <alignment horizontal="center" vertical="center"/>
    </xf>
    <xf numFmtId="0" fontId="6" fillId="0" borderId="24" xfId="8" applyFont="1" applyBorder="1" applyAlignment="1" applyProtection="1">
      <alignment horizontal="center" vertical="center"/>
    </xf>
    <xf numFmtId="0" fontId="6" fillId="0" borderId="23" xfId="8" applyFont="1" applyBorder="1" applyAlignment="1" applyProtection="1">
      <alignment horizontal="center" vertical="center"/>
    </xf>
    <xf numFmtId="0" fontId="6" fillId="0" borderId="36" xfId="8" applyFont="1" applyBorder="1" applyAlignment="1" applyProtection="1">
      <alignment horizontal="center" vertical="center"/>
    </xf>
    <xf numFmtId="0" fontId="6" fillId="0" borderId="27" xfId="8" applyFont="1" applyBorder="1" applyAlignment="1" applyProtection="1">
      <alignment horizontal="center" vertical="center"/>
    </xf>
    <xf numFmtId="0" fontId="6" fillId="0" borderId="26" xfId="8" applyFont="1" applyBorder="1" applyAlignment="1" applyProtection="1">
      <alignment horizontal="center" vertical="center"/>
    </xf>
    <xf numFmtId="0" fontId="14" fillId="0" borderId="34" xfId="8" applyFont="1" applyBorder="1" applyAlignment="1" applyProtection="1">
      <alignment horizontal="left" vertical="center"/>
    </xf>
    <xf numFmtId="0" fontId="19" fillId="0" borderId="27" xfId="0" applyFont="1" applyBorder="1" applyAlignment="1" applyProtection="1">
      <alignment horizontal="left" vertical="center"/>
    </xf>
    <xf numFmtId="0" fontId="19" fillId="0" borderId="35" xfId="0" applyFont="1" applyBorder="1" applyAlignment="1" applyProtection="1">
      <alignment horizontal="left" vertical="center"/>
    </xf>
    <xf numFmtId="49" fontId="13" fillId="0" borderId="8" xfId="8" applyNumberFormat="1" applyFont="1" applyBorder="1" applyAlignment="1" applyProtection="1">
      <alignment vertical="center"/>
    </xf>
    <xf numFmtId="0" fontId="6" fillId="0" borderId="7" xfId="8" applyNumberFormat="1" applyFont="1" applyBorder="1" applyAlignment="1" applyProtection="1">
      <alignment vertical="center"/>
    </xf>
    <xf numFmtId="0" fontId="6" fillId="0" borderId="9" xfId="8" applyNumberFormat="1" applyFont="1" applyBorder="1" applyAlignment="1" applyProtection="1">
      <alignment vertical="center"/>
    </xf>
    <xf numFmtId="49" fontId="13" fillId="0" borderId="0" xfId="8" applyNumberFormat="1" applyFont="1" applyBorder="1" applyAlignment="1" applyProtection="1">
      <alignment horizontal="center" vertical="top"/>
    </xf>
    <xf numFmtId="0" fontId="19" fillId="0" borderId="0" xfId="0" applyFont="1" applyAlignment="1" applyProtection="1">
      <alignment vertical="top"/>
    </xf>
    <xf numFmtId="0" fontId="6" fillId="0" borderId="0" xfId="8" applyNumberFormat="1" applyFont="1" applyBorder="1" applyAlignment="1" applyProtection="1">
      <alignment vertical="top" wrapText="1"/>
    </xf>
    <xf numFmtId="0" fontId="19" fillId="0" borderId="0" xfId="0" applyNumberFormat="1" applyFont="1" applyBorder="1" applyAlignment="1" applyProtection="1">
      <alignment vertical="top" wrapText="1"/>
    </xf>
    <xf numFmtId="0" fontId="19" fillId="0" borderId="27" xfId="0" applyFont="1" applyBorder="1" applyAlignment="1">
      <alignment vertical="top" wrapText="1"/>
    </xf>
    <xf numFmtId="49" fontId="13" fillId="0" borderId="39" xfId="8" applyNumberFormat="1" applyFont="1" applyBorder="1" applyAlignment="1" applyProtection="1">
      <alignment horizontal="distributed" vertical="top" wrapText="1"/>
    </xf>
    <xf numFmtId="0" fontId="19" fillId="0" borderId="24" xfId="0" applyFont="1" applyBorder="1" applyAlignment="1" applyProtection="1">
      <alignment horizontal="distributed" vertical="top"/>
    </xf>
    <xf numFmtId="0" fontId="19" fillId="0" borderId="36" xfId="0" applyFont="1" applyBorder="1" applyAlignment="1" applyProtection="1">
      <alignment horizontal="distributed" vertical="top"/>
    </xf>
    <xf numFmtId="0" fontId="19" fillId="0" borderId="27" xfId="0" applyFont="1" applyBorder="1" applyAlignment="1" applyProtection="1">
      <alignment horizontal="distributed" vertical="top"/>
    </xf>
    <xf numFmtId="49" fontId="14" fillId="0" borderId="39" xfId="8" applyNumberFormat="1" applyFont="1" applyBorder="1" applyAlignment="1" applyProtection="1">
      <alignment horizontal="distributed" vertical="top" wrapText="1" shrinkToFit="1"/>
    </xf>
    <xf numFmtId="0" fontId="38" fillId="0" borderId="24" xfId="0" applyFont="1" applyBorder="1" applyAlignment="1" applyProtection="1">
      <alignment horizontal="distributed" vertical="top" shrinkToFit="1"/>
    </xf>
    <xf numFmtId="0" fontId="19" fillId="0" borderId="36" xfId="0" applyFont="1" applyBorder="1" applyAlignment="1" applyProtection="1">
      <alignment vertical="top"/>
    </xf>
    <xf numFmtId="0" fontId="19" fillId="0" borderId="27" xfId="0" applyFont="1" applyBorder="1" applyAlignment="1" applyProtection="1">
      <alignment vertical="top"/>
    </xf>
    <xf numFmtId="176" fontId="57" fillId="0" borderId="24" xfId="0" applyNumberFormat="1" applyFont="1" applyBorder="1" applyAlignment="1" applyProtection="1">
      <alignment horizontal="distributed" vertical="center"/>
    </xf>
    <xf numFmtId="176" fontId="57" fillId="0" borderId="23" xfId="0" applyNumberFormat="1" applyFont="1" applyBorder="1" applyAlignment="1" applyProtection="1">
      <alignment horizontal="distributed" vertical="center"/>
    </xf>
    <xf numFmtId="176" fontId="13" fillId="0" borderId="27" xfId="8" applyNumberFormat="1" applyFont="1" applyBorder="1" applyAlignment="1" applyProtection="1">
      <alignment horizontal="distributed" vertical="center"/>
    </xf>
    <xf numFmtId="176" fontId="6" fillId="0" borderId="27" xfId="8" applyNumberFormat="1" applyFont="1" applyBorder="1" applyAlignment="1" applyProtection="1">
      <alignment horizontal="distributed" vertical="center"/>
    </xf>
    <xf numFmtId="176" fontId="19" fillId="0" borderId="35" xfId="0" applyNumberFormat="1" applyFont="1" applyBorder="1" applyAlignment="1" applyProtection="1">
      <alignment horizontal="distributed" vertical="center"/>
    </xf>
    <xf numFmtId="49" fontId="13" fillId="0" borderId="0" xfId="8" applyNumberFormat="1" applyFont="1" applyBorder="1" applyAlignment="1" applyProtection="1">
      <alignment horizontal="distributed" vertical="center"/>
    </xf>
    <xf numFmtId="0" fontId="19" fillId="0" borderId="0" xfId="0" applyFont="1" applyAlignment="1" applyProtection="1">
      <alignment horizontal="center" vertical="top"/>
    </xf>
    <xf numFmtId="0" fontId="6" fillId="0" borderId="45" xfId="8" applyNumberFormat="1" applyFont="1" applyBorder="1" applyAlignment="1" applyProtection="1">
      <alignment vertical="top" wrapText="1"/>
    </xf>
    <xf numFmtId="0" fontId="19" fillId="0" borderId="0" xfId="0" applyFont="1" applyAlignment="1">
      <alignment vertical="top" wrapText="1"/>
    </xf>
    <xf numFmtId="49" fontId="13" fillId="0" borderId="10" xfId="8" applyNumberFormat="1" applyFont="1" applyBorder="1" applyAlignment="1" applyProtection="1">
      <alignment vertical="center"/>
      <protection locked="0"/>
    </xf>
    <xf numFmtId="0" fontId="6" fillId="0" borderId="9" xfId="8" applyNumberFormat="1" applyFont="1" applyBorder="1" applyAlignment="1" applyProtection="1">
      <alignment vertical="center"/>
      <protection locked="0"/>
    </xf>
    <xf numFmtId="49" fontId="13" fillId="0" borderId="5" xfId="8" applyNumberFormat="1" applyFont="1" applyBorder="1" applyAlignment="1" applyProtection="1">
      <alignment vertical="center"/>
    </xf>
    <xf numFmtId="0" fontId="6" fillId="0" borderId="2" xfId="8" applyNumberFormat="1" applyFont="1" applyBorder="1" applyAlignment="1" applyProtection="1">
      <alignment vertical="center"/>
    </xf>
    <xf numFmtId="0" fontId="6" fillId="0" borderId="4" xfId="8" applyNumberFormat="1" applyFont="1" applyBorder="1" applyAlignment="1" applyProtection="1">
      <alignment vertical="center"/>
    </xf>
    <xf numFmtId="0" fontId="13" fillId="0" borderId="3" xfId="8" applyNumberFormat="1" applyFont="1" applyBorder="1" applyAlignment="1" applyProtection="1">
      <alignment vertical="center"/>
      <protection locked="0"/>
    </xf>
    <xf numFmtId="0" fontId="6" fillId="0" borderId="2" xfId="8" applyNumberFormat="1" applyFont="1" applyBorder="1" applyAlignment="1" applyProtection="1">
      <alignment vertical="center"/>
      <protection locked="0"/>
    </xf>
    <xf numFmtId="0" fontId="6" fillId="0" borderId="1" xfId="8" applyNumberFormat="1" applyFont="1" applyBorder="1" applyAlignment="1" applyProtection="1">
      <alignment vertical="center"/>
      <protection locked="0"/>
    </xf>
    <xf numFmtId="49" fontId="60" fillId="0" borderId="0" xfId="8" applyNumberFormat="1" applyFont="1" applyAlignment="1">
      <alignment vertical="center" wrapText="1"/>
    </xf>
    <xf numFmtId="0" fontId="56" fillId="0" borderId="62" xfId="0" applyFont="1" applyBorder="1" applyAlignment="1">
      <alignment horizontal="distributed" vertical="center"/>
    </xf>
    <xf numFmtId="0" fontId="56" fillId="0" borderId="63" xfId="0" applyFont="1" applyBorder="1" applyAlignment="1">
      <alignment horizontal="distributed" vertical="center"/>
    </xf>
    <xf numFmtId="0" fontId="56" fillId="0" borderId="30" xfId="0" applyFont="1" applyBorder="1" applyAlignment="1">
      <alignment horizontal="distributed" vertical="center"/>
    </xf>
    <xf numFmtId="0" fontId="56" fillId="0" borderId="67" xfId="0" applyFont="1" applyBorder="1" applyAlignment="1">
      <alignment horizontal="distributed" vertical="center"/>
    </xf>
    <xf numFmtId="0" fontId="56" fillId="0" borderId="29" xfId="0" applyFont="1" applyBorder="1" applyAlignment="1">
      <alignment horizontal="distributed" vertical="center"/>
    </xf>
    <xf numFmtId="0" fontId="19" fillId="0" borderId="29" xfId="0" applyFont="1" applyBorder="1" applyAlignment="1">
      <alignment horizontal="distributed" vertical="center"/>
    </xf>
    <xf numFmtId="0" fontId="19" fillId="0" borderId="28" xfId="0" applyFont="1" applyBorder="1" applyAlignment="1">
      <alignment vertical="center"/>
    </xf>
    <xf numFmtId="0" fontId="19" fillId="0" borderId="61" xfId="0" applyFont="1" applyBorder="1" applyAlignment="1">
      <alignment vertical="center"/>
    </xf>
    <xf numFmtId="0" fontId="19" fillId="0" borderId="64" xfId="0" applyFont="1" applyBorder="1" applyAlignment="1">
      <alignment vertical="center"/>
    </xf>
    <xf numFmtId="0" fontId="19" fillId="0" borderId="65" xfId="0" applyFont="1" applyBorder="1" applyAlignment="1">
      <alignment vertical="center"/>
    </xf>
    <xf numFmtId="0" fontId="19" fillId="0" borderId="21" xfId="0" applyFont="1" applyBorder="1" applyAlignment="1">
      <alignment vertical="center"/>
    </xf>
    <xf numFmtId="0" fontId="19" fillId="0" borderId="18" xfId="0" applyFont="1" applyBorder="1" applyAlignment="1">
      <alignment vertical="center"/>
    </xf>
    <xf numFmtId="0" fontId="19" fillId="0" borderId="41" xfId="0" applyFont="1" applyBorder="1" applyAlignment="1">
      <alignment vertical="center"/>
    </xf>
    <xf numFmtId="0" fontId="19" fillId="0" borderId="42" xfId="0" applyFont="1" applyBorder="1" applyAlignment="1">
      <alignment vertical="center"/>
    </xf>
    <xf numFmtId="0" fontId="19" fillId="0" borderId="38" xfId="0" applyFont="1" applyBorder="1" applyAlignment="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66" xfId="0" applyFont="1" applyBorder="1" applyAlignment="1">
      <alignment vertical="center"/>
    </xf>
    <xf numFmtId="0" fontId="19" fillId="0" borderId="17" xfId="0" applyFont="1" applyBorder="1" applyAlignment="1">
      <alignment vertical="center"/>
    </xf>
    <xf numFmtId="0" fontId="19" fillId="0" borderId="20" xfId="0" applyFont="1" applyBorder="1" applyAlignment="1">
      <alignment vertical="center"/>
    </xf>
    <xf numFmtId="0" fontId="19" fillId="0" borderId="16" xfId="0" applyFont="1" applyBorder="1" applyAlignment="1">
      <alignment vertical="center"/>
    </xf>
    <xf numFmtId="0" fontId="13" fillId="0" borderId="7" xfId="8" applyNumberFormat="1" applyFont="1" applyBorder="1" applyAlignment="1" applyProtection="1">
      <alignment vertical="center"/>
      <protection locked="0"/>
    </xf>
    <xf numFmtId="0" fontId="13" fillId="0" borderId="6" xfId="8" applyNumberFormat="1" applyFont="1" applyBorder="1" applyAlignment="1" applyProtection="1">
      <alignment vertical="center"/>
      <protection locked="0"/>
    </xf>
    <xf numFmtId="49" fontId="13" fillId="0" borderId="39" xfId="8" applyNumberFormat="1" applyFont="1" applyBorder="1" applyAlignment="1" applyProtection="1">
      <alignment horizontal="distributed" vertical="top"/>
    </xf>
    <xf numFmtId="0" fontId="6" fillId="0" borderId="24" xfId="8" applyFont="1" applyBorder="1" applyAlignment="1" applyProtection="1">
      <alignment horizontal="distributed" vertical="top"/>
    </xf>
    <xf numFmtId="176" fontId="57" fillId="0" borderId="24" xfId="8" applyNumberFormat="1" applyFont="1" applyBorder="1" applyAlignment="1" applyProtection="1">
      <alignment horizontal="distributed" vertical="center"/>
    </xf>
    <xf numFmtId="176" fontId="54" fillId="0" borderId="24" xfId="0" applyNumberFormat="1" applyFont="1" applyBorder="1" applyAlignment="1" applyProtection="1">
      <alignment horizontal="distributed" vertical="center"/>
    </xf>
    <xf numFmtId="176" fontId="54" fillId="0" borderId="23" xfId="0" applyNumberFormat="1" applyFont="1" applyBorder="1" applyAlignment="1" applyProtection="1">
      <alignment horizontal="distributed" vertical="center"/>
    </xf>
    <xf numFmtId="176" fontId="19" fillId="0" borderId="26" xfId="0" applyNumberFormat="1" applyFont="1" applyBorder="1" applyAlignment="1" applyProtection="1">
      <alignment horizontal="distributed" vertical="center"/>
    </xf>
    <xf numFmtId="0" fontId="19" fillId="0" borderId="45" xfId="0" applyNumberFormat="1" applyFont="1" applyBorder="1" applyAlignment="1" applyProtection="1">
      <alignment vertical="top" wrapText="1"/>
    </xf>
    <xf numFmtId="176" fontId="54" fillId="0" borderId="40" xfId="0" applyNumberFormat="1" applyFont="1" applyBorder="1" applyAlignment="1" applyProtection="1">
      <alignment horizontal="distributed" vertical="center"/>
    </xf>
    <xf numFmtId="49" fontId="14" fillId="0" borderId="39" xfId="8" applyNumberFormat="1" applyFont="1" applyBorder="1" applyAlignment="1" applyProtection="1">
      <alignment horizontal="distributed" vertical="top" wrapText="1"/>
    </xf>
    <xf numFmtId="0" fontId="14" fillId="0" borderId="24" xfId="8" applyFont="1" applyBorder="1" applyAlignment="1" applyProtection="1">
      <alignment horizontal="distributed" vertical="top"/>
    </xf>
    <xf numFmtId="0" fontId="38" fillId="0" borderId="36" xfId="0" applyFont="1" applyBorder="1" applyAlignment="1" applyProtection="1">
      <alignment horizontal="distributed" vertical="top"/>
    </xf>
    <xf numFmtId="0" fontId="38" fillId="0" borderId="27" xfId="0" applyFont="1" applyBorder="1" applyAlignment="1" applyProtection="1">
      <alignment horizontal="distributed" vertical="top"/>
    </xf>
    <xf numFmtId="179" fontId="51" fillId="0" borderId="24" xfId="8" applyNumberFormat="1" applyFont="1" applyBorder="1" applyAlignment="1" applyProtection="1">
      <alignment horizontal="right" vertical="center"/>
    </xf>
    <xf numFmtId="179" fontId="51" fillId="0" borderId="24" xfId="0" applyNumberFormat="1" applyFont="1" applyBorder="1" applyAlignment="1" applyProtection="1">
      <alignment horizontal="right" vertical="center"/>
    </xf>
    <xf numFmtId="179" fontId="43" fillId="0" borderId="27" xfId="0" applyNumberFormat="1" applyFont="1" applyBorder="1" applyAlignment="1" applyProtection="1">
      <alignment horizontal="right" vertical="center"/>
    </xf>
    <xf numFmtId="49" fontId="6" fillId="0" borderId="17" xfId="8" applyNumberFormat="1" applyFont="1" applyBorder="1" applyAlignment="1" applyProtection="1">
      <alignment vertical="top" wrapText="1"/>
    </xf>
    <xf numFmtId="0" fontId="19" fillId="0" borderId="17" xfId="0" applyFont="1" applyBorder="1" applyAlignment="1" applyProtection="1">
      <alignment vertical="center"/>
    </xf>
    <xf numFmtId="49" fontId="13" fillId="0" borderId="37" xfId="8" applyNumberFormat="1" applyFont="1" applyBorder="1" applyAlignment="1" applyProtection="1">
      <alignment horizontal="distributed" vertical="center"/>
    </xf>
    <xf numFmtId="0" fontId="6" fillId="0" borderId="29" xfId="8" applyFont="1" applyBorder="1" applyAlignment="1" applyProtection="1">
      <alignment horizontal="distributed" vertical="center"/>
    </xf>
    <xf numFmtId="0" fontId="6" fillId="0" borderId="29" xfId="8" applyFont="1" applyBorder="1" applyAlignment="1" applyProtection="1">
      <alignment horizontal="left" vertical="center" wrapText="1"/>
    </xf>
    <xf numFmtId="0" fontId="6" fillId="0" borderId="32" xfId="8" applyFont="1" applyBorder="1" applyAlignment="1" applyProtection="1">
      <alignment horizontal="left" vertical="center" wrapText="1"/>
    </xf>
    <xf numFmtId="0" fontId="6" fillId="0" borderId="27" xfId="8" applyFont="1" applyBorder="1" applyAlignment="1" applyProtection="1">
      <alignment horizontal="left" vertical="center" wrapText="1"/>
    </xf>
    <xf numFmtId="0" fontId="6" fillId="0" borderId="26" xfId="8" applyFont="1" applyBorder="1" applyAlignment="1" applyProtection="1">
      <alignment horizontal="left" vertical="center" wrapText="1"/>
    </xf>
    <xf numFmtId="49" fontId="13" fillId="0" borderId="22" xfId="8" applyNumberFormat="1" applyFont="1" applyBorder="1" applyAlignment="1" applyProtection="1">
      <alignment horizontal="left" vertical="center"/>
    </xf>
    <xf numFmtId="49" fontId="13" fillId="0" borderId="0" xfId="8" applyNumberFormat="1" applyFont="1" applyBorder="1" applyAlignment="1" applyProtection="1">
      <alignment horizontal="left" vertical="center"/>
    </xf>
    <xf numFmtId="49" fontId="13" fillId="0" borderId="22" xfId="8" applyNumberFormat="1" applyFont="1" applyBorder="1" applyAlignment="1" applyProtection="1">
      <alignment horizontal="distributed" vertical="center"/>
    </xf>
    <xf numFmtId="176" fontId="13" fillId="0" borderId="0" xfId="8" applyNumberFormat="1" applyFont="1" applyBorder="1" applyAlignment="1" applyProtection="1">
      <alignment horizontal="distributed" vertical="center"/>
    </xf>
    <xf numFmtId="176" fontId="6" fillId="0" borderId="0" xfId="8" applyNumberFormat="1" applyFont="1" applyBorder="1" applyAlignment="1" applyProtection="1">
      <alignment horizontal="distributed" vertical="center"/>
    </xf>
    <xf numFmtId="176" fontId="19" fillId="0" borderId="0" xfId="0" applyNumberFormat="1" applyFont="1" applyAlignment="1" applyProtection="1">
      <alignment horizontal="distributed" vertical="center"/>
    </xf>
    <xf numFmtId="49" fontId="13" fillId="0" borderId="39" xfId="8" applyNumberFormat="1" applyFont="1" applyBorder="1" applyAlignment="1" applyProtection="1">
      <alignment horizontal="distributed" vertical="center"/>
    </xf>
    <xf numFmtId="0" fontId="6" fillId="0" borderId="24" xfId="8" applyFont="1" applyBorder="1" applyAlignment="1" applyProtection="1">
      <alignment horizontal="distributed" vertical="center"/>
    </xf>
    <xf numFmtId="0" fontId="6" fillId="0" borderId="24" xfId="8" applyFont="1" applyBorder="1" applyAlignment="1" applyProtection="1">
      <alignment horizontal="left" vertical="center" wrapText="1"/>
    </xf>
    <xf numFmtId="0" fontId="6" fillId="0" borderId="23" xfId="8" applyFont="1" applyBorder="1" applyAlignment="1" applyProtection="1">
      <alignment horizontal="left" vertical="center" wrapText="1"/>
    </xf>
    <xf numFmtId="0" fontId="36" fillId="0" borderId="0" xfId="0" applyFont="1" applyAlignment="1" applyProtection="1">
      <alignment horizontal="distributed" vertical="center"/>
    </xf>
    <xf numFmtId="0" fontId="43" fillId="0" borderId="0" xfId="0" applyFont="1" applyAlignment="1" applyProtection="1">
      <alignment horizontal="distributed" vertical="center"/>
    </xf>
    <xf numFmtId="0" fontId="36" fillId="0" borderId="0" xfId="0" applyFont="1" applyAlignment="1" applyProtection="1">
      <alignment horizontal="center" vertical="center"/>
    </xf>
    <xf numFmtId="0" fontId="19" fillId="0" borderId="0" xfId="0" applyFont="1" applyAlignment="1" applyProtection="1">
      <alignment horizontal="center" vertical="center"/>
    </xf>
    <xf numFmtId="0" fontId="23" fillId="0" borderId="0" xfId="0" applyFont="1" applyAlignment="1" applyProtection="1">
      <alignment horizontal="distributed" vertical="center"/>
    </xf>
    <xf numFmtId="0" fontId="36" fillId="0" borderId="0" xfId="0" applyFont="1" applyBorder="1" applyAlignment="1" applyProtection="1">
      <alignment horizontal="left" vertical="center"/>
    </xf>
    <xf numFmtId="49" fontId="13" fillId="0" borderId="10" xfId="8" applyNumberFormat="1" applyFont="1" applyBorder="1" applyAlignment="1" applyProtection="1">
      <alignment vertical="center" wrapText="1"/>
      <protection locked="0"/>
    </xf>
    <xf numFmtId="0" fontId="6" fillId="0" borderId="7" xfId="8" applyFont="1" applyBorder="1" applyAlignment="1" applyProtection="1">
      <alignment vertical="center" wrapText="1"/>
      <protection locked="0"/>
    </xf>
    <xf numFmtId="0" fontId="6" fillId="0" borderId="9" xfId="8" applyFont="1" applyBorder="1" applyAlignment="1" applyProtection="1">
      <alignment vertical="center" wrapText="1"/>
      <protection locked="0"/>
    </xf>
    <xf numFmtId="49" fontId="13" fillId="0" borderId="8" xfId="8" applyNumberFormat="1" applyFont="1" applyBorder="1" applyAlignment="1" applyProtection="1">
      <alignment vertical="center"/>
      <protection locked="0"/>
    </xf>
    <xf numFmtId="0" fontId="6" fillId="0" borderId="7" xfId="8" applyFont="1" applyBorder="1" applyAlignment="1" applyProtection="1">
      <alignment vertical="center"/>
      <protection locked="0"/>
    </xf>
    <xf numFmtId="0" fontId="6" fillId="0" borderId="6" xfId="8" applyFont="1" applyBorder="1" applyAlignment="1" applyProtection="1">
      <alignment vertical="center"/>
      <protection locked="0"/>
    </xf>
    <xf numFmtId="49" fontId="13" fillId="0" borderId="5" xfId="8" applyNumberFormat="1" applyFont="1" applyBorder="1" applyAlignment="1" applyProtection="1">
      <alignment vertical="center" wrapText="1"/>
      <protection locked="0"/>
    </xf>
    <xf numFmtId="0" fontId="6" fillId="0" borderId="2" xfId="8" applyFont="1" applyBorder="1" applyAlignment="1" applyProtection="1">
      <alignment vertical="center" wrapText="1"/>
      <protection locked="0"/>
    </xf>
    <xf numFmtId="0" fontId="6" fillId="0" borderId="4" xfId="8" applyFont="1" applyBorder="1" applyAlignment="1" applyProtection="1">
      <alignment vertical="center" wrapText="1"/>
      <protection locked="0"/>
    </xf>
    <xf numFmtId="49" fontId="13" fillId="0" borderId="3" xfId="8" applyNumberFormat="1" applyFont="1" applyBorder="1" applyAlignment="1" applyProtection="1">
      <alignment vertical="center"/>
      <protection locked="0"/>
    </xf>
    <xf numFmtId="0" fontId="6" fillId="0" borderId="2" xfId="8" applyFont="1" applyBorder="1" applyAlignment="1" applyProtection="1">
      <alignment vertical="center"/>
      <protection locked="0"/>
    </xf>
    <xf numFmtId="0" fontId="6" fillId="0" borderId="1" xfId="8" applyFont="1" applyBorder="1" applyAlignment="1" applyProtection="1">
      <alignment vertical="center"/>
      <protection locked="0"/>
    </xf>
    <xf numFmtId="49" fontId="13" fillId="7" borderId="10" xfId="8" applyNumberFormat="1" applyFont="1" applyFill="1" applyBorder="1" applyAlignment="1" applyProtection="1">
      <alignment vertical="center" wrapText="1"/>
      <protection locked="0"/>
    </xf>
    <xf numFmtId="0" fontId="6" fillId="7" borderId="7" xfId="8" applyFont="1" applyFill="1" applyBorder="1" applyAlignment="1" applyProtection="1">
      <alignment vertical="center" wrapText="1"/>
      <protection locked="0"/>
    </xf>
    <xf numFmtId="0" fontId="6" fillId="7" borderId="9" xfId="8" applyFont="1" applyFill="1" applyBorder="1" applyAlignment="1" applyProtection="1">
      <alignment vertical="center" wrapText="1"/>
      <protection locked="0"/>
    </xf>
    <xf numFmtId="49" fontId="13" fillId="0" borderId="7" xfId="8" applyNumberFormat="1" applyFont="1" applyBorder="1" applyAlignment="1" applyProtection="1">
      <alignment vertical="center" wrapText="1"/>
      <protection locked="0"/>
    </xf>
    <xf numFmtId="49" fontId="13" fillId="0" borderId="9" xfId="8" applyNumberFormat="1" applyFont="1" applyBorder="1" applyAlignment="1" applyProtection="1">
      <alignment vertical="center" wrapText="1"/>
      <protection locked="0"/>
    </xf>
    <xf numFmtId="49" fontId="13" fillId="0" borderId="7" xfId="8" applyNumberFormat="1" applyFont="1" applyBorder="1" applyAlignment="1" applyProtection="1">
      <alignment vertical="center"/>
      <protection locked="0"/>
    </xf>
    <xf numFmtId="49" fontId="13" fillId="0" borderId="6" xfId="8" applyNumberFormat="1" applyFont="1" applyBorder="1" applyAlignment="1" applyProtection="1">
      <alignment vertical="center"/>
      <protection locked="0"/>
    </xf>
    <xf numFmtId="49" fontId="14" fillId="0" borderId="33" xfId="8" applyNumberFormat="1" applyFont="1" applyBorder="1" applyAlignment="1">
      <alignment horizontal="right" vertical="center" wrapText="1"/>
    </xf>
    <xf numFmtId="0" fontId="19" fillId="0" borderId="24" xfId="0" applyFont="1" applyBorder="1" applyAlignment="1">
      <alignment horizontal="right" vertical="center"/>
    </xf>
    <xf numFmtId="0" fontId="19" fillId="0" borderId="40" xfId="0" applyFont="1" applyBorder="1" applyAlignment="1">
      <alignment horizontal="right" vertical="center"/>
    </xf>
    <xf numFmtId="49" fontId="13" fillId="0" borderId="38" xfId="8" applyNumberFormat="1" applyFont="1" applyBorder="1" applyAlignment="1">
      <alignment horizontal="center" vertical="center"/>
    </xf>
    <xf numFmtId="0" fontId="6" fillId="0" borderId="24" xfId="8" applyFont="1" applyBorder="1" applyAlignment="1">
      <alignment horizontal="center" vertical="center"/>
    </xf>
    <xf numFmtId="0" fontId="6" fillId="0" borderId="23" xfId="8" applyFont="1" applyBorder="1" applyAlignment="1">
      <alignment horizontal="center" vertical="center"/>
    </xf>
    <xf numFmtId="0" fontId="6" fillId="0" borderId="36" xfId="8" applyFont="1" applyBorder="1" applyAlignment="1">
      <alignment horizontal="center" vertical="center"/>
    </xf>
    <xf numFmtId="0" fontId="6" fillId="0" borderId="27" xfId="8" applyFont="1" applyBorder="1" applyAlignment="1">
      <alignment horizontal="center" vertical="center"/>
    </xf>
    <xf numFmtId="0" fontId="6" fillId="0" borderId="26" xfId="8" applyFont="1" applyBorder="1" applyAlignment="1">
      <alignment horizontal="center" vertical="center"/>
    </xf>
    <xf numFmtId="0" fontId="14" fillId="0" borderId="34" xfId="8" applyFont="1" applyBorder="1" applyAlignment="1">
      <alignment horizontal="left" vertical="center"/>
    </xf>
    <xf numFmtId="0" fontId="19" fillId="0" borderId="27" xfId="0" applyFont="1" applyBorder="1" applyAlignment="1">
      <alignment horizontal="left" vertical="center"/>
    </xf>
    <xf numFmtId="0" fontId="19" fillId="0" borderId="35" xfId="0" applyFont="1" applyBorder="1" applyAlignment="1">
      <alignment horizontal="left" vertical="center"/>
    </xf>
    <xf numFmtId="49" fontId="8" fillId="0" borderId="0" xfId="8" applyNumberFormat="1" applyFont="1" applyBorder="1" applyAlignment="1" applyProtection="1">
      <alignment horizontal="center" vertical="top"/>
    </xf>
    <xf numFmtId="0" fontId="22" fillId="0" borderId="0" xfId="0" applyFont="1" applyAlignment="1" applyProtection="1">
      <alignment vertical="top"/>
    </xf>
    <xf numFmtId="0" fontId="16" fillId="0" borderId="39" xfId="8" applyNumberFormat="1" applyFont="1" applyBorder="1" applyAlignment="1" applyProtection="1">
      <alignment horizontal="distributed" vertical="center"/>
    </xf>
    <xf numFmtId="0" fontId="39" fillId="0" borderId="24" xfId="0" applyNumberFormat="1" applyFont="1" applyBorder="1" applyAlignment="1" applyProtection="1">
      <alignment horizontal="distributed" vertical="center"/>
    </xf>
    <xf numFmtId="0" fontId="39" fillId="0" borderId="40" xfId="0" applyNumberFormat="1" applyFont="1" applyBorder="1" applyAlignment="1" applyProtection="1">
      <alignment horizontal="distributed" vertical="center"/>
    </xf>
    <xf numFmtId="0" fontId="39" fillId="0" borderId="36" xfId="0" applyNumberFormat="1" applyFont="1" applyBorder="1" applyAlignment="1" applyProtection="1">
      <alignment horizontal="distributed" vertical="center"/>
    </xf>
    <xf numFmtId="0" fontId="39" fillId="0" borderId="27" xfId="0" applyNumberFormat="1" applyFont="1" applyBorder="1" applyAlignment="1" applyProtection="1">
      <alignment horizontal="distributed" vertical="center"/>
    </xf>
    <xf numFmtId="0" fontId="39" fillId="0" borderId="35" xfId="0" applyNumberFormat="1" applyFont="1" applyBorder="1" applyAlignment="1" applyProtection="1">
      <alignment horizontal="distributed" vertical="center"/>
    </xf>
    <xf numFmtId="49" fontId="16" fillId="0" borderId="39" xfId="8" applyNumberFormat="1" applyFont="1" applyBorder="1" applyAlignment="1" applyProtection="1">
      <alignment horizontal="distributed" vertical="center" wrapText="1" shrinkToFit="1"/>
    </xf>
    <xf numFmtId="0" fontId="39" fillId="0" borderId="24" xfId="0" applyFont="1" applyBorder="1" applyAlignment="1" applyProtection="1">
      <alignment horizontal="distributed" vertical="center" shrinkToFit="1"/>
    </xf>
    <xf numFmtId="0" fontId="39" fillId="0" borderId="40" xfId="0" applyFont="1" applyBorder="1" applyAlignment="1" applyProtection="1">
      <alignment horizontal="distributed" vertical="center" shrinkToFit="1"/>
    </xf>
    <xf numFmtId="0" fontId="39" fillId="0" borderId="36" xfId="0" applyFont="1" applyBorder="1" applyAlignment="1" applyProtection="1">
      <alignment vertical="center"/>
    </xf>
    <xf numFmtId="0" fontId="39" fillId="0" borderId="27" xfId="0" applyFont="1" applyBorder="1" applyAlignment="1" applyProtection="1">
      <alignment vertical="center"/>
    </xf>
    <xf numFmtId="0" fontId="39" fillId="0" borderId="35" xfId="0" applyFont="1" applyBorder="1" applyAlignment="1" applyProtection="1">
      <alignment vertical="center"/>
    </xf>
    <xf numFmtId="49" fontId="8" fillId="0" borderId="0" xfId="8" applyNumberFormat="1" applyFont="1" applyBorder="1" applyAlignment="1" applyProtection="1">
      <alignment horizontal="distributed" vertical="center"/>
    </xf>
    <xf numFmtId="0" fontId="22" fillId="0" borderId="0" xfId="0" applyFont="1" applyAlignment="1" applyProtection="1">
      <alignment horizontal="distributed" vertical="center"/>
    </xf>
    <xf numFmtId="0" fontId="22" fillId="0" borderId="0" xfId="0" applyFont="1" applyAlignment="1" applyProtection="1">
      <alignment horizontal="center" vertical="top"/>
    </xf>
    <xf numFmtId="0" fontId="8" fillId="0" borderId="45" xfId="8" applyNumberFormat="1" applyFont="1" applyBorder="1" applyAlignment="1" applyProtection="1">
      <alignment horizontal="left" vertical="top" wrapText="1" indent="1"/>
    </xf>
    <xf numFmtId="0" fontId="22" fillId="0" borderId="0" xfId="0" applyFont="1" applyAlignment="1">
      <alignment horizontal="left" vertical="top" wrapText="1" indent="1"/>
    </xf>
    <xf numFmtId="49" fontId="16" fillId="0" borderId="39" xfId="8" applyNumberFormat="1" applyFont="1" applyBorder="1" applyAlignment="1" applyProtection="1">
      <alignment horizontal="distributed" vertical="center"/>
    </xf>
    <xf numFmtId="0" fontId="16" fillId="0" borderId="24" xfId="8" applyFont="1" applyBorder="1" applyAlignment="1" applyProtection="1">
      <alignment horizontal="distributed" vertical="center"/>
    </xf>
    <xf numFmtId="0" fontId="16" fillId="0" borderId="40" xfId="8" applyFont="1" applyBorder="1" applyAlignment="1" applyProtection="1">
      <alignment horizontal="distributed" vertical="center"/>
    </xf>
    <xf numFmtId="0" fontId="39" fillId="0" borderId="36" xfId="0" applyFont="1" applyBorder="1" applyAlignment="1" applyProtection="1">
      <alignment horizontal="distributed" vertical="center"/>
    </xf>
    <xf numFmtId="0" fontId="39" fillId="0" borderId="27" xfId="0" applyFont="1" applyBorder="1" applyAlignment="1" applyProtection="1">
      <alignment horizontal="distributed" vertical="center"/>
    </xf>
    <xf numFmtId="0" fontId="39" fillId="0" borderId="35" xfId="0" applyFont="1" applyBorder="1" applyAlignment="1" applyProtection="1">
      <alignment horizontal="distributed" vertical="center"/>
    </xf>
    <xf numFmtId="176" fontId="8" fillId="0" borderId="27" xfId="8" applyNumberFormat="1" applyFont="1" applyBorder="1" applyAlignment="1" applyProtection="1">
      <alignment horizontal="distributed" vertical="center"/>
    </xf>
    <xf numFmtId="0" fontId="22" fillId="0" borderId="27" xfId="0" applyFont="1" applyBorder="1" applyAlignment="1">
      <alignment horizontal="distributed" vertical="center"/>
    </xf>
    <xf numFmtId="0" fontId="27" fillId="0" borderId="27" xfId="0" applyFont="1" applyBorder="1" applyAlignment="1">
      <alignment horizontal="distributed" vertical="center"/>
    </xf>
    <xf numFmtId="176" fontId="8" fillId="0" borderId="27" xfId="8" applyNumberFormat="1" applyFont="1" applyBorder="1" applyAlignment="1" applyProtection="1">
      <alignment horizontal="distributed" vertical="center"/>
      <protection locked="0"/>
    </xf>
    <xf numFmtId="0" fontId="27" fillId="0" borderId="27" xfId="0" applyFont="1" applyBorder="1" applyAlignment="1" applyProtection="1">
      <alignment horizontal="distributed" vertical="center"/>
      <protection locked="0"/>
    </xf>
    <xf numFmtId="176" fontId="57" fillId="0" borderId="24" xfId="0" applyNumberFormat="1" applyFont="1" applyBorder="1" applyAlignment="1" applyProtection="1">
      <alignment horizontal="distributed" vertical="center"/>
      <protection locked="0"/>
    </xf>
    <xf numFmtId="0" fontId="0" fillId="0" borderId="24" xfId="0" applyBorder="1" applyAlignment="1" applyProtection="1">
      <alignment horizontal="distributed" vertical="center"/>
      <protection locked="0"/>
    </xf>
    <xf numFmtId="0" fontId="0" fillId="0" borderId="24" xfId="0" applyBorder="1" applyAlignment="1">
      <alignment horizontal="distributed" vertical="center"/>
    </xf>
    <xf numFmtId="0" fontId="8" fillId="0" borderId="0" xfId="8" applyNumberFormat="1" applyFont="1" applyBorder="1" applyAlignment="1" applyProtection="1">
      <alignment horizontal="center" vertical="top" wrapText="1"/>
    </xf>
    <xf numFmtId="49" fontId="13" fillId="0" borderId="0" xfId="8" applyNumberFormat="1" applyFont="1" applyBorder="1" applyAlignment="1" applyProtection="1">
      <alignment horizontal="left" vertical="center" wrapText="1"/>
    </xf>
    <xf numFmtId="49" fontId="13" fillId="0" borderId="27" xfId="8" applyNumberFormat="1" applyFont="1" applyBorder="1" applyAlignment="1" applyProtection="1">
      <alignment horizontal="left" vertical="center"/>
    </xf>
    <xf numFmtId="0" fontId="61" fillId="0" borderId="0" xfId="0" applyFont="1" applyAlignment="1">
      <alignment vertical="center"/>
    </xf>
    <xf numFmtId="0" fontId="36" fillId="0" borderId="0" xfId="0" applyFont="1" applyAlignment="1" applyProtection="1">
      <alignment horizontal="distributed" vertical="center"/>
      <protection locked="0"/>
    </xf>
    <xf numFmtId="0" fontId="19" fillId="0" borderId="0" xfId="0" applyFont="1" applyAlignment="1" applyProtection="1">
      <alignment vertical="center"/>
      <protection locked="0"/>
    </xf>
    <xf numFmtId="179" fontId="19" fillId="0" borderId="27" xfId="0" applyNumberFormat="1" applyFont="1" applyBorder="1" applyAlignment="1" applyProtection="1">
      <alignment horizontal="right" vertical="center"/>
    </xf>
    <xf numFmtId="0" fontId="0" fillId="0" borderId="27" xfId="0" applyBorder="1" applyAlignment="1">
      <alignment horizontal="right" vertical="center"/>
    </xf>
    <xf numFmtId="0" fontId="22" fillId="0" borderId="45" xfId="0" applyNumberFormat="1" applyFont="1" applyBorder="1" applyAlignment="1" applyProtection="1">
      <alignment horizontal="left" vertical="top" wrapText="1" indent="1"/>
    </xf>
    <xf numFmtId="49" fontId="16" fillId="0" borderId="39" xfId="8" applyNumberFormat="1" applyFont="1" applyBorder="1" applyAlignment="1" applyProtection="1">
      <alignment horizontal="distributed" vertical="center" wrapText="1"/>
    </xf>
    <xf numFmtId="176" fontId="8" fillId="0" borderId="0" xfId="8" applyNumberFormat="1" applyFont="1" applyBorder="1" applyAlignment="1" applyProtection="1">
      <alignment horizontal="distributed" vertical="center"/>
      <protection locked="0"/>
    </xf>
    <xf numFmtId="176" fontId="22" fillId="0" borderId="0" xfId="0" applyNumberFormat="1" applyFont="1" applyAlignment="1" applyProtection="1">
      <alignment horizontal="distributed" vertical="center"/>
      <protection locked="0"/>
    </xf>
    <xf numFmtId="0" fontId="8" fillId="0" borderId="24" xfId="8" applyFont="1" applyBorder="1" applyAlignment="1" applyProtection="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6" xfId="0" applyFont="1" applyBorder="1" applyAlignment="1">
      <alignment horizontal="center" vertical="center" wrapText="1"/>
    </xf>
    <xf numFmtId="49" fontId="16" fillId="0" borderId="37" xfId="8" applyNumberFormat="1" applyFont="1" applyBorder="1" applyAlignment="1" applyProtection="1">
      <alignment horizontal="distributed" vertical="center" wrapText="1"/>
    </xf>
    <xf numFmtId="0" fontId="39" fillId="0" borderId="29" xfId="0" applyFont="1" applyBorder="1" applyAlignment="1">
      <alignment horizontal="distributed" vertical="center"/>
    </xf>
    <xf numFmtId="0" fontId="39" fillId="0" borderId="67" xfId="0" applyFont="1" applyBorder="1" applyAlignment="1">
      <alignment horizontal="distributed" vertical="center"/>
    </xf>
    <xf numFmtId="0" fontId="39" fillId="0" borderId="36" xfId="0" applyFont="1" applyBorder="1" applyAlignment="1">
      <alignment horizontal="distributed" vertical="center"/>
    </xf>
    <xf numFmtId="0" fontId="39" fillId="0" borderId="27" xfId="0" applyFont="1" applyBorder="1" applyAlignment="1">
      <alignment horizontal="distributed" vertical="center"/>
    </xf>
    <xf numFmtId="0" fontId="39" fillId="0" borderId="35" xfId="0" applyFont="1" applyBorder="1" applyAlignment="1">
      <alignment horizontal="distributed" vertical="center"/>
    </xf>
    <xf numFmtId="0" fontId="8" fillId="0" borderId="29" xfId="8" applyFont="1" applyBorder="1" applyAlignment="1" applyProtection="1">
      <alignment horizontal="left" vertical="center" wrapText="1" indent="1"/>
    </xf>
    <xf numFmtId="0" fontId="22" fillId="0" borderId="29" xfId="0" applyFont="1" applyBorder="1" applyAlignment="1">
      <alignment horizontal="left" vertical="center" wrapText="1" indent="1"/>
    </xf>
    <xf numFmtId="0" fontId="22" fillId="0" borderId="32" xfId="0" applyFont="1" applyBorder="1" applyAlignment="1">
      <alignment horizontal="left" vertical="center" wrapText="1" indent="1"/>
    </xf>
    <xf numFmtId="0" fontId="22" fillId="0" borderId="27" xfId="0" applyFont="1" applyBorder="1" applyAlignment="1">
      <alignment horizontal="left" vertical="center" wrapText="1" indent="1"/>
    </xf>
    <xf numFmtId="0" fontId="22" fillId="0" borderId="26" xfId="0" applyFont="1" applyBorder="1" applyAlignment="1">
      <alignment horizontal="left" vertical="center" wrapText="1" indent="1"/>
    </xf>
    <xf numFmtId="0" fontId="39" fillId="0" borderId="24" xfId="0" applyFont="1" applyBorder="1" applyAlignment="1">
      <alignment horizontal="distributed" vertical="center"/>
    </xf>
    <xf numFmtId="0" fontId="39" fillId="0" borderId="40" xfId="0" applyFont="1" applyBorder="1" applyAlignment="1">
      <alignment horizontal="distributed" vertical="center"/>
    </xf>
    <xf numFmtId="0" fontId="39" fillId="0" borderId="39" xfId="0" applyFont="1" applyBorder="1" applyAlignment="1">
      <alignment horizontal="distributed" vertical="center"/>
    </xf>
    <xf numFmtId="0" fontId="8" fillId="0" borderId="39" xfId="8" applyFont="1" applyBorder="1" applyAlignment="1" applyProtection="1">
      <alignment horizontal="left" vertical="center" wrapText="1" indent="1"/>
    </xf>
    <xf numFmtId="0" fontId="22" fillId="0" borderId="24" xfId="0" applyFont="1" applyBorder="1" applyAlignment="1">
      <alignment horizontal="left" vertical="center" wrapText="1" indent="1"/>
    </xf>
    <xf numFmtId="0" fontId="22" fillId="0" borderId="36" xfId="0" applyFont="1" applyBorder="1" applyAlignment="1">
      <alignment horizontal="left" vertical="center" wrapText="1" indent="1"/>
    </xf>
    <xf numFmtId="0" fontId="8" fillId="0" borderId="0" xfId="8" applyNumberFormat="1" applyFont="1" applyBorder="1" applyAlignment="1" applyProtection="1">
      <alignment horizontal="left" vertical="center" wrapText="1"/>
    </xf>
    <xf numFmtId="0" fontId="19" fillId="0" borderId="0" xfId="0" applyFont="1" applyAlignment="1" applyProtection="1">
      <alignment horizontal="left" vertical="center" wrapText="1"/>
    </xf>
    <xf numFmtId="0" fontId="19" fillId="0" borderId="0" xfId="0" applyFont="1" applyAlignment="1">
      <alignment horizontal="distributed" vertical="center"/>
    </xf>
    <xf numFmtId="49" fontId="6" fillId="0" borderId="17" xfId="8" applyNumberFormat="1" applyFont="1" applyBorder="1" applyAlignment="1" applyProtection="1">
      <alignment horizontal="distributed" vertical="center"/>
    </xf>
    <xf numFmtId="0" fontId="0" fillId="0" borderId="17" xfId="0" applyBorder="1" applyAlignment="1">
      <alignment horizontal="distributed" vertical="center"/>
    </xf>
    <xf numFmtId="0" fontId="19" fillId="0" borderId="17" xfId="0" applyFont="1" applyBorder="1" applyAlignment="1" applyProtection="1">
      <alignment horizontal="left" vertical="center"/>
    </xf>
    <xf numFmtId="0" fontId="0" fillId="0" borderId="17" xfId="0" applyBorder="1" applyAlignment="1">
      <alignment horizontal="left" vertical="center"/>
    </xf>
    <xf numFmtId="179" fontId="54" fillId="0" borderId="24" xfId="0" applyNumberFormat="1" applyFont="1" applyBorder="1" applyAlignment="1" applyProtection="1">
      <alignment horizontal="right" vertical="center"/>
    </xf>
    <xf numFmtId="0" fontId="0" fillId="0" borderId="24" xfId="0" applyBorder="1" applyAlignment="1">
      <alignment horizontal="right" vertical="center"/>
    </xf>
    <xf numFmtId="0" fontId="6" fillId="0" borderId="39" xfId="8" applyFont="1" applyFill="1" applyBorder="1" applyAlignment="1" applyProtection="1">
      <alignment horizontal="left" vertical="top" wrapText="1"/>
      <protection locked="0"/>
    </xf>
    <xf numFmtId="0" fontId="0" fillId="0" borderId="24"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0" xfId="0" applyAlignment="1" applyProtection="1">
      <alignment vertical="top" wrapText="1"/>
      <protection locked="0"/>
    </xf>
    <xf numFmtId="0" fontId="0" fillId="0" borderId="2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6" xfId="0" applyBorder="1" applyAlignment="1" applyProtection="1">
      <alignment vertical="top" wrapText="1"/>
      <protection locked="0"/>
    </xf>
    <xf numFmtId="0" fontId="38" fillId="0" borderId="31" xfId="0" applyFont="1" applyBorder="1" applyAlignment="1" applyProtection="1">
      <alignment horizontal="distributed" vertical="center"/>
      <protection locked="0"/>
    </xf>
    <xf numFmtId="0" fontId="19" fillId="0" borderId="29" xfId="0" applyFont="1" applyBorder="1" applyAlignment="1" applyProtection="1">
      <alignment horizontal="distributed" vertical="center"/>
      <protection locked="0"/>
    </xf>
    <xf numFmtId="0" fontId="19" fillId="0" borderId="32" xfId="0" applyFont="1" applyBorder="1" applyAlignment="1" applyProtection="1">
      <alignment horizontal="distributed" vertical="center"/>
      <protection locked="0"/>
    </xf>
    <xf numFmtId="0" fontId="6" fillId="0" borderId="0" xfId="8" applyFont="1" applyFill="1" applyAlignment="1">
      <alignment vertical="center" wrapText="1"/>
    </xf>
    <xf numFmtId="0" fontId="14" fillId="0" borderId="22" xfId="1" applyFont="1" applyFill="1" applyBorder="1" applyAlignment="1" applyProtection="1">
      <alignment horizontal="center" vertical="center"/>
      <protection locked="0"/>
    </xf>
    <xf numFmtId="0" fontId="14" fillId="0" borderId="0" xfId="1" applyFont="1" applyFill="1" applyBorder="1" applyAlignment="1" applyProtection="1">
      <alignment horizontal="center" vertical="center"/>
      <protection locked="0"/>
    </xf>
    <xf numFmtId="0" fontId="14" fillId="0" borderId="41" xfId="1" applyFont="1" applyFill="1" applyBorder="1" applyAlignment="1" applyProtection="1">
      <alignment horizontal="center" vertical="center"/>
      <protection locked="0"/>
    </xf>
    <xf numFmtId="0" fontId="14" fillId="0" borderId="19" xfId="1" applyFont="1" applyFill="1" applyBorder="1" applyAlignment="1" applyProtection="1">
      <alignment horizontal="center" vertical="center"/>
      <protection locked="0"/>
    </xf>
    <xf numFmtId="0" fontId="14" fillId="0" borderId="17" xfId="1" applyFont="1" applyFill="1" applyBorder="1" applyAlignment="1" applyProtection="1">
      <alignment horizontal="center" vertical="center"/>
      <protection locked="0"/>
    </xf>
    <xf numFmtId="0" fontId="14" fillId="0" borderId="42" xfId="1" applyFont="1" applyFill="1" applyBorder="1" applyAlignment="1" applyProtection="1">
      <alignment horizontal="center" vertical="center"/>
      <protection locked="0"/>
    </xf>
    <xf numFmtId="0" fontId="14" fillId="0" borderId="38" xfId="1" applyFont="1" applyFill="1" applyBorder="1" applyAlignment="1" applyProtection="1">
      <alignment horizontal="center" vertical="center"/>
      <protection locked="0"/>
    </xf>
    <xf numFmtId="0" fontId="14" fillId="0" borderId="66" xfId="1" applyFont="1" applyFill="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38" xfId="0" applyFont="1" applyBorder="1" applyAlignment="1" applyProtection="1">
      <alignment vertical="center"/>
      <protection locked="0"/>
    </xf>
    <xf numFmtId="0" fontId="19" fillId="0" borderId="66" xfId="0" applyFont="1" applyBorder="1" applyAlignment="1" applyProtection="1">
      <alignment vertical="center"/>
      <protection locked="0"/>
    </xf>
    <xf numFmtId="0" fontId="19" fillId="0" borderId="17" xfId="0" applyFont="1" applyBorder="1" applyAlignment="1" applyProtection="1">
      <alignment vertical="center"/>
      <protection locked="0"/>
    </xf>
    <xf numFmtId="0" fontId="38" fillId="0" borderId="22" xfId="0" applyFont="1" applyBorder="1" applyAlignment="1" applyProtection="1">
      <alignment horizontal="distributed" vertical="center"/>
      <protection locked="0"/>
    </xf>
    <xf numFmtId="0" fontId="19" fillId="0" borderId="0" xfId="0" applyFont="1" applyBorder="1" applyAlignment="1" applyProtection="1">
      <alignment horizontal="distributed" vertical="center"/>
      <protection locked="0"/>
    </xf>
    <xf numFmtId="0" fontId="19" fillId="0" borderId="20" xfId="0" applyFont="1" applyBorder="1" applyAlignment="1" applyProtection="1">
      <alignment horizontal="distributed" vertical="center"/>
      <protection locked="0"/>
    </xf>
    <xf numFmtId="0" fontId="19" fillId="0" borderId="22" xfId="0" applyFont="1" applyBorder="1" applyAlignment="1" applyProtection="1">
      <alignment horizontal="distributed" vertical="center"/>
      <protection locked="0"/>
    </xf>
    <xf numFmtId="0" fontId="19" fillId="0" borderId="19" xfId="0" applyFont="1" applyBorder="1" applyAlignment="1" applyProtection="1">
      <alignment horizontal="distributed" vertical="center"/>
      <protection locked="0"/>
    </xf>
    <xf numFmtId="0" fontId="19" fillId="0" borderId="17" xfId="0" applyFont="1" applyBorder="1" applyAlignment="1" applyProtection="1">
      <alignment horizontal="distributed" vertical="center"/>
      <protection locked="0"/>
    </xf>
    <xf numFmtId="0" fontId="19" fillId="0" borderId="16" xfId="0" applyFont="1" applyBorder="1" applyAlignment="1" applyProtection="1">
      <alignment horizontal="distributed" vertical="center"/>
      <protection locked="0"/>
    </xf>
    <xf numFmtId="0" fontId="14" fillId="0" borderId="31" xfId="1" applyFont="1" applyFill="1" applyBorder="1" applyAlignment="1" applyProtection="1">
      <alignment horizontal="distributed" vertical="center"/>
      <protection locked="0"/>
    </xf>
    <xf numFmtId="0" fontId="14" fillId="0" borderId="29" xfId="1" applyFont="1" applyFill="1" applyBorder="1" applyAlignment="1" applyProtection="1">
      <alignment horizontal="distributed" vertical="center"/>
      <protection locked="0"/>
    </xf>
    <xf numFmtId="0" fontId="14" fillId="0" borderId="67" xfId="1" applyFont="1" applyFill="1" applyBorder="1" applyAlignment="1" applyProtection="1">
      <alignment horizontal="distributed" vertical="center"/>
      <protection locked="0"/>
    </xf>
    <xf numFmtId="0" fontId="14" fillId="0" borderId="37" xfId="1" applyFont="1" applyFill="1" applyBorder="1" applyAlignment="1" applyProtection="1">
      <alignment horizontal="distributed" vertical="center" wrapText="1"/>
      <protection locked="0"/>
    </xf>
    <xf numFmtId="0" fontId="14" fillId="0" borderId="29" xfId="1" applyFont="1" applyFill="1" applyBorder="1" applyAlignment="1" applyProtection="1">
      <alignment horizontal="distributed" vertical="center" wrapText="1"/>
      <protection locked="0"/>
    </xf>
    <xf numFmtId="0" fontId="14" fillId="0" borderId="31" xfId="1" applyFont="1" applyFill="1" applyBorder="1" applyAlignment="1" applyProtection="1">
      <alignment horizontal="distributed" vertical="center" wrapText="1"/>
      <protection locked="0"/>
    </xf>
    <xf numFmtId="0" fontId="14" fillId="0" borderId="67" xfId="1" applyFont="1" applyFill="1" applyBorder="1" applyAlignment="1" applyProtection="1">
      <alignment horizontal="distributed" vertical="center" wrapText="1"/>
      <protection locked="0"/>
    </xf>
    <xf numFmtId="0" fontId="38" fillId="0" borderId="29" xfId="0" applyFont="1" applyBorder="1" applyAlignment="1" applyProtection="1">
      <alignment horizontal="distributed" vertical="center"/>
      <protection locked="0"/>
    </xf>
    <xf numFmtId="0" fontId="19" fillId="0" borderId="29" xfId="0" applyFont="1" applyBorder="1" applyAlignment="1" applyProtection="1">
      <alignment vertical="center"/>
      <protection locked="0"/>
    </xf>
    <xf numFmtId="0" fontId="19" fillId="0" borderId="24" xfId="0" applyFont="1" applyBorder="1" applyAlignment="1" applyProtection="1">
      <alignment horizontal="distributed" vertical="center" wrapText="1"/>
    </xf>
    <xf numFmtId="0" fontId="0" fillId="0" borderId="24" xfId="0" applyBorder="1" applyAlignment="1" applyProtection="1">
      <alignment horizontal="distributed" vertical="center" wrapText="1"/>
    </xf>
    <xf numFmtId="0" fontId="0" fillId="0" borderId="0" xfId="0" applyBorder="1" applyAlignment="1" applyProtection="1">
      <alignment horizontal="distributed" vertical="center" wrapText="1"/>
    </xf>
    <xf numFmtId="0" fontId="0" fillId="0" borderId="27" xfId="0" applyBorder="1" applyAlignment="1" applyProtection="1">
      <alignment horizontal="distributed" vertical="center" wrapText="1"/>
    </xf>
    <xf numFmtId="0" fontId="19" fillId="0" borderId="24" xfId="0" applyFont="1" applyBorder="1" applyAlignment="1">
      <alignment horizontal="distributed" vertical="center" wrapText="1"/>
    </xf>
    <xf numFmtId="0" fontId="19" fillId="0" borderId="0" xfId="0" applyFont="1" applyAlignment="1">
      <alignment horizontal="distributed" vertical="center" wrapText="1"/>
    </xf>
    <xf numFmtId="0" fontId="19" fillId="0" borderId="17" xfId="0" applyFont="1" applyBorder="1" applyAlignment="1">
      <alignment horizontal="distributed" vertical="center" wrapText="1"/>
    </xf>
    <xf numFmtId="0" fontId="6" fillId="0" borderId="43" xfId="8" applyFont="1" applyFill="1" applyBorder="1" applyAlignment="1" applyProtection="1">
      <alignment horizontal="center" vertical="center" wrapText="1"/>
    </xf>
    <xf numFmtId="0" fontId="19" fillId="0" borderId="43" xfId="0" applyFont="1" applyBorder="1" applyAlignment="1">
      <alignment vertical="center" wrapText="1"/>
    </xf>
    <xf numFmtId="0" fontId="19" fillId="0" borderId="43" xfId="0" applyFont="1" applyBorder="1" applyAlignment="1" applyProtection="1">
      <alignment horizontal="center" vertical="center" wrapText="1"/>
      <protection locked="0"/>
    </xf>
    <xf numFmtId="0" fontId="19" fillId="0" borderId="43" xfId="0" applyFont="1" applyBorder="1" applyAlignment="1">
      <alignment horizontal="left" vertical="center" wrapText="1"/>
    </xf>
    <xf numFmtId="0" fontId="19" fillId="0" borderId="57" xfId="0" applyFont="1" applyBorder="1" applyAlignment="1" applyProtection="1">
      <alignment horizontal="center" vertical="center" wrapText="1"/>
      <protection locked="0"/>
    </xf>
    <xf numFmtId="0" fontId="6" fillId="0" borderId="43" xfId="8" applyFont="1" applyFill="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181" fontId="19" fillId="0" borderId="43" xfId="0" applyNumberFormat="1"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176" fontId="19" fillId="0" borderId="24" xfId="0" applyNumberFormat="1" applyFont="1" applyBorder="1" applyAlignment="1" applyProtection="1">
      <alignment horizontal="distributed" vertical="center" indent="1"/>
    </xf>
    <xf numFmtId="0" fontId="19" fillId="0" borderId="9" xfId="0" applyFont="1" applyBorder="1" applyAlignment="1" applyProtection="1">
      <alignment horizontal="center" vertical="center" shrinkToFit="1"/>
      <protection locked="0"/>
    </xf>
    <xf numFmtId="0" fontId="0" fillId="0" borderId="43" xfId="0" applyBorder="1" applyAlignment="1">
      <alignment horizontal="center" vertical="center" shrinkToFit="1"/>
    </xf>
    <xf numFmtId="0" fontId="0" fillId="0" borderId="4" xfId="0" applyBorder="1" applyAlignment="1">
      <alignment horizontal="center" vertical="center" shrinkToFit="1"/>
    </xf>
    <xf numFmtId="0" fontId="0" fillId="0" borderId="44" xfId="0" applyBorder="1" applyAlignment="1">
      <alignment horizontal="center" vertical="center" shrinkToFit="1"/>
    </xf>
    <xf numFmtId="181" fontId="19" fillId="0" borderId="39" xfId="0" applyNumberFormat="1" applyFont="1" applyBorder="1" applyAlignment="1" applyProtection="1">
      <alignment horizontal="right" vertical="center" wrapText="1"/>
      <protection locked="0"/>
    </xf>
    <xf numFmtId="0" fontId="0" fillId="0" borderId="24" xfId="0" applyBorder="1" applyAlignment="1" applyProtection="1">
      <alignment horizontal="right" vertical="center" wrapText="1"/>
      <protection locked="0"/>
    </xf>
    <xf numFmtId="0" fontId="0" fillId="0" borderId="66" xfId="0"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19" fillId="0" borderId="7" xfId="0" applyFont="1" applyBorder="1" applyAlignment="1" applyProtection="1">
      <alignment horizontal="distributed" vertical="center"/>
    </xf>
    <xf numFmtId="181" fontId="12" fillId="0" borderId="7" xfId="8" applyNumberFormat="1" applyFont="1" applyFill="1" applyBorder="1" applyAlignment="1" applyProtection="1">
      <alignment horizontal="right" vertical="center"/>
    </xf>
    <xf numFmtId="181" fontId="45" fillId="0" borderId="7" xfId="0" applyNumberFormat="1" applyFont="1" applyBorder="1" applyAlignment="1">
      <alignment horizontal="right" vertical="center"/>
    </xf>
    <xf numFmtId="0" fontId="34" fillId="0" borderId="0" xfId="0" applyFont="1" applyAlignment="1">
      <alignment vertical="center"/>
    </xf>
    <xf numFmtId="0" fontId="62" fillId="0" borderId="71" xfId="0" applyFont="1" applyBorder="1" applyAlignment="1" applyProtection="1">
      <alignment horizontal="center" vertical="center"/>
      <protection locked="0"/>
    </xf>
    <xf numFmtId="0" fontId="0" fillId="0" borderId="72" xfId="0" applyBorder="1" applyAlignment="1" applyProtection="1">
      <alignment vertical="center"/>
      <protection locked="0"/>
    </xf>
    <xf numFmtId="0" fontId="0" fillId="0" borderId="73" xfId="0" applyBorder="1" applyAlignment="1" applyProtection="1">
      <alignment vertical="center"/>
      <protection locked="0"/>
    </xf>
    <xf numFmtId="0" fontId="0" fillId="0" borderId="83" xfId="0" applyBorder="1" applyAlignment="1" applyProtection="1">
      <alignment vertical="center"/>
      <protection locked="0"/>
    </xf>
    <xf numFmtId="0" fontId="0" fillId="0" borderId="0" xfId="0" applyBorder="1" applyAlignment="1" applyProtection="1">
      <alignment vertical="center"/>
      <protection locked="0"/>
    </xf>
    <xf numFmtId="0" fontId="0" fillId="0" borderId="70" xfId="0" applyBorder="1" applyAlignment="1" applyProtection="1">
      <alignment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6" fillId="0" borderId="24" xfId="8" applyFont="1" applyFill="1" applyBorder="1" applyAlignment="1" applyProtection="1">
      <alignment horizontal="distributed" vertical="center" wrapText="1"/>
    </xf>
    <xf numFmtId="0" fontId="0" fillId="0" borderId="0" xfId="0" applyAlignment="1" applyProtection="1">
      <alignment horizontal="distributed" vertical="center" wrapText="1"/>
    </xf>
    <xf numFmtId="0" fontId="6" fillId="0" borderId="33" xfId="8" applyFont="1" applyFill="1" applyBorder="1" applyAlignment="1" applyProtection="1">
      <alignment horizontal="center" vertical="center"/>
    </xf>
    <xf numFmtId="0" fontId="19" fillId="0" borderId="34" xfId="0" applyFont="1" applyBorder="1" applyAlignment="1" applyProtection="1">
      <alignment horizontal="center" vertical="center"/>
    </xf>
    <xf numFmtId="0" fontId="6" fillId="0" borderId="24" xfId="8" applyFont="1" applyFill="1" applyBorder="1" applyAlignment="1" applyProtection="1">
      <alignment horizontal="distributed" vertical="center"/>
    </xf>
    <xf numFmtId="0" fontId="19" fillId="0" borderId="39" xfId="0" applyFont="1" applyBorder="1" applyAlignment="1" applyProtection="1">
      <alignment horizontal="distributed" vertical="center"/>
    </xf>
    <xf numFmtId="0" fontId="19" fillId="0" borderId="24" xfId="0" applyFont="1" applyBorder="1" applyAlignment="1">
      <alignment horizontal="distributed" vertical="center"/>
    </xf>
    <xf numFmtId="176" fontId="19" fillId="0" borderId="40" xfId="0" applyNumberFormat="1" applyFont="1" applyBorder="1" applyAlignment="1" applyProtection="1">
      <alignment horizontal="distributed" vertical="center" indent="1"/>
    </xf>
    <xf numFmtId="0" fontId="34" fillId="0" borderId="0" xfId="8" applyFont="1" applyFill="1" applyAlignment="1">
      <alignment vertical="center"/>
    </xf>
    <xf numFmtId="0" fontId="0" fillId="0" borderId="70" xfId="0" applyBorder="1" applyAlignment="1">
      <alignment vertical="center"/>
    </xf>
    <xf numFmtId="176" fontId="6" fillId="0" borderId="39" xfId="8" applyNumberFormat="1" applyFont="1" applyFill="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36" xfId="0" applyFont="1" applyBorder="1" applyAlignment="1" applyProtection="1">
      <alignment horizontal="center" vertical="center"/>
    </xf>
    <xf numFmtId="0" fontId="19" fillId="0" borderId="27" xfId="0" applyFont="1" applyBorder="1" applyAlignment="1" applyProtection="1">
      <alignment horizontal="center" vertical="center"/>
    </xf>
    <xf numFmtId="176" fontId="19" fillId="0" borderId="27" xfId="0" applyNumberFormat="1" applyFont="1" applyBorder="1" applyAlignment="1" applyProtection="1">
      <alignment horizontal="distributed" vertical="center" indent="1"/>
    </xf>
    <xf numFmtId="176" fontId="19" fillId="0" borderId="35" xfId="0" applyNumberFormat="1" applyFont="1" applyBorder="1" applyAlignment="1" applyProtection="1">
      <alignment horizontal="distributed" vertical="center" indent="1"/>
    </xf>
    <xf numFmtId="49" fontId="19" fillId="0" borderId="39" xfId="0" applyNumberFormat="1"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6" xfId="0" applyFont="1" applyBorder="1" applyAlignment="1" applyProtection="1">
      <alignment horizontal="center" vertical="center"/>
    </xf>
    <xf numFmtId="0" fontId="6" fillId="0" borderId="29" xfId="8" applyFont="1" applyFill="1" applyBorder="1" applyAlignment="1" applyProtection="1">
      <alignment horizontal="distributed" vertical="center"/>
    </xf>
    <xf numFmtId="0" fontId="19" fillId="0" borderId="27" xfId="0" applyFont="1" applyBorder="1" applyAlignment="1">
      <alignment horizontal="distributed" vertical="center"/>
    </xf>
    <xf numFmtId="0" fontId="19" fillId="0" borderId="29" xfId="0" applyFont="1" applyBorder="1" applyAlignment="1" applyProtection="1">
      <alignment horizontal="left" vertical="center" wrapText="1"/>
    </xf>
    <xf numFmtId="0" fontId="19" fillId="0" borderId="29" xfId="0" applyFont="1" applyBorder="1" applyAlignment="1">
      <alignment horizontal="left" vertical="center" wrapText="1"/>
    </xf>
    <xf numFmtId="0" fontId="19" fillId="0" borderId="27" xfId="0" applyFont="1" applyBorder="1" applyAlignment="1">
      <alignment horizontal="left" vertical="center" wrapText="1"/>
    </xf>
    <xf numFmtId="176" fontId="6" fillId="0" borderId="0" xfId="8" applyNumberFormat="1" applyFont="1" applyFill="1" applyAlignment="1" applyProtection="1">
      <alignment horizontal="distributed" vertical="center" shrinkToFit="1"/>
      <protection locked="0"/>
    </xf>
    <xf numFmtId="0" fontId="19" fillId="0" borderId="0" xfId="0" applyFont="1" applyAlignment="1" applyProtection="1">
      <alignment horizontal="left" vertical="center"/>
      <protection locked="0"/>
    </xf>
    <xf numFmtId="0" fontId="0" fillId="0" borderId="0" xfId="0" applyAlignment="1">
      <alignment horizontal="left" vertical="center"/>
    </xf>
    <xf numFmtId="0" fontId="8" fillId="0" borderId="0" xfId="8" applyFont="1" applyFill="1" applyAlignment="1">
      <alignment horizontal="distributed" vertical="top"/>
    </xf>
    <xf numFmtId="0" fontId="6" fillId="0" borderId="0" xfId="8" applyFont="1" applyFill="1" applyAlignment="1" applyProtection="1">
      <alignment vertical="top" wrapText="1"/>
    </xf>
    <xf numFmtId="0" fontId="8" fillId="0" borderId="0" xfId="8" applyFont="1" applyFill="1" applyAlignment="1">
      <alignment horizontal="left" vertical="top" wrapText="1"/>
    </xf>
    <xf numFmtId="0" fontId="8" fillId="0" borderId="0" xfId="8" applyFont="1" applyFill="1" applyAlignment="1">
      <alignment horizontal="left" vertical="top"/>
    </xf>
    <xf numFmtId="0" fontId="96" fillId="0" borderId="29" xfId="8" applyFont="1" applyFill="1" applyBorder="1" applyAlignment="1">
      <alignment vertical="center" wrapText="1"/>
    </xf>
    <xf numFmtId="0" fontId="45" fillId="0" borderId="29" xfId="0" applyFont="1" applyBorder="1" applyAlignment="1">
      <alignment vertical="center" wrapText="1"/>
    </xf>
    <xf numFmtId="0" fontId="60" fillId="0" borderId="0" xfId="8" applyFont="1" applyFill="1" applyAlignment="1">
      <alignment vertical="center" wrapText="1"/>
    </xf>
    <xf numFmtId="0" fontId="12" fillId="0" borderId="0" xfId="8" applyFont="1" applyFill="1" applyAlignment="1">
      <alignment horizontal="center" vertical="center"/>
    </xf>
    <xf numFmtId="0" fontId="6" fillId="0" borderId="0" xfId="8" applyFont="1" applyFill="1" applyAlignment="1">
      <alignment horizontal="center" vertical="center"/>
    </xf>
    <xf numFmtId="0" fontId="34" fillId="0" borderId="71" xfId="8" applyFont="1" applyFill="1" applyBorder="1" applyAlignment="1" applyProtection="1">
      <alignment horizontal="center" vertical="center"/>
      <protection locked="0"/>
    </xf>
    <xf numFmtId="0" fontId="62" fillId="0" borderId="72" xfId="0" applyFont="1" applyBorder="1" applyAlignment="1" applyProtection="1">
      <alignment horizontal="center" vertical="center"/>
      <protection locked="0"/>
    </xf>
    <xf numFmtId="0" fontId="62" fillId="0" borderId="73" xfId="0" applyFont="1" applyBorder="1" applyAlignment="1" applyProtection="1">
      <alignment horizontal="center" vertical="center"/>
      <protection locked="0"/>
    </xf>
    <xf numFmtId="0" fontId="62" fillId="0" borderId="74" xfId="0" applyFont="1" applyBorder="1" applyAlignment="1" applyProtection="1">
      <alignment horizontal="center" vertical="center"/>
      <protection locked="0"/>
    </xf>
    <xf numFmtId="0" fontId="62" fillId="0" borderId="75" xfId="0" applyFont="1" applyBorder="1" applyAlignment="1" applyProtection="1">
      <alignment horizontal="center" vertical="center"/>
      <protection locked="0"/>
    </xf>
    <xf numFmtId="0" fontId="62" fillId="0" borderId="76" xfId="0" applyFont="1" applyBorder="1" applyAlignment="1" applyProtection="1">
      <alignment horizontal="center" vertical="center"/>
      <protection locked="0"/>
    </xf>
    <xf numFmtId="0" fontId="19" fillId="0" borderId="36" xfId="0" applyFont="1" applyBorder="1" applyAlignment="1" applyProtection="1">
      <alignment horizontal="distributed" vertical="center" wrapText="1"/>
    </xf>
    <xf numFmtId="0" fontId="80" fillId="0" borderId="0" xfId="0" applyFont="1" applyAlignment="1">
      <alignment vertical="center"/>
    </xf>
    <xf numFmtId="0" fontId="6" fillId="0" borderId="40" xfId="8" applyFont="1" applyFill="1" applyBorder="1" applyAlignment="1" applyProtection="1">
      <alignment horizontal="center" vertical="center"/>
    </xf>
    <xf numFmtId="0" fontId="19" fillId="0" borderId="35" xfId="0" applyFont="1" applyBorder="1" applyAlignment="1" applyProtection="1">
      <alignment horizontal="center" vertical="center"/>
    </xf>
    <xf numFmtId="0" fontId="92" fillId="0" borderId="0" xfId="1" applyFont="1" applyFill="1" applyAlignment="1" applyProtection="1">
      <alignment vertical="top" wrapText="1"/>
      <protection locked="0"/>
    </xf>
    <xf numFmtId="0" fontId="0" fillId="0" borderId="0" xfId="0" applyAlignment="1">
      <alignment horizontal="left" vertical="center" wrapText="1"/>
    </xf>
    <xf numFmtId="0" fontId="6" fillId="0" borderId="60" xfId="1" applyFont="1" applyFill="1" applyBorder="1" applyAlignment="1">
      <alignment horizontal="center" vertical="center" wrapText="1"/>
    </xf>
    <xf numFmtId="0" fontId="19" fillId="0" borderId="92" xfId="0" applyFont="1" applyBorder="1" applyAlignment="1">
      <alignment horizontal="center" vertical="center" wrapText="1"/>
    </xf>
    <xf numFmtId="0" fontId="22" fillId="0" borderId="39" xfId="0" applyFont="1" applyBorder="1" applyAlignment="1">
      <alignment vertical="center" wrapText="1"/>
    </xf>
    <xf numFmtId="0" fontId="22" fillId="0" borderId="24" xfId="0" applyFont="1" applyBorder="1" applyAlignment="1">
      <alignment vertical="center" wrapText="1"/>
    </xf>
    <xf numFmtId="0" fontId="22" fillId="0" borderId="40" xfId="0" applyFont="1" applyBorder="1" applyAlignment="1">
      <alignment vertical="center" wrapText="1"/>
    </xf>
    <xf numFmtId="0" fontId="22" fillId="0" borderId="36" xfId="0" applyFont="1" applyBorder="1" applyAlignment="1">
      <alignment vertical="center" wrapText="1"/>
    </xf>
    <xf numFmtId="0" fontId="22" fillId="0" borderId="27" xfId="0" applyFont="1" applyBorder="1" applyAlignment="1">
      <alignment vertical="center" wrapText="1"/>
    </xf>
    <xf numFmtId="0" fontId="22" fillId="0" borderId="35" xfId="0" applyFont="1" applyBorder="1" applyAlignment="1">
      <alignment vertical="center" wrapText="1"/>
    </xf>
    <xf numFmtId="0" fontId="6" fillId="0" borderId="93" xfId="1" applyFont="1" applyFill="1" applyBorder="1" applyAlignment="1">
      <alignment vertical="center"/>
    </xf>
    <xf numFmtId="0" fontId="19" fillId="0" borderId="93" xfId="0" applyFont="1" applyBorder="1" applyAlignment="1">
      <alignment vertical="center"/>
    </xf>
    <xf numFmtId="0" fontId="6" fillId="0" borderId="39" xfId="1" applyFont="1" applyFill="1" applyBorder="1" applyAlignment="1">
      <alignment horizontal="center" vertical="center"/>
    </xf>
    <xf numFmtId="0" fontId="19" fillId="0" borderId="24" xfId="0" applyFont="1" applyBorder="1" applyAlignment="1">
      <alignment horizontal="center" vertical="center"/>
    </xf>
    <xf numFmtId="0" fontId="19" fillId="0" borderId="40" xfId="0" applyFont="1" applyBorder="1" applyAlignment="1">
      <alignment horizontal="center" vertical="center"/>
    </xf>
    <xf numFmtId="0" fontId="19" fillId="0" borderId="36" xfId="0" applyFont="1" applyBorder="1" applyAlignment="1">
      <alignment horizontal="center" vertical="center"/>
    </xf>
    <xf numFmtId="0" fontId="19" fillId="0" borderId="27" xfId="0" applyFont="1" applyBorder="1" applyAlignment="1">
      <alignment horizontal="center" vertical="center"/>
    </xf>
    <xf numFmtId="0" fontId="19" fillId="0" borderId="35" xfId="0" applyFont="1" applyBorder="1" applyAlignment="1">
      <alignment horizontal="center" vertical="center"/>
    </xf>
    <xf numFmtId="49" fontId="6" fillId="0" borderId="39" xfId="1" applyNumberFormat="1" applyFont="1" applyFill="1" applyBorder="1" applyAlignment="1">
      <alignment horizontal="distributed" vertical="top" wrapText="1"/>
    </xf>
    <xf numFmtId="0" fontId="19" fillId="0" borderId="40" xfId="0" applyFont="1" applyBorder="1" applyAlignment="1">
      <alignment horizontal="distributed" vertical="center" wrapText="1"/>
    </xf>
    <xf numFmtId="0" fontId="19" fillId="0" borderId="38"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41" xfId="0" applyFont="1" applyBorder="1" applyAlignment="1">
      <alignment horizontal="distributed" vertical="center" wrapText="1"/>
    </xf>
    <xf numFmtId="0" fontId="19" fillId="0" borderId="36" xfId="0" applyFont="1" applyBorder="1" applyAlignment="1">
      <alignment horizontal="distributed" vertical="center" wrapText="1"/>
    </xf>
    <xf numFmtId="0" fontId="19" fillId="0" borderId="27" xfId="0" applyFont="1" applyBorder="1" applyAlignment="1">
      <alignment horizontal="distributed" vertical="center" wrapText="1"/>
    </xf>
    <xf numFmtId="0" fontId="19" fillId="0" borderId="35" xfId="0" applyFont="1" applyBorder="1" applyAlignment="1">
      <alignment horizontal="distributed" vertical="center" wrapText="1"/>
    </xf>
    <xf numFmtId="0" fontId="8" fillId="0" borderId="43" xfId="1" applyFont="1" applyFill="1" applyBorder="1" applyAlignment="1">
      <alignment vertical="top" wrapText="1"/>
    </xf>
    <xf numFmtId="0" fontId="22" fillId="0" borderId="43" xfId="0" applyFont="1" applyBorder="1" applyAlignment="1">
      <alignment vertical="top"/>
    </xf>
    <xf numFmtId="0" fontId="6" fillId="0" borderId="43" xfId="1" applyFont="1" applyFill="1" applyBorder="1" applyAlignment="1">
      <alignment horizontal="center" vertical="center"/>
    </xf>
    <xf numFmtId="0" fontId="14" fillId="0" borderId="43" xfId="1" applyFont="1" applyFill="1" applyBorder="1" applyAlignment="1">
      <alignment horizontal="center" vertical="center" wrapText="1" shrinkToFit="1"/>
    </xf>
    <xf numFmtId="0" fontId="38" fillId="0" borderId="43" xfId="0" applyFont="1" applyBorder="1" applyAlignment="1">
      <alignment horizontal="center" vertical="center" shrinkToFit="1"/>
    </xf>
    <xf numFmtId="0" fontId="19" fillId="0" borderId="7" xfId="0" applyFont="1" applyBorder="1" applyAlignment="1">
      <alignment horizontal="distributed" vertical="center"/>
    </xf>
    <xf numFmtId="0" fontId="19" fillId="0" borderId="9" xfId="0" applyFont="1" applyBorder="1" applyAlignment="1">
      <alignment horizontal="distributed" vertical="center"/>
    </xf>
    <xf numFmtId="0" fontId="19" fillId="0" borderId="39" xfId="0" applyFont="1" applyBorder="1" applyAlignment="1">
      <alignment horizontal="distributed" vertical="top" wrapText="1"/>
    </xf>
    <xf numFmtId="0" fontId="19" fillId="0" borderId="24" xfId="0" applyFont="1" applyBorder="1" applyAlignment="1">
      <alignment horizontal="distributed" vertical="top" wrapText="1"/>
    </xf>
    <xf numFmtId="0" fontId="19" fillId="0" borderId="40" xfId="0" applyFont="1" applyBorder="1" applyAlignment="1">
      <alignment horizontal="distributed" vertical="top" wrapText="1"/>
    </xf>
    <xf numFmtId="0" fontId="19" fillId="0" borderId="38" xfId="0" applyFont="1" applyBorder="1" applyAlignment="1">
      <alignment horizontal="distributed" vertical="top" wrapText="1"/>
    </xf>
    <xf numFmtId="0" fontId="19" fillId="0" borderId="0" xfId="0" applyFont="1" applyBorder="1" applyAlignment="1">
      <alignment horizontal="distributed" vertical="top" wrapText="1"/>
    </xf>
    <xf numFmtId="0" fontId="19" fillId="0" borderId="41" xfId="0" applyFont="1" applyBorder="1" applyAlignment="1">
      <alignment horizontal="distributed" vertical="top" wrapText="1"/>
    </xf>
    <xf numFmtId="0" fontId="19" fillId="0" borderId="36" xfId="0" applyFont="1" applyBorder="1" applyAlignment="1">
      <alignment horizontal="distributed" vertical="top" wrapText="1"/>
    </xf>
    <xf numFmtId="0" fontId="19" fillId="0" borderId="27" xfId="0" applyFont="1" applyBorder="1" applyAlignment="1">
      <alignment horizontal="distributed" vertical="top" wrapText="1"/>
    </xf>
    <xf numFmtId="0" fontId="19" fillId="0" borderId="35" xfId="0" applyFont="1" applyBorder="1" applyAlignment="1">
      <alignment horizontal="distributed" vertical="top" wrapText="1"/>
    </xf>
    <xf numFmtId="0" fontId="22" fillId="0" borderId="43" xfId="0" applyFont="1" applyBorder="1" applyAlignment="1">
      <alignment vertical="top" wrapText="1"/>
    </xf>
    <xf numFmtId="0" fontId="22" fillId="0" borderId="39" xfId="0" applyFont="1" applyBorder="1" applyAlignment="1">
      <alignment vertical="top" wrapText="1"/>
    </xf>
    <xf numFmtId="0" fontId="22" fillId="0" borderId="24" xfId="0" applyFont="1" applyBorder="1" applyAlignment="1">
      <alignment vertical="center"/>
    </xf>
    <xf numFmtId="0" fontId="22" fillId="0" borderId="40" xfId="0" applyFont="1" applyBorder="1" applyAlignment="1">
      <alignment vertical="center"/>
    </xf>
    <xf numFmtId="0" fontId="22" fillId="0" borderId="38" xfId="0" applyFont="1" applyBorder="1" applyAlignment="1">
      <alignment vertical="center"/>
    </xf>
    <xf numFmtId="0" fontId="22" fillId="0" borderId="0" xfId="0" applyFont="1" applyBorder="1" applyAlignment="1">
      <alignment vertical="center"/>
    </xf>
    <xf numFmtId="0" fontId="22" fillId="0" borderId="41" xfId="0" applyFont="1" applyBorder="1" applyAlignment="1">
      <alignment vertical="center"/>
    </xf>
    <xf numFmtId="0" fontId="22" fillId="0" borderId="36" xfId="0" applyFont="1" applyBorder="1" applyAlignment="1">
      <alignment vertical="center"/>
    </xf>
    <xf numFmtId="0" fontId="22" fillId="0" borderId="27" xfId="0" applyFont="1" applyBorder="1" applyAlignment="1">
      <alignment vertical="center"/>
    </xf>
    <xf numFmtId="0" fontId="22" fillId="0" borderId="35" xfId="0" applyFont="1" applyBorder="1" applyAlignment="1">
      <alignment vertical="center"/>
    </xf>
    <xf numFmtId="0" fontId="21" fillId="0" borderId="24" xfId="0" applyFont="1" applyBorder="1" applyAlignment="1">
      <alignment horizontal="distributed" vertical="center" wrapText="1"/>
    </xf>
    <xf numFmtId="0" fontId="21" fillId="0" borderId="24" xfId="0" applyFont="1" applyBorder="1" applyAlignment="1">
      <alignment horizontal="distributed" vertical="center"/>
    </xf>
    <xf numFmtId="0" fontId="21" fillId="0" borderId="17" xfId="0" applyFont="1" applyBorder="1" applyAlignment="1">
      <alignment horizontal="distributed" vertical="center"/>
    </xf>
    <xf numFmtId="0" fontId="19" fillId="0" borderId="39" xfId="0" applyFont="1" applyBorder="1" applyAlignment="1" applyProtection="1">
      <alignment horizontal="left" vertical="center"/>
      <protection locked="0"/>
    </xf>
    <xf numFmtId="0" fontId="19" fillId="0" borderId="24"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9" fillId="0" borderId="39" xfId="0" applyFont="1" applyBorder="1" applyAlignment="1" applyProtection="1">
      <alignment vertical="center"/>
      <protection locked="0"/>
    </xf>
    <xf numFmtId="0" fontId="19" fillId="0" borderId="24"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19" fillId="0" borderId="66"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0" fontId="19" fillId="0" borderId="42" xfId="0" applyFont="1" applyBorder="1" applyAlignment="1" applyProtection="1">
      <alignment horizontal="left" vertical="center"/>
      <protection locked="0"/>
    </xf>
    <xf numFmtId="0" fontId="19" fillId="0" borderId="16" xfId="0" applyFont="1" applyBorder="1" applyAlignment="1" applyProtection="1">
      <alignment vertical="center"/>
      <protection locked="0"/>
    </xf>
    <xf numFmtId="0" fontId="6" fillId="0" borderId="0" xfId="1" applyFont="1" applyFill="1" applyBorder="1" applyAlignment="1">
      <alignment vertical="center"/>
    </xf>
    <xf numFmtId="0" fontId="21" fillId="0" borderId="27" xfId="0" applyFont="1" applyBorder="1" applyAlignment="1">
      <alignment horizontal="distributed" vertical="center"/>
    </xf>
    <xf numFmtId="0" fontId="19" fillId="0" borderId="36"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9" fillId="0" borderId="36"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19" fillId="0" borderId="12" xfId="0" applyFont="1" applyBorder="1" applyAlignment="1">
      <alignment horizontal="distributed" vertical="center"/>
    </xf>
    <xf numFmtId="0" fontId="19" fillId="0" borderId="54" xfId="0" applyFont="1" applyBorder="1" applyAlignment="1">
      <alignment horizontal="left" vertical="center" indent="1"/>
    </xf>
    <xf numFmtId="0" fontId="19" fillId="0" borderId="55" xfId="0" applyFont="1" applyBorder="1" applyAlignment="1">
      <alignment horizontal="left" vertical="center" indent="1"/>
    </xf>
    <xf numFmtId="0" fontId="19" fillId="0" borderId="43" xfId="0" applyFont="1" applyBorder="1" applyAlignment="1">
      <alignment horizontal="left" vertical="center" indent="1"/>
    </xf>
    <xf numFmtId="0" fontId="19" fillId="0" borderId="57" xfId="0" applyFont="1" applyBorder="1" applyAlignment="1">
      <alignment horizontal="left" vertical="center" indent="1"/>
    </xf>
    <xf numFmtId="0" fontId="19" fillId="0" borderId="8" xfId="0" applyFont="1" applyBorder="1" applyAlignment="1">
      <alignment horizontal="left" vertical="center" indent="1"/>
    </xf>
    <xf numFmtId="0" fontId="0" fillId="0" borderId="7" xfId="0" applyBorder="1" applyAlignment="1">
      <alignment horizontal="left" vertical="center" indent="1"/>
    </xf>
    <xf numFmtId="0" fontId="0" fillId="0" borderId="6" xfId="0" applyBorder="1" applyAlignment="1">
      <alignment horizontal="left" vertical="center" indent="1"/>
    </xf>
    <xf numFmtId="0" fontId="6" fillId="0" borderId="0" xfId="1" applyFont="1" applyFill="1" applyBorder="1" applyAlignment="1" applyProtection="1">
      <alignment horizontal="left" vertical="center" wrapText="1" indent="1"/>
    </xf>
    <xf numFmtId="0" fontId="19" fillId="0" borderId="0" xfId="0" applyFont="1" applyAlignment="1" applyProtection="1">
      <alignment horizontal="left" vertical="center" wrapText="1" indent="1"/>
    </xf>
    <xf numFmtId="0" fontId="0" fillId="0" borderId="0" xfId="0" applyAlignment="1" applyProtection="1">
      <alignment horizontal="left" vertical="center" indent="1"/>
    </xf>
    <xf numFmtId="0" fontId="0" fillId="0" borderId="0" xfId="0" applyAlignment="1" applyProtection="1">
      <alignment horizontal="center" vertical="center"/>
    </xf>
    <xf numFmtId="0" fontId="120" fillId="0" borderId="86" xfId="14" applyFont="1" applyFill="1" applyBorder="1" applyAlignment="1" applyProtection="1">
      <alignment horizontal="center" vertical="center"/>
      <protection locked="0"/>
    </xf>
    <xf numFmtId="0" fontId="120" fillId="0" borderId="87" xfId="14" applyFont="1" applyBorder="1" applyAlignment="1" applyProtection="1">
      <alignment horizontal="center" vertical="center"/>
      <protection locked="0"/>
    </xf>
    <xf numFmtId="0" fontId="120" fillId="0" borderId="88" xfId="14" applyFont="1" applyBorder="1" applyAlignment="1" applyProtection="1">
      <alignment horizontal="center" vertical="center"/>
      <protection locked="0"/>
    </xf>
    <xf numFmtId="0" fontId="120" fillId="0" borderId="89" xfId="14" applyFont="1" applyBorder="1" applyAlignment="1" applyProtection="1">
      <alignment horizontal="center" vertical="center"/>
      <protection locked="0"/>
    </xf>
    <xf numFmtId="0" fontId="120" fillId="0" borderId="90" xfId="14" applyFont="1" applyBorder="1" applyAlignment="1" applyProtection="1">
      <alignment horizontal="center" vertical="center"/>
      <protection locked="0"/>
    </xf>
    <xf numFmtId="0" fontId="120" fillId="0" borderId="91" xfId="14" applyFont="1" applyBorder="1" applyAlignment="1" applyProtection="1">
      <alignment horizontal="center" vertical="center"/>
      <protection locked="0"/>
    </xf>
    <xf numFmtId="0" fontId="19" fillId="0" borderId="0" xfId="0" applyFont="1" applyAlignment="1" applyProtection="1">
      <alignment horizontal="center" vertical="center" wrapText="1"/>
    </xf>
    <xf numFmtId="0" fontId="0" fillId="0" borderId="0" xfId="0" applyAlignment="1" applyProtection="1">
      <alignment horizontal="center" vertical="center" wrapText="1"/>
    </xf>
    <xf numFmtId="0" fontId="19" fillId="0" borderId="0" xfId="0" applyFont="1" applyAlignment="1" applyProtection="1">
      <alignment horizontal="right" vertical="center" indent="1"/>
      <protection locked="0"/>
    </xf>
    <xf numFmtId="0" fontId="0" fillId="0" borderId="0" xfId="0" applyAlignment="1" applyProtection="1">
      <alignment horizontal="right" vertical="center" indent="1"/>
      <protection locked="0"/>
    </xf>
    <xf numFmtId="0" fontId="34" fillId="0" borderId="0" xfId="8" applyFont="1" applyFill="1" applyAlignment="1">
      <alignment vertical="center" wrapText="1"/>
    </xf>
    <xf numFmtId="0" fontId="62" fillId="0" borderId="0" xfId="0" applyFont="1" applyAlignment="1">
      <alignment vertical="center" wrapText="1"/>
    </xf>
    <xf numFmtId="0" fontId="90" fillId="0" borderId="0" xfId="0" applyFont="1" applyAlignment="1">
      <alignment vertical="center"/>
    </xf>
    <xf numFmtId="183" fontId="19" fillId="0" borderId="0" xfId="0" applyNumberFormat="1" applyFont="1" applyAlignment="1" applyProtection="1">
      <alignment horizontal="right" vertical="center" indent="1"/>
      <protection locked="0"/>
    </xf>
    <xf numFmtId="0" fontId="36" fillId="0" borderId="0" xfId="0" applyFont="1" applyAlignment="1" applyProtection="1">
      <alignment horizontal="right" vertical="center"/>
    </xf>
    <xf numFmtId="0" fontId="23" fillId="0" borderId="0" xfId="0" applyFont="1" applyAlignment="1" applyProtection="1">
      <alignment horizontal="right" vertical="center"/>
    </xf>
    <xf numFmtId="0" fontId="36"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19" fillId="0" borderId="0" xfId="0" applyFont="1" applyAlignment="1">
      <alignment horizontal="left" vertical="center"/>
    </xf>
    <xf numFmtId="176" fontId="19" fillId="0" borderId="3" xfId="0" applyNumberFormat="1" applyFont="1" applyBorder="1" applyAlignment="1" applyProtection="1">
      <alignment vertical="center"/>
      <protection locked="0"/>
    </xf>
    <xf numFmtId="176" fontId="19" fillId="0" borderId="2" xfId="0" applyNumberFormat="1" applyFont="1" applyBorder="1" applyAlignment="1" applyProtection="1">
      <alignment vertical="center"/>
      <protection locked="0"/>
    </xf>
    <xf numFmtId="176" fontId="19" fillId="0" borderId="1" xfId="0" applyNumberFormat="1" applyFont="1" applyBorder="1" applyAlignment="1" applyProtection="1">
      <alignment vertical="center"/>
      <protection locked="0"/>
    </xf>
    <xf numFmtId="0" fontId="19" fillId="0" borderId="101"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98" xfId="0" applyFont="1" applyBorder="1" applyAlignment="1" applyProtection="1">
      <alignment horizontal="center" vertical="center"/>
      <protection locked="0"/>
    </xf>
    <xf numFmtId="0" fontId="0" fillId="0" borderId="99" xfId="0" applyBorder="1" applyAlignment="1">
      <alignment horizontal="center" vertical="center"/>
    </xf>
    <xf numFmtId="0" fontId="0" fillId="0" borderId="102" xfId="0" applyBorder="1" applyAlignment="1">
      <alignment horizontal="center" vertical="center"/>
    </xf>
    <xf numFmtId="0" fontId="8" fillId="0" borderId="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2" xfId="0" applyFont="1" applyBorder="1" applyAlignment="1" applyProtection="1">
      <alignment horizontal="left" vertical="center"/>
      <protection locked="0"/>
    </xf>
    <xf numFmtId="0" fontId="19" fillId="0" borderId="2" xfId="0" applyFont="1" applyBorder="1" applyAlignment="1" applyProtection="1">
      <alignment vertical="center"/>
      <protection locked="0"/>
    </xf>
    <xf numFmtId="176" fontId="19" fillId="0" borderId="8" xfId="0" applyNumberFormat="1" applyFont="1" applyBorder="1" applyAlignment="1" applyProtection="1">
      <alignment vertical="center"/>
      <protection locked="0"/>
    </xf>
    <xf numFmtId="176" fontId="19" fillId="0" borderId="7" xfId="0" applyNumberFormat="1" applyFont="1" applyBorder="1" applyAlignment="1" applyProtection="1">
      <alignment vertical="center"/>
      <protection locked="0"/>
    </xf>
    <xf numFmtId="176" fontId="19" fillId="0" borderId="6" xfId="0" applyNumberFormat="1" applyFont="1" applyBorder="1" applyAlignment="1" applyProtection="1">
      <alignment vertical="center"/>
      <protection locked="0"/>
    </xf>
    <xf numFmtId="0" fontId="8" fillId="0" borderId="7" xfId="0" applyFont="1" applyBorder="1" applyAlignment="1" applyProtection="1">
      <alignment horizontal="left" vertical="center" wrapText="1"/>
      <protection locked="0"/>
    </xf>
    <xf numFmtId="0" fontId="19" fillId="0" borderId="7" xfId="0" applyFont="1" applyBorder="1" applyAlignment="1" applyProtection="1">
      <alignment horizontal="left" vertical="center"/>
      <protection locked="0"/>
    </xf>
    <xf numFmtId="0" fontId="19" fillId="0" borderId="7" xfId="0" applyFont="1" applyBorder="1" applyAlignment="1" applyProtection="1">
      <alignment vertical="center"/>
      <protection locked="0"/>
    </xf>
    <xf numFmtId="0" fontId="8" fillId="0" borderId="7" xfId="0" applyFont="1" applyBorder="1" applyAlignment="1" applyProtection="1">
      <alignment horizontal="left" vertical="center" shrinkToFit="1"/>
      <protection locked="0"/>
    </xf>
    <xf numFmtId="0" fontId="19" fillId="0" borderId="7" xfId="0" applyFont="1" applyBorder="1" applyAlignment="1" applyProtection="1">
      <alignment horizontal="left" vertical="center" shrinkToFit="1"/>
      <protection locked="0"/>
    </xf>
    <xf numFmtId="0" fontId="19" fillId="0" borderId="7" xfId="0" applyFont="1" applyBorder="1" applyAlignment="1" applyProtection="1">
      <alignment vertical="center" shrinkToFit="1"/>
      <protection locked="0"/>
    </xf>
    <xf numFmtId="0" fontId="6" fillId="0" borderId="0" xfId="8" applyFont="1" applyFill="1" applyAlignment="1" applyProtection="1">
      <alignment horizontal="center" vertical="center"/>
    </xf>
    <xf numFmtId="0" fontId="6" fillId="0" borderId="0" xfId="8" applyFont="1" applyFill="1" applyAlignment="1" applyProtection="1">
      <alignment vertical="center" wrapText="1"/>
    </xf>
    <xf numFmtId="0" fontId="22" fillId="0" borderId="15" xfId="0" applyFont="1" applyBorder="1" applyAlignment="1" applyProtection="1">
      <alignment horizontal="distributed" vertical="center" indent="1"/>
    </xf>
    <xf numFmtId="0" fontId="22" fillId="0" borderId="12" xfId="0" applyFont="1" applyBorder="1" applyAlignment="1" applyProtection="1">
      <alignment horizontal="distributed" vertical="center" indent="1"/>
    </xf>
    <xf numFmtId="0" fontId="19" fillId="0" borderId="14" xfId="0" applyFont="1" applyBorder="1" applyAlignment="1">
      <alignment horizontal="distributed" vertical="center" indent="1"/>
    </xf>
    <xf numFmtId="0" fontId="14" fillId="0" borderId="10" xfId="12" applyFont="1" applyBorder="1" applyAlignment="1">
      <alignment horizontal="distributed" vertical="center" indent="1" shrinkToFit="1"/>
    </xf>
    <xf numFmtId="0" fontId="38" fillId="0" borderId="7" xfId="0" applyFont="1" applyBorder="1" applyAlignment="1">
      <alignment horizontal="distributed" vertical="center" indent="1" shrinkToFit="1"/>
    </xf>
    <xf numFmtId="0" fontId="38" fillId="0" borderId="9" xfId="0" applyFont="1" applyBorder="1" applyAlignment="1">
      <alignment horizontal="distributed" vertical="center" indent="1" shrinkToFit="1"/>
    </xf>
    <xf numFmtId="0" fontId="6" fillId="0" borderId="0" xfId="8" applyFont="1" applyFill="1" applyAlignment="1" applyProtection="1">
      <alignment horizontal="distributed" vertical="top"/>
    </xf>
    <xf numFmtId="0" fontId="19" fillId="0" borderId="0" xfId="0" applyFont="1" applyAlignment="1" applyProtection="1">
      <alignment horizontal="distributed" vertical="top"/>
    </xf>
    <xf numFmtId="0" fontId="19" fillId="0" borderId="0" xfId="0" applyFont="1" applyAlignment="1" applyProtection="1">
      <alignment vertical="top" wrapText="1"/>
    </xf>
    <xf numFmtId="0" fontId="19" fillId="0" borderId="17" xfId="0" applyFont="1" applyBorder="1" applyAlignment="1" applyProtection="1">
      <alignment horizontal="left" vertical="center" indent="1"/>
    </xf>
    <xf numFmtId="0" fontId="0" fillId="0" borderId="17" xfId="0" applyFont="1" applyBorder="1" applyAlignment="1">
      <alignment horizontal="left" vertical="center" indent="1"/>
    </xf>
    <xf numFmtId="0" fontId="36" fillId="0" borderId="0" xfId="0" applyFont="1" applyAlignment="1" applyProtection="1">
      <alignment horizontal="left" vertical="center"/>
    </xf>
    <xf numFmtId="0" fontId="19" fillId="0" borderId="23" xfId="0" applyFont="1" applyBorder="1" applyAlignment="1" applyProtection="1">
      <alignment vertical="center"/>
    </xf>
    <xf numFmtId="0" fontId="19" fillId="0" borderId="27" xfId="0" applyFont="1" applyBorder="1" applyAlignment="1" applyProtection="1">
      <alignment vertical="center"/>
    </xf>
    <xf numFmtId="0" fontId="19" fillId="0" borderId="12" xfId="0" applyFont="1" applyBorder="1" applyAlignment="1" applyProtection="1">
      <alignment horizontal="left" vertical="center" indent="1"/>
    </xf>
    <xf numFmtId="0" fontId="19" fillId="0" borderId="11" xfId="0" applyFont="1" applyBorder="1" applyAlignment="1" applyProtection="1">
      <alignment horizontal="left" vertical="center" indent="1"/>
    </xf>
    <xf numFmtId="0" fontId="3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xf>
    <xf numFmtId="0" fontId="6" fillId="0" borderId="0" xfId="8" applyFont="1" applyFill="1" applyAlignment="1" applyProtection="1">
      <alignment horizontal="left" vertical="top" wrapText="1"/>
    </xf>
    <xf numFmtId="0" fontId="6" fillId="0" borderId="0" xfId="8" applyFont="1" applyFill="1" applyAlignment="1" applyProtection="1">
      <alignment horizontal="left" vertical="top"/>
    </xf>
    <xf numFmtId="0" fontId="22" fillId="0" borderId="10" xfId="0" applyFont="1" applyBorder="1" applyAlignment="1" applyProtection="1">
      <alignment horizontal="center" vertical="center" shrinkToFit="1"/>
      <protection locked="0"/>
    </xf>
    <xf numFmtId="0" fontId="19" fillId="0" borderId="6" xfId="0" applyFont="1" applyBorder="1" applyAlignment="1" applyProtection="1">
      <alignment vertical="center"/>
      <protection locked="0"/>
    </xf>
    <xf numFmtId="0" fontId="19" fillId="0" borderId="85" xfId="0" applyFont="1" applyBorder="1" applyAlignment="1" applyProtection="1">
      <alignment vertical="center"/>
      <protection locked="0"/>
    </xf>
    <xf numFmtId="0" fontId="19" fillId="0" borderId="68" xfId="0" applyFont="1" applyBorder="1" applyAlignment="1" applyProtection="1">
      <alignment vertical="center"/>
      <protection locked="0"/>
    </xf>
    <xf numFmtId="0" fontId="19" fillId="0" borderId="69" xfId="0" applyFont="1" applyBorder="1" applyAlignment="1" applyProtection="1">
      <alignment vertical="center"/>
      <protection locked="0"/>
    </xf>
    <xf numFmtId="0" fontId="6" fillId="0" borderId="10" xfId="12" applyFont="1" applyBorder="1" applyAlignment="1" applyProtection="1">
      <alignment horizontal="distributed" vertical="center" indent="1"/>
    </xf>
    <xf numFmtId="0" fontId="19" fillId="0" borderId="7" xfId="0" applyFont="1" applyBorder="1" applyAlignment="1">
      <alignment horizontal="distributed" vertical="center" indent="1"/>
    </xf>
    <xf numFmtId="0" fontId="19" fillId="0" borderId="9" xfId="0" applyFont="1" applyBorder="1" applyAlignment="1">
      <alignment horizontal="distributed" vertical="center" indent="1"/>
    </xf>
    <xf numFmtId="0" fontId="21" fillId="0" borderId="33" xfId="0" applyFont="1" applyBorder="1" applyAlignment="1">
      <alignment horizontal="center" vertical="center" wrapText="1" shrinkToFit="1"/>
    </xf>
    <xf numFmtId="0" fontId="19" fillId="0" borderId="24" xfId="0" applyFont="1" applyBorder="1" applyAlignment="1">
      <alignment vertical="center"/>
    </xf>
    <xf numFmtId="0" fontId="19" fillId="0" borderId="40" xfId="0" applyFont="1" applyBorder="1" applyAlignment="1">
      <alignment vertical="center"/>
    </xf>
    <xf numFmtId="0" fontId="8" fillId="0" borderId="33" xfId="12" applyFont="1" applyBorder="1" applyAlignment="1">
      <alignment horizontal="distributed" vertical="center" indent="1"/>
    </xf>
    <xf numFmtId="0" fontId="19" fillId="0" borderId="24" xfId="0" applyFont="1" applyBorder="1" applyAlignment="1">
      <alignment horizontal="distributed" vertical="center" indent="1"/>
    </xf>
    <xf numFmtId="0" fontId="19" fillId="0" borderId="40" xfId="0" applyFont="1" applyBorder="1" applyAlignment="1">
      <alignment horizontal="distributed" vertical="center" indent="1"/>
    </xf>
    <xf numFmtId="0" fontId="19" fillId="0" borderId="34" xfId="0" applyFont="1" applyBorder="1" applyAlignment="1">
      <alignment horizontal="distributed" vertical="center" indent="1"/>
    </xf>
    <xf numFmtId="0" fontId="19" fillId="0" borderId="27" xfId="0" applyFont="1" applyBorder="1" applyAlignment="1">
      <alignment horizontal="distributed" vertical="center" indent="1"/>
    </xf>
    <xf numFmtId="0" fontId="19" fillId="0" borderId="35" xfId="0" applyFont="1" applyBorder="1" applyAlignment="1">
      <alignment horizontal="distributed" vertical="center" indent="1"/>
    </xf>
    <xf numFmtId="0" fontId="38" fillId="0" borderId="8" xfId="0" applyFont="1" applyBorder="1" applyAlignment="1" applyProtection="1">
      <alignment horizontal="left" vertical="center" indent="1"/>
      <protection locked="0"/>
    </xf>
    <xf numFmtId="0" fontId="38" fillId="0" borderId="7" xfId="0" applyFont="1" applyBorder="1" applyAlignment="1" applyProtection="1">
      <alignment horizontal="left" vertical="center" indent="1"/>
      <protection locked="0"/>
    </xf>
    <xf numFmtId="0" fontId="38" fillId="0" borderId="6" xfId="0" applyFont="1" applyBorder="1" applyAlignment="1" applyProtection="1">
      <alignment horizontal="left" vertical="center" indent="1"/>
      <protection locked="0"/>
    </xf>
    <xf numFmtId="0" fontId="19" fillId="0" borderId="36" xfId="0" applyFont="1" applyBorder="1" applyAlignment="1" applyProtection="1">
      <alignment horizontal="left" vertical="center" indent="1"/>
    </xf>
    <xf numFmtId="0" fontId="19" fillId="0" borderId="27" xfId="0" applyFont="1" applyBorder="1" applyAlignment="1" applyProtection="1">
      <alignment horizontal="left" vertical="center" indent="1"/>
    </xf>
    <xf numFmtId="0" fontId="19" fillId="0" borderId="26" xfId="0" applyFont="1" applyBorder="1" applyAlignment="1" applyProtection="1">
      <alignment horizontal="left" vertical="center" indent="1"/>
    </xf>
    <xf numFmtId="0" fontId="19" fillId="0" borderId="8" xfId="0" applyFont="1" applyBorder="1" applyAlignment="1" applyProtection="1">
      <alignment horizontal="left" vertical="center" indent="1"/>
      <protection locked="0"/>
    </xf>
    <xf numFmtId="0" fontId="19" fillId="0" borderId="7" xfId="0" applyFont="1" applyBorder="1" applyAlignment="1" applyProtection="1">
      <alignment horizontal="left" vertical="center" indent="1"/>
      <protection locked="0"/>
    </xf>
    <xf numFmtId="0" fontId="19" fillId="0" borderId="6" xfId="0" applyFont="1" applyBorder="1" applyAlignment="1" applyProtection="1">
      <alignment horizontal="left" vertical="center" indent="1"/>
      <protection locked="0"/>
    </xf>
    <xf numFmtId="49" fontId="19" fillId="0" borderId="24" xfId="0" applyNumberFormat="1" applyFont="1" applyBorder="1" applyAlignment="1" applyProtection="1">
      <alignment vertical="center"/>
      <protection locked="0"/>
    </xf>
    <xf numFmtId="49" fontId="19" fillId="0" borderId="8" xfId="0" applyNumberFormat="1" applyFont="1" applyBorder="1" applyAlignment="1" applyProtection="1">
      <alignment horizontal="right" vertical="center" wrapText="1" shrinkToFit="1"/>
      <protection locked="0"/>
    </xf>
    <xf numFmtId="49" fontId="19" fillId="0" borderId="7" xfId="0" applyNumberFormat="1" applyFont="1" applyBorder="1" applyAlignment="1" applyProtection="1">
      <alignment horizontal="right" vertical="center"/>
      <protection locked="0"/>
    </xf>
    <xf numFmtId="0" fontId="21" fillId="0" borderId="7" xfId="0" applyFont="1" applyBorder="1" applyAlignment="1" applyProtection="1">
      <alignment horizontal="lef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86" fillId="0" borderId="0" xfId="12" applyFont="1" applyAlignment="1">
      <alignment horizontal="right" vertical="center"/>
    </xf>
    <xf numFmtId="0" fontId="87" fillId="0" borderId="0" xfId="0" applyFont="1" applyAlignment="1">
      <alignment horizontal="right" vertical="center"/>
    </xf>
    <xf numFmtId="0" fontId="106" fillId="0" borderId="0" xfId="12" applyFont="1" applyAlignment="1">
      <alignment vertical="center" wrapText="1"/>
    </xf>
    <xf numFmtId="0" fontId="106" fillId="0" borderId="0" xfId="0" applyFont="1" applyAlignment="1">
      <alignment vertical="center" wrapText="1"/>
    </xf>
    <xf numFmtId="176" fontId="6" fillId="0" borderId="0" xfId="8" applyNumberFormat="1" applyFont="1" applyFill="1" applyAlignment="1" applyProtection="1">
      <alignment horizontal="distributed" vertical="center" shrinkToFit="1"/>
    </xf>
    <xf numFmtId="0" fontId="6" fillId="0" borderId="0" xfId="8" applyFont="1" applyFill="1" applyAlignment="1" applyProtection="1">
      <alignment vertical="center"/>
    </xf>
    <xf numFmtId="176" fontId="6" fillId="0" borderId="0" xfId="8" applyNumberFormat="1" applyFont="1" applyFill="1" applyAlignment="1" applyProtection="1">
      <alignment horizontal="distributed" vertical="center"/>
      <protection locked="0"/>
    </xf>
    <xf numFmtId="0" fontId="0" fillId="0" borderId="0" xfId="0" applyAlignment="1" applyProtection="1">
      <alignment vertical="center"/>
      <protection locked="0"/>
    </xf>
    <xf numFmtId="0" fontId="19" fillId="0" borderId="7" xfId="0" applyFont="1" applyBorder="1" applyAlignment="1" applyProtection="1">
      <alignment horizontal="left" vertical="center" wrapText="1"/>
      <protection locked="0"/>
    </xf>
    <xf numFmtId="0" fontId="19" fillId="0" borderId="0" xfId="0" applyFont="1" applyAlignment="1" applyProtection="1">
      <alignment horizontal="left" vertical="center" indent="1"/>
    </xf>
    <xf numFmtId="0" fontId="0" fillId="0" borderId="0" xfId="0" applyAlignment="1">
      <alignment horizontal="left" vertical="center" indent="1"/>
    </xf>
    <xf numFmtId="0" fontId="0" fillId="0" borderId="0" xfId="0" applyAlignment="1">
      <alignment horizontal="right" vertical="center"/>
    </xf>
    <xf numFmtId="0" fontId="22" fillId="0" borderId="10" xfId="0" applyFont="1" applyBorder="1" applyAlignment="1">
      <alignment horizontal="left" vertical="center" indent="1" shrinkToFit="1"/>
    </xf>
    <xf numFmtId="0" fontId="22" fillId="0" borderId="7" xfId="0" applyFont="1" applyBorder="1" applyAlignment="1">
      <alignment horizontal="left" vertical="center" indent="1" shrinkToFit="1"/>
    </xf>
    <xf numFmtId="0" fontId="22" fillId="0" borderId="6" xfId="0" applyFont="1" applyBorder="1" applyAlignment="1">
      <alignment horizontal="left" vertical="center" indent="1" shrinkToFit="1"/>
    </xf>
    <xf numFmtId="176" fontId="22" fillId="0" borderId="8" xfId="0" applyNumberFormat="1" applyFont="1" applyBorder="1" applyAlignment="1" applyProtection="1">
      <alignment horizontal="center" vertical="center"/>
      <protection locked="0"/>
    </xf>
    <xf numFmtId="176" fontId="22" fillId="0" borderId="7" xfId="0" applyNumberFormat="1" applyFont="1" applyBorder="1" applyAlignment="1" applyProtection="1">
      <alignment horizontal="center" vertical="center"/>
      <protection locked="0"/>
    </xf>
    <xf numFmtId="176" fontId="22" fillId="0" borderId="6" xfId="0" applyNumberFormat="1" applyFont="1" applyBorder="1" applyAlignment="1" applyProtection="1">
      <alignment horizontal="center" vertical="center"/>
      <protection locked="0"/>
    </xf>
    <xf numFmtId="176" fontId="22" fillId="0" borderId="3" xfId="0" applyNumberFormat="1" applyFont="1" applyBorder="1" applyAlignment="1" applyProtection="1">
      <alignment horizontal="center" vertical="center"/>
      <protection locked="0"/>
    </xf>
    <xf numFmtId="176" fontId="22" fillId="0" borderId="2" xfId="0" applyNumberFormat="1" applyFont="1" applyBorder="1" applyAlignment="1" applyProtection="1">
      <alignment horizontal="center" vertical="center"/>
      <protection locked="0"/>
    </xf>
    <xf numFmtId="176" fontId="22" fillId="0" borderId="1" xfId="0" applyNumberFormat="1" applyFont="1" applyBorder="1" applyAlignment="1" applyProtection="1">
      <alignment horizontal="center" vertical="center"/>
      <protection locked="0"/>
    </xf>
    <xf numFmtId="0" fontId="6" fillId="0" borderId="0" xfId="12" applyFont="1" applyBorder="1" applyAlignment="1" applyProtection="1">
      <alignment horizontal="center" vertical="center" shrinkToFit="1"/>
    </xf>
    <xf numFmtId="0" fontId="0" fillId="0" borderId="0" xfId="0" applyBorder="1" applyAlignment="1" applyProtection="1">
      <alignment horizontal="center" vertical="center" shrinkToFit="1"/>
    </xf>
    <xf numFmtId="176" fontId="19" fillId="0" borderId="0" xfId="0" applyNumberFormat="1" applyFont="1" applyAlignment="1" applyProtection="1">
      <alignment horizontal="distributed" vertical="center" wrapText="1"/>
      <protection locked="0"/>
    </xf>
    <xf numFmtId="0" fontId="0" fillId="0" borderId="0" xfId="0" applyAlignment="1" applyProtection="1">
      <alignment horizontal="distributed" vertical="center"/>
      <protection locked="0"/>
    </xf>
    <xf numFmtId="0" fontId="0" fillId="0" borderId="0" xfId="0" applyAlignment="1" applyProtection="1">
      <alignment horizontal="distributed" vertical="center"/>
    </xf>
    <xf numFmtId="0" fontId="0" fillId="0" borderId="0" xfId="0" applyAlignment="1" applyProtection="1">
      <alignment horizontal="right" vertical="center"/>
    </xf>
    <xf numFmtId="0" fontId="19" fillId="0" borderId="0" xfId="0" applyFont="1" applyAlignment="1" applyProtection="1">
      <alignment horizontal="left" vertical="center"/>
    </xf>
    <xf numFmtId="0" fontId="0" fillId="0" borderId="0" xfId="0" applyAlignment="1" applyProtection="1">
      <alignment horizontal="left" vertical="center"/>
    </xf>
    <xf numFmtId="0" fontId="88" fillId="0" borderId="0" xfId="0" applyFont="1" applyAlignment="1" applyProtection="1">
      <alignment horizontal="left" vertical="center"/>
    </xf>
    <xf numFmtId="0" fontId="60" fillId="0" borderId="0" xfId="12" applyFont="1" applyAlignment="1">
      <alignment vertical="center" wrapText="1"/>
    </xf>
    <xf numFmtId="0" fontId="21" fillId="0" borderId="43" xfId="0" applyFont="1" applyBorder="1" applyAlignment="1">
      <alignment horizontal="center" vertical="center" wrapText="1" shrinkToFit="1"/>
    </xf>
    <xf numFmtId="0" fontId="19" fillId="0" borderId="43" xfId="0" applyFont="1" applyBorder="1" applyAlignment="1" applyProtection="1">
      <alignment horizontal="left" vertical="center" indent="1"/>
      <protection locked="0"/>
    </xf>
    <xf numFmtId="0" fontId="19" fillId="0" borderId="57" xfId="0" applyFont="1" applyBorder="1" applyAlignment="1" applyProtection="1">
      <alignment horizontal="left" vertical="center" indent="1"/>
      <protection locked="0"/>
    </xf>
    <xf numFmtId="49" fontId="19" fillId="0" borderId="8" xfId="0" applyNumberFormat="1" applyFont="1" applyBorder="1" applyAlignment="1" applyProtection="1">
      <alignment horizontal="right" vertical="center"/>
      <protection locked="0"/>
    </xf>
    <xf numFmtId="0" fontId="38" fillId="0" borderId="7" xfId="0" applyFont="1" applyBorder="1" applyAlignment="1" applyProtection="1">
      <alignment horizontal="left" vertical="center" shrinkToFit="1"/>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103" fillId="4" borderId="0" xfId="0" applyFont="1" applyFill="1" applyAlignment="1">
      <alignment vertical="top" wrapText="1"/>
    </xf>
    <xf numFmtId="0" fontId="104" fillId="0" borderId="0" xfId="0" applyFont="1" applyAlignment="1">
      <alignment vertical="top" wrapText="1"/>
    </xf>
    <xf numFmtId="0" fontId="22" fillId="0" borderId="33" xfId="0" applyFont="1" applyBorder="1" applyAlignment="1">
      <alignment horizontal="distributed" vertical="center" wrapText="1" indent="1"/>
    </xf>
    <xf numFmtId="0" fontId="22" fillId="0" borderId="53" xfId="0" applyFont="1" applyBorder="1" applyAlignment="1" applyProtection="1">
      <alignment horizontal="distributed" vertical="center" indent="1"/>
    </xf>
    <xf numFmtId="0" fontId="22" fillId="0" borderId="54" xfId="0" applyFont="1" applyBorder="1" applyAlignment="1" applyProtection="1">
      <alignment horizontal="distributed" vertical="center" indent="1"/>
    </xf>
    <xf numFmtId="0" fontId="19" fillId="0" borderId="54" xfId="0" applyFont="1" applyBorder="1" applyAlignment="1" applyProtection="1">
      <alignment horizontal="distributed" vertical="center" indent="1"/>
    </xf>
    <xf numFmtId="0" fontId="52" fillId="0" borderId="0" xfId="8" applyFont="1" applyFill="1" applyBorder="1" applyAlignment="1">
      <alignment vertical="top" wrapText="1"/>
    </xf>
    <xf numFmtId="0" fontId="102" fillId="0" borderId="0" xfId="0" applyFont="1" applyAlignment="1">
      <alignment vertical="center"/>
    </xf>
    <xf numFmtId="0" fontId="19" fillId="0" borderId="43" xfId="0" applyFont="1" applyBorder="1" applyAlignment="1" applyProtection="1">
      <alignment horizontal="left" vertical="center" indent="1"/>
    </xf>
    <xf numFmtId="0" fontId="19" fillId="0" borderId="57" xfId="0" applyFont="1" applyBorder="1" applyAlignment="1" applyProtection="1">
      <alignment horizontal="left" vertical="center" indent="1"/>
    </xf>
    <xf numFmtId="0" fontId="22" fillId="0" borderId="56" xfId="0" applyFont="1" applyBorder="1" applyAlignment="1" applyProtection="1">
      <alignment horizontal="center" vertical="center" wrapText="1"/>
    </xf>
    <xf numFmtId="0" fontId="19" fillId="0" borderId="43" xfId="0" applyFont="1" applyBorder="1" applyAlignment="1" applyProtection="1">
      <alignment horizontal="center" vertical="center"/>
    </xf>
    <xf numFmtId="0" fontId="19" fillId="0" borderId="56" xfId="0" applyFont="1" applyBorder="1" applyAlignment="1" applyProtection="1">
      <alignment horizontal="center" vertical="center"/>
    </xf>
    <xf numFmtId="0" fontId="38" fillId="0" borderId="43" xfId="0" applyFont="1" applyBorder="1" applyAlignment="1">
      <alignment horizontal="center" vertical="center"/>
    </xf>
    <xf numFmtId="0" fontId="19" fillId="0" borderId="43" xfId="0" applyFont="1" applyBorder="1" applyAlignment="1">
      <alignment horizontal="distributed" vertical="center" indent="1"/>
    </xf>
    <xf numFmtId="0" fontId="19" fillId="0" borderId="54" xfId="0" applyFont="1" applyBorder="1" applyAlignment="1" applyProtection="1">
      <alignment horizontal="left" vertical="center" indent="1"/>
    </xf>
    <xf numFmtId="0" fontId="19" fillId="0" borderId="55" xfId="0" applyFont="1" applyBorder="1" applyAlignment="1" applyProtection="1">
      <alignment horizontal="left" vertical="center" indent="1"/>
    </xf>
    <xf numFmtId="0" fontId="8" fillId="0" borderId="56" xfId="12" applyFont="1" applyBorder="1" applyAlignment="1" applyProtection="1">
      <alignment horizontal="distributed" vertical="center" indent="1"/>
    </xf>
    <xf numFmtId="0" fontId="19" fillId="0" borderId="43" xfId="0" applyFont="1" applyBorder="1" applyAlignment="1" applyProtection="1">
      <alignment horizontal="distributed" vertical="center" indent="1"/>
    </xf>
    <xf numFmtId="0" fontId="19" fillId="0" borderId="57" xfId="0" applyFont="1" applyBorder="1" applyAlignment="1" applyProtection="1">
      <alignment vertical="center"/>
    </xf>
    <xf numFmtId="49" fontId="19" fillId="0" borderId="7" xfId="0" applyNumberFormat="1" applyFont="1" applyBorder="1" applyAlignment="1" applyProtection="1">
      <alignment horizontal="distributed" vertical="center"/>
      <protection locked="0"/>
    </xf>
    <xf numFmtId="49" fontId="19" fillId="0" borderId="7" xfId="0" applyNumberFormat="1" applyFont="1" applyBorder="1" applyAlignment="1" applyProtection="1">
      <alignment horizontal="left" vertical="center"/>
      <protection locked="0"/>
    </xf>
    <xf numFmtId="0" fontId="29" fillId="0" borderId="0" xfId="8" applyFont="1" applyFill="1" applyAlignment="1" applyProtection="1">
      <alignment horizontal="left" vertical="top" wrapText="1"/>
      <protection locked="0"/>
    </xf>
    <xf numFmtId="0" fontId="0" fillId="0" borderId="0" xfId="0" applyAlignment="1" applyProtection="1">
      <alignment horizontal="left" vertical="top"/>
      <protection locked="0"/>
    </xf>
    <xf numFmtId="176" fontId="6" fillId="0" borderId="24" xfId="8" applyNumberFormat="1" applyFont="1" applyFill="1" applyBorder="1" applyAlignment="1" applyProtection="1">
      <alignment horizontal="distributed" vertical="center" shrinkToFit="1"/>
    </xf>
    <xf numFmtId="176" fontId="19" fillId="0" borderId="24" xfId="0" applyNumberFormat="1" applyFont="1" applyBorder="1" applyAlignment="1" applyProtection="1">
      <alignment horizontal="distributed" vertical="center"/>
    </xf>
    <xf numFmtId="0" fontId="34" fillId="0" borderId="83" xfId="8"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70" xfId="0" applyFont="1" applyBorder="1" applyAlignment="1" applyProtection="1">
      <alignment horizontal="center" vertical="center"/>
      <protection locked="0"/>
    </xf>
    <xf numFmtId="0" fontId="6" fillId="0" borderId="24" xfId="8" applyFont="1" applyFill="1" applyBorder="1" applyAlignment="1" applyProtection="1">
      <alignment horizontal="left" vertical="top" wrapText="1"/>
      <protection locked="0"/>
    </xf>
    <xf numFmtId="0" fontId="6" fillId="0" borderId="23" xfId="8" applyFont="1" applyFill="1" applyBorder="1" applyAlignment="1" applyProtection="1">
      <alignment horizontal="left" vertical="top" wrapText="1"/>
      <protection locked="0"/>
    </xf>
    <xf numFmtId="0" fontId="6" fillId="0" borderId="38" xfId="8" applyFont="1" applyFill="1" applyBorder="1" applyAlignment="1" applyProtection="1">
      <alignment horizontal="left" vertical="top" wrapText="1"/>
      <protection locked="0"/>
    </xf>
    <xf numFmtId="0" fontId="6" fillId="0" borderId="0" xfId="8" applyFont="1" applyFill="1" applyBorder="1" applyAlignment="1" applyProtection="1">
      <alignment horizontal="left" vertical="top" wrapText="1"/>
      <protection locked="0"/>
    </xf>
    <xf numFmtId="0" fontId="6" fillId="0" borderId="20" xfId="8" applyFont="1" applyFill="1" applyBorder="1" applyAlignment="1" applyProtection="1">
      <alignment horizontal="left" vertical="top" wrapText="1"/>
      <protection locked="0"/>
    </xf>
    <xf numFmtId="0" fontId="6" fillId="0" borderId="66" xfId="8" applyFont="1" applyFill="1" applyBorder="1" applyAlignment="1" applyProtection="1">
      <alignment horizontal="left" vertical="top" wrapText="1"/>
      <protection locked="0"/>
    </xf>
    <xf numFmtId="0" fontId="6" fillId="0" borderId="17" xfId="8" applyFont="1" applyFill="1" applyBorder="1" applyAlignment="1" applyProtection="1">
      <alignment horizontal="left" vertical="top" wrapText="1"/>
      <protection locked="0"/>
    </xf>
    <xf numFmtId="0" fontId="6" fillId="0" borderId="16" xfId="8" applyFont="1" applyFill="1" applyBorder="1" applyAlignment="1" applyProtection="1">
      <alignment horizontal="left" vertical="top" wrapText="1"/>
      <protection locked="0"/>
    </xf>
    <xf numFmtId="0" fontId="6" fillId="0" borderId="24" xfId="8" applyFont="1" applyFill="1" applyBorder="1" applyAlignment="1">
      <alignment horizontal="distributed" vertical="center"/>
    </xf>
    <xf numFmtId="0" fontId="0" fillId="0" borderId="27" xfId="0" applyBorder="1" applyAlignment="1">
      <alignment horizontal="distributed" vertical="center"/>
    </xf>
    <xf numFmtId="0" fontId="6" fillId="0" borderId="13" xfId="8" applyFont="1" applyFill="1" applyBorder="1" applyAlignment="1" applyProtection="1">
      <alignment horizontal="left" vertical="center" wrapText="1" indent="1"/>
    </xf>
    <xf numFmtId="0" fontId="6" fillId="0" borderId="12" xfId="8" applyFont="1" applyFill="1" applyBorder="1" applyAlignment="1" applyProtection="1">
      <alignment horizontal="left" vertical="center" wrapText="1" indent="1"/>
    </xf>
    <xf numFmtId="0" fontId="6" fillId="0" borderId="11" xfId="8" applyFont="1" applyFill="1" applyBorder="1" applyAlignment="1" applyProtection="1">
      <alignment horizontal="left" vertical="center" wrapText="1" indent="1"/>
    </xf>
    <xf numFmtId="0" fontId="6" fillId="0" borderId="8" xfId="8" applyFont="1" applyFill="1" applyBorder="1" applyAlignment="1" applyProtection="1">
      <alignment horizontal="left" vertical="center" wrapText="1" indent="1"/>
    </xf>
    <xf numFmtId="0" fontId="6" fillId="0" borderId="7" xfId="8" applyFont="1" applyFill="1" applyBorder="1" applyAlignment="1" applyProtection="1">
      <alignment horizontal="left" vertical="center" wrapText="1" indent="1"/>
    </xf>
    <xf numFmtId="0" fontId="6" fillId="0" borderId="6" xfId="8" applyFont="1" applyFill="1" applyBorder="1" applyAlignment="1" applyProtection="1">
      <alignment horizontal="left" vertical="center" wrapText="1" indent="1"/>
    </xf>
    <xf numFmtId="0" fontId="6" fillId="0" borderId="36" xfId="8" applyFont="1" applyFill="1" applyBorder="1" applyAlignment="1" applyProtection="1">
      <alignment horizontal="left" vertical="top" wrapText="1"/>
      <protection locked="0"/>
    </xf>
    <xf numFmtId="0" fontId="6" fillId="0" borderId="27" xfId="8" applyFont="1" applyFill="1" applyBorder="1" applyAlignment="1" applyProtection="1">
      <alignment horizontal="left" vertical="top" wrapText="1"/>
      <protection locked="0"/>
    </xf>
    <xf numFmtId="0" fontId="6" fillId="0" borderId="26" xfId="8" applyFont="1" applyFill="1" applyBorder="1" applyAlignment="1" applyProtection="1">
      <alignment horizontal="left" vertical="top" wrapText="1"/>
      <protection locked="0"/>
    </xf>
    <xf numFmtId="176" fontId="19" fillId="0" borderId="40" xfId="0" applyNumberFormat="1" applyFont="1" applyBorder="1" applyAlignment="1" applyProtection="1">
      <alignment horizontal="distributed" vertical="center"/>
    </xf>
    <xf numFmtId="0" fontId="19" fillId="0" borderId="39" xfId="0" applyFont="1" applyBorder="1" applyAlignment="1" applyProtection="1">
      <alignment horizontal="center" vertical="center"/>
    </xf>
    <xf numFmtId="0" fontId="0" fillId="0" borderId="29" xfId="0" applyBorder="1" applyAlignment="1">
      <alignment horizontal="distributed" vertical="center"/>
    </xf>
    <xf numFmtId="176" fontId="6" fillId="0" borderId="27" xfId="8" applyNumberFormat="1" applyFont="1" applyFill="1" applyBorder="1" applyAlignment="1" applyProtection="1">
      <alignment horizontal="distributed" vertical="center" shrinkToFit="1"/>
    </xf>
    <xf numFmtId="176" fontId="91" fillId="0" borderId="27" xfId="0" applyNumberFormat="1" applyFont="1" applyBorder="1" applyAlignment="1">
      <alignment horizontal="distributed" vertical="center"/>
    </xf>
    <xf numFmtId="0" fontId="22" fillId="0" borderId="7" xfId="0" applyFont="1" applyBorder="1" applyAlignment="1" applyProtection="1">
      <alignment horizontal="distributed" vertical="center" wrapText="1"/>
    </xf>
    <xf numFmtId="0" fontId="27" fillId="0" borderId="7" xfId="0" applyFont="1" applyBorder="1" applyAlignment="1">
      <alignment horizontal="distributed" vertical="center"/>
    </xf>
    <xf numFmtId="0" fontId="0" fillId="0" borderId="7" xfId="0"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6" fillId="0" borderId="0" xfId="8" applyFont="1" applyFill="1" applyAlignment="1" applyProtection="1">
      <alignment horizontal="right" vertical="center" indent="1"/>
      <protection locked="0"/>
    </xf>
    <xf numFmtId="183" fontId="6" fillId="0" borderId="0" xfId="8" applyNumberFormat="1" applyFont="1" applyFill="1" applyAlignment="1" applyProtection="1">
      <alignment horizontal="right" vertical="center" indent="1" shrinkToFit="1"/>
      <protection locked="0"/>
    </xf>
    <xf numFmtId="0" fontId="6" fillId="0" borderId="0" xfId="8" applyFont="1" applyFill="1" applyAlignment="1" applyProtection="1">
      <alignment horizontal="right" vertical="center"/>
    </xf>
    <xf numFmtId="0" fontId="19" fillId="0" borderId="0" xfId="0" applyFont="1" applyAlignment="1" applyProtection="1">
      <alignment horizontal="right" vertical="center"/>
    </xf>
    <xf numFmtId="0" fontId="6" fillId="0" borderId="0" xfId="8" applyFont="1" applyFill="1" applyAlignment="1" applyProtection="1">
      <alignment horizontal="left" vertical="center" wrapText="1"/>
    </xf>
    <xf numFmtId="0" fontId="12" fillId="0" borderId="0" xfId="8" applyFont="1" applyFill="1" applyAlignment="1" applyProtection="1">
      <alignment horizontal="center" vertical="center"/>
    </xf>
    <xf numFmtId="0" fontId="95" fillId="0" borderId="0" xfId="13" applyFont="1" applyFill="1" applyAlignment="1"/>
    <xf numFmtId="0" fontId="22" fillId="0" borderId="0" xfId="0" applyFont="1" applyAlignment="1">
      <alignment horizontal="distributed" vertical="top"/>
    </xf>
    <xf numFmtId="0" fontId="21" fillId="0" borderId="7" xfId="0" applyFont="1" applyBorder="1" applyAlignment="1" applyProtection="1">
      <alignment horizontal="distributed" vertical="center" wrapText="1"/>
    </xf>
    <xf numFmtId="0" fontId="10" fillId="0" borderId="7" xfId="0" applyFont="1" applyBorder="1" applyAlignment="1">
      <alignment horizontal="distributed" vertical="center"/>
    </xf>
    <xf numFmtId="176" fontId="19" fillId="0" borderId="0" xfId="0" applyNumberFormat="1" applyFont="1" applyAlignment="1" applyProtection="1">
      <alignment horizontal="distributed" vertical="center"/>
      <protection locked="0"/>
    </xf>
    <xf numFmtId="0" fontId="19" fillId="0" borderId="37" xfId="0" applyFont="1" applyBorder="1" applyAlignment="1" applyProtection="1">
      <alignment horizontal="left" vertical="center" wrapText="1" indent="1"/>
    </xf>
    <xf numFmtId="0" fontId="0" fillId="0" borderId="29" xfId="0" applyBorder="1" applyAlignment="1">
      <alignment horizontal="left" vertical="center" wrapText="1" indent="1"/>
    </xf>
    <xf numFmtId="0" fontId="0" fillId="0" borderId="36" xfId="0" applyBorder="1" applyAlignment="1">
      <alignment horizontal="left" vertical="center" wrapText="1" indent="1"/>
    </xf>
    <xf numFmtId="0" fontId="0" fillId="0" borderId="27" xfId="0" applyBorder="1" applyAlignment="1">
      <alignment horizontal="left" vertical="center" wrapText="1" indent="1"/>
    </xf>
    <xf numFmtId="0" fontId="0" fillId="0" borderId="0" xfId="0" applyAlignment="1">
      <alignment vertical="top"/>
    </xf>
    <xf numFmtId="0" fontId="19" fillId="0" borderId="39" xfId="0" applyFont="1" applyBorder="1" applyAlignment="1">
      <alignment horizontal="distributed" vertical="center"/>
    </xf>
    <xf numFmtId="0" fontId="19" fillId="0" borderId="36" xfId="0" applyFont="1" applyBorder="1" applyAlignment="1">
      <alignment horizontal="distributed" vertical="center"/>
    </xf>
    <xf numFmtId="0" fontId="6" fillId="0" borderId="37" xfId="8" applyFont="1" applyFill="1" applyBorder="1" applyAlignment="1" applyProtection="1">
      <alignment horizontal="left" vertical="center" wrapText="1" indent="1"/>
    </xf>
    <xf numFmtId="0" fontId="0" fillId="0" borderId="32" xfId="0" applyBorder="1" applyAlignment="1">
      <alignment horizontal="left" vertical="center" wrapText="1" indent="1"/>
    </xf>
    <xf numFmtId="0" fontId="0" fillId="0" borderId="26" xfId="0" applyBorder="1" applyAlignment="1">
      <alignment horizontal="left" vertical="center" wrapText="1" indent="1"/>
    </xf>
    <xf numFmtId="0" fontId="6" fillId="0" borderId="0" xfId="8" applyFont="1" applyFill="1" applyAlignment="1">
      <alignment horizontal="left" vertical="center" wrapText="1"/>
    </xf>
    <xf numFmtId="0" fontId="6" fillId="0" borderId="31" xfId="8" applyFont="1" applyFill="1" applyBorder="1" applyAlignment="1" applyProtection="1">
      <alignment horizontal="center" vertical="center"/>
    </xf>
    <xf numFmtId="0" fontId="0" fillId="0" borderId="34" xfId="0" applyBorder="1" applyAlignment="1">
      <alignment horizontal="center" vertical="center"/>
    </xf>
    <xf numFmtId="0" fontId="6" fillId="0" borderId="67" xfId="8" applyFont="1" applyFill="1" applyBorder="1" applyAlignment="1" applyProtection="1">
      <alignment horizontal="center" vertical="center"/>
    </xf>
    <xf numFmtId="0" fontId="0" fillId="0" borderId="35" xfId="0" applyBorder="1" applyAlignment="1">
      <alignment horizontal="center" vertical="center"/>
    </xf>
    <xf numFmtId="0" fontId="13" fillId="0" borderId="0" xfId="8" applyFont="1" applyFill="1" applyAlignment="1">
      <alignment horizontal="left" vertical="center" wrapText="1"/>
    </xf>
    <xf numFmtId="0" fontId="6" fillId="0" borderId="0" xfId="8" applyFont="1" applyFill="1" applyAlignment="1">
      <alignment horizontal="left" vertical="center"/>
    </xf>
    <xf numFmtId="0" fontId="52" fillId="0" borderId="0" xfId="8" applyFont="1" applyFill="1" applyAlignment="1" applyProtection="1">
      <alignment horizontal="left" vertical="top" wrapText="1"/>
      <protection locked="0"/>
    </xf>
    <xf numFmtId="0" fontId="90" fillId="0" borderId="0" xfId="0" applyFont="1" applyAlignment="1" applyProtection="1">
      <alignment horizontal="left" vertical="top"/>
      <protection locked="0"/>
    </xf>
    <xf numFmtId="0" fontId="0" fillId="0" borderId="24" xfId="0" applyBorder="1" applyAlignment="1" applyProtection="1">
      <alignment horizontal="distributed" vertical="center"/>
    </xf>
    <xf numFmtId="0" fontId="0" fillId="0" borderId="27" xfId="0" applyBorder="1" applyAlignment="1" applyProtection="1">
      <alignment horizontal="distributed" vertical="center"/>
    </xf>
    <xf numFmtId="0" fontId="0" fillId="0" borderId="29" xfId="0" applyBorder="1" applyAlignment="1" applyProtection="1">
      <alignment horizontal="left" vertical="center" wrapText="1" indent="1"/>
    </xf>
    <xf numFmtId="0" fontId="0" fillId="0" borderId="32" xfId="0" applyBorder="1" applyAlignment="1" applyProtection="1">
      <alignment horizontal="left" vertical="center" wrapText="1" indent="1"/>
    </xf>
    <xf numFmtId="0" fontId="0" fillId="0" borderId="36" xfId="0" applyBorder="1" applyAlignment="1" applyProtection="1">
      <alignment horizontal="left" vertical="center" wrapText="1" indent="1"/>
    </xf>
    <xf numFmtId="0" fontId="0" fillId="0" borderId="27" xfId="0" applyBorder="1" applyAlignment="1" applyProtection="1">
      <alignment horizontal="left" vertical="center" wrapText="1" indent="1"/>
    </xf>
    <xf numFmtId="0" fontId="0" fillId="0" borderId="26" xfId="0" applyBorder="1" applyAlignment="1" applyProtection="1">
      <alignment horizontal="left" vertical="center" wrapText="1" indent="1"/>
    </xf>
    <xf numFmtId="0" fontId="6" fillId="0" borderId="33" xfId="8" applyFont="1" applyFill="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6" fillId="0" borderId="40" xfId="8"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83" fontId="6" fillId="0" borderId="0" xfId="8" applyNumberFormat="1" applyFont="1" applyFill="1" applyAlignment="1" applyProtection="1">
      <alignment horizontal="right" vertical="center" indent="1"/>
      <protection locked="0"/>
    </xf>
    <xf numFmtId="183" fontId="0" fillId="0" borderId="0" xfId="0" applyNumberFormat="1" applyAlignment="1" applyProtection="1">
      <alignment horizontal="right" vertical="center" indent="1"/>
      <protection locked="0"/>
    </xf>
    <xf numFmtId="0" fontId="0" fillId="0" borderId="29" xfId="0" applyBorder="1" applyAlignment="1" applyProtection="1">
      <alignment horizontal="distributed"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12" fillId="0" borderId="0" xfId="8" applyFont="1" applyFill="1" applyBorder="1" applyAlignment="1" applyProtection="1">
      <alignment horizontal="center" vertical="center"/>
    </xf>
    <xf numFmtId="0" fontId="36" fillId="0" borderId="0" xfId="0" applyFont="1" applyAlignment="1" applyProtection="1">
      <alignment vertical="center"/>
    </xf>
    <xf numFmtId="0" fontId="21" fillId="0" borderId="63" xfId="0" applyFont="1" applyBorder="1" applyAlignment="1">
      <alignment horizontal="distributed" vertical="center"/>
    </xf>
    <xf numFmtId="0" fontId="19" fillId="0" borderId="63" xfId="0" applyFont="1" applyBorder="1" applyAlignment="1">
      <alignment horizontal="distributed" vertical="center"/>
    </xf>
    <xf numFmtId="0" fontId="19" fillId="0" borderId="30" xfId="0" applyFont="1" applyBorder="1" applyAlignment="1">
      <alignment horizontal="distributed" vertical="center"/>
    </xf>
    <xf numFmtId="0" fontId="6" fillId="0" borderId="8" xfId="8" applyFont="1" applyFill="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6" fillId="0" borderId="10" xfId="8" applyFont="1" applyFill="1" applyBorder="1" applyAlignment="1" applyProtection="1">
      <alignment horizontal="left" vertical="center" shrinkToFit="1"/>
      <protection locked="0"/>
    </xf>
    <xf numFmtId="0" fontId="19" fillId="0" borderId="9" xfId="0" applyFont="1" applyBorder="1" applyAlignment="1" applyProtection="1">
      <alignment horizontal="left" vertical="center" shrinkToFit="1"/>
      <protection locked="0"/>
    </xf>
    <xf numFmtId="0" fontId="6" fillId="0" borderId="8" xfId="8" applyFont="1" applyFill="1" applyBorder="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6" fillId="0" borderId="8" xfId="8" applyFont="1" applyFill="1" applyBorder="1" applyAlignment="1" applyProtection="1">
      <alignment horizontal="center" vertical="center" shrinkToFit="1"/>
    </xf>
    <xf numFmtId="0" fontId="19" fillId="0" borderId="7" xfId="0" applyFont="1" applyBorder="1" applyAlignment="1" applyProtection="1">
      <alignment horizontal="center" vertical="center" shrinkToFit="1"/>
    </xf>
    <xf numFmtId="0" fontId="19" fillId="0" borderId="9" xfId="0" applyFont="1" applyBorder="1" applyAlignment="1" applyProtection="1">
      <alignment horizontal="center" vertical="center" shrinkToFit="1"/>
    </xf>
    <xf numFmtId="0" fontId="2" fillId="0" borderId="61" xfId="1" applyFont="1" applyFill="1" applyBorder="1" applyAlignment="1">
      <alignment horizontal="distributed" vertical="center"/>
    </xf>
    <xf numFmtId="0" fontId="0" fillId="0" borderId="61" xfId="0" applyBorder="1" applyAlignment="1">
      <alignment horizontal="distributed" vertical="center"/>
    </xf>
    <xf numFmtId="0" fontId="0" fillId="0" borderId="21" xfId="0" applyBorder="1" applyAlignment="1">
      <alignment horizontal="distributed" vertical="center"/>
    </xf>
    <xf numFmtId="0" fontId="0" fillId="0" borderId="65" xfId="0" applyBorder="1" applyAlignment="1">
      <alignment horizontal="distributed" vertical="center"/>
    </xf>
    <xf numFmtId="0" fontId="0" fillId="0" borderId="18" xfId="0" applyBorder="1" applyAlignment="1">
      <alignment horizontal="distributed" vertical="center"/>
    </xf>
    <xf numFmtId="0" fontId="6" fillId="0" borderId="3" xfId="8" applyFont="1" applyFill="1" applyBorder="1" applyAlignment="1" applyProtection="1">
      <alignment horizontal="left" vertical="center" shrinkToFit="1"/>
      <protection locked="0"/>
    </xf>
    <xf numFmtId="0" fontId="19" fillId="0" borderId="2" xfId="0" applyFont="1" applyBorder="1" applyAlignment="1" applyProtection="1">
      <alignment horizontal="left" vertical="center" shrinkToFit="1"/>
      <protection locked="0"/>
    </xf>
    <xf numFmtId="0" fontId="19" fillId="0" borderId="1" xfId="0" applyFont="1" applyBorder="1" applyAlignment="1" applyProtection="1">
      <alignment horizontal="left" vertical="center" shrinkToFit="1"/>
      <protection locked="0"/>
    </xf>
    <xf numFmtId="0" fontId="6" fillId="0" borderId="5" xfId="8" applyFont="1" applyFill="1" applyBorder="1" applyAlignment="1" applyProtection="1">
      <alignment horizontal="left" vertical="center" shrinkToFit="1"/>
      <protection locked="0"/>
    </xf>
    <xf numFmtId="0" fontId="19" fillId="0" borderId="4" xfId="0" applyFont="1" applyBorder="1" applyAlignment="1" applyProtection="1">
      <alignment horizontal="left" vertical="center" shrinkToFit="1"/>
      <protection locked="0"/>
    </xf>
    <xf numFmtId="0" fontId="6" fillId="0" borderId="3" xfId="8" applyFont="1" applyFill="1" applyBorder="1" applyAlignment="1" applyProtection="1">
      <alignment horizontal="center" vertical="center" shrinkToFit="1"/>
      <protection locked="0"/>
    </xf>
    <xf numFmtId="0" fontId="19" fillId="0" borderId="4" xfId="0" applyFont="1" applyBorder="1" applyAlignment="1" applyProtection="1">
      <alignment horizontal="center" vertical="center" shrinkToFit="1"/>
      <protection locked="0"/>
    </xf>
    <xf numFmtId="0" fontId="19" fillId="0" borderId="2" xfId="0" applyFont="1" applyBorder="1" applyAlignment="1" applyProtection="1">
      <alignment horizontal="center" vertical="center" shrinkToFit="1"/>
      <protection locked="0"/>
    </xf>
    <xf numFmtId="0" fontId="6" fillId="0" borderId="33" xfId="8" applyFont="1" applyFill="1" applyBorder="1" applyAlignment="1">
      <alignment horizontal="center" vertical="center" wrapText="1"/>
    </xf>
    <xf numFmtId="0" fontId="19" fillId="0" borderId="34" xfId="0" applyFont="1" applyBorder="1" applyAlignment="1">
      <alignment horizontal="center" vertical="center"/>
    </xf>
    <xf numFmtId="0" fontId="6" fillId="0" borderId="39" xfId="8"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6" xfId="0" applyFont="1" applyBorder="1" applyAlignment="1">
      <alignment vertical="center" wrapText="1"/>
    </xf>
    <xf numFmtId="0" fontId="19" fillId="0" borderId="27" xfId="0" applyFont="1" applyBorder="1" applyAlignment="1">
      <alignment vertical="center" wrapText="1"/>
    </xf>
    <xf numFmtId="0" fontId="19" fillId="0" borderId="35" xfId="0" applyFont="1" applyBorder="1" applyAlignment="1">
      <alignment vertical="center" wrapText="1"/>
    </xf>
    <xf numFmtId="0" fontId="13" fillId="0" borderId="7" xfId="8" applyFont="1" applyFill="1" applyBorder="1" applyAlignment="1">
      <alignment horizontal="center" vertical="center" shrinkToFit="1"/>
    </xf>
    <xf numFmtId="0" fontId="21" fillId="0" borderId="7" xfId="0" applyFont="1" applyBorder="1" applyAlignment="1">
      <alignment horizontal="center" vertical="center" shrinkToFit="1"/>
    </xf>
    <xf numFmtId="0" fontId="21" fillId="0" borderId="9" xfId="0" applyFont="1" applyBorder="1" applyAlignment="1">
      <alignment horizontal="center" vertical="center" shrinkToFit="1"/>
    </xf>
    <xf numFmtId="0" fontId="13" fillId="0" borderId="8" xfId="8" applyFont="1" applyFill="1" applyBorder="1" applyAlignment="1">
      <alignment horizontal="center" vertical="center" shrinkToFit="1"/>
    </xf>
    <xf numFmtId="0" fontId="19" fillId="0" borderId="36" xfId="0" applyFont="1" applyBorder="1" applyAlignment="1" applyProtection="1">
      <alignment vertical="center"/>
    </xf>
    <xf numFmtId="0" fontId="21" fillId="0" borderId="7" xfId="0" applyFont="1" applyBorder="1" applyAlignment="1">
      <alignment horizontal="center" vertical="center" wrapText="1"/>
    </xf>
    <xf numFmtId="0" fontId="21" fillId="0" borderId="7" xfId="0" applyFont="1" applyBorder="1" applyAlignment="1">
      <alignment vertical="center" wrapText="1"/>
    </xf>
    <xf numFmtId="0" fontId="21" fillId="0" borderId="9" xfId="0" applyFont="1" applyBorder="1" applyAlignment="1">
      <alignment vertical="center" wrapText="1"/>
    </xf>
    <xf numFmtId="0" fontId="2" fillId="0" borderId="28" xfId="1" applyFont="1" applyFill="1" applyBorder="1" applyAlignment="1">
      <alignment horizontal="distributed" vertical="center"/>
    </xf>
    <xf numFmtId="0" fontId="0" fillId="0" borderId="28" xfId="0" applyBorder="1" applyAlignment="1">
      <alignment horizontal="distributed" vertical="center"/>
    </xf>
    <xf numFmtId="0" fontId="0" fillId="0" borderId="64" xfId="0" applyBorder="1" applyAlignment="1">
      <alignment horizontal="distributed" vertical="center"/>
    </xf>
    <xf numFmtId="0" fontId="2" fillId="0" borderId="41" xfId="1" applyFont="1" applyFill="1" applyBorder="1" applyAlignment="1">
      <alignment horizontal="distributed" vertical="center"/>
    </xf>
    <xf numFmtId="0" fontId="0" fillId="0" borderId="41" xfId="0" applyBorder="1" applyAlignment="1">
      <alignment horizontal="distributed" vertical="center"/>
    </xf>
    <xf numFmtId="0" fontId="0" fillId="0" borderId="42" xfId="0" applyBorder="1" applyAlignment="1">
      <alignment horizontal="distributed" vertical="center"/>
    </xf>
    <xf numFmtId="0" fontId="13" fillId="0" borderId="62" xfId="1" applyFont="1" applyFill="1" applyBorder="1" applyAlignment="1">
      <alignment horizontal="distributed" vertical="center"/>
    </xf>
    <xf numFmtId="0" fontId="13" fillId="0" borderId="63" xfId="1" applyFont="1" applyFill="1" applyBorder="1" applyAlignment="1">
      <alignment horizontal="distributed" vertical="center" wrapText="1"/>
    </xf>
    <xf numFmtId="0" fontId="21" fillId="0" borderId="67" xfId="0" applyFont="1" applyBorder="1" applyAlignment="1">
      <alignment horizontal="distributed" vertical="center"/>
    </xf>
    <xf numFmtId="0" fontId="0" fillId="0" borderId="63" xfId="0" applyBorder="1" applyAlignment="1">
      <alignment horizontal="distributed" vertical="center"/>
    </xf>
    <xf numFmtId="0" fontId="21" fillId="0" borderId="62" xfId="0" applyFont="1" applyBorder="1" applyAlignment="1">
      <alignment horizontal="distributed" vertical="center"/>
    </xf>
    <xf numFmtId="0" fontId="39" fillId="0" borderId="37" xfId="0" applyFont="1" applyBorder="1" applyAlignment="1">
      <alignment horizontal="distributed" vertical="top" wrapText="1"/>
    </xf>
    <xf numFmtId="0" fontId="39" fillId="0" borderId="29" xfId="0" applyFont="1" applyBorder="1" applyAlignment="1">
      <alignment horizontal="distributed" vertical="top" wrapText="1"/>
    </xf>
    <xf numFmtId="0" fontId="39" fillId="0" borderId="32" xfId="0" applyFont="1" applyBorder="1" applyAlignment="1">
      <alignment horizontal="distributed" vertical="top" wrapText="1"/>
    </xf>
    <xf numFmtId="0" fontId="24" fillId="0" borderId="38" xfId="0" applyFont="1" applyBorder="1" applyAlignment="1">
      <alignment horizontal="distributed" vertical="top" wrapText="1"/>
    </xf>
    <xf numFmtId="0" fontId="24" fillId="0" borderId="0" xfId="0" applyFont="1" applyAlignment="1">
      <alignment horizontal="distributed" vertical="top" wrapText="1"/>
    </xf>
    <xf numFmtId="0" fontId="24" fillId="0" borderId="20" xfId="0" applyFont="1" applyBorder="1" applyAlignment="1">
      <alignment horizontal="distributed" vertical="top" wrapText="1"/>
    </xf>
    <xf numFmtId="0" fontId="24" fillId="0" borderId="66" xfId="0" applyFont="1" applyBorder="1" applyAlignment="1">
      <alignment horizontal="distributed" vertical="top" wrapText="1"/>
    </xf>
    <xf numFmtId="0" fontId="24" fillId="0" borderId="17" xfId="0" applyFont="1" applyBorder="1" applyAlignment="1">
      <alignment horizontal="distributed" vertical="top" wrapText="1"/>
    </xf>
    <xf numFmtId="0" fontId="24" fillId="0" borderId="16" xfId="0" applyFont="1" applyBorder="1" applyAlignment="1">
      <alignment horizontal="distributed" vertical="top" wrapText="1"/>
    </xf>
    <xf numFmtId="0" fontId="19" fillId="0" borderId="23" xfId="0" applyFont="1" applyBorder="1" applyAlignment="1">
      <alignment horizontal="center" vertical="center" wrapText="1"/>
    </xf>
    <xf numFmtId="0" fontId="19" fillId="0" borderId="26" xfId="0" applyFont="1" applyBorder="1" applyAlignment="1">
      <alignment vertical="center" wrapText="1"/>
    </xf>
    <xf numFmtId="0" fontId="13" fillId="0" borderId="0" xfId="8" applyFont="1" applyFill="1" applyBorder="1" applyAlignment="1" applyProtection="1">
      <alignment horizontal="left" vertical="center" wrapText="1"/>
    </xf>
    <xf numFmtId="0" fontId="6" fillId="0" borderId="0" xfId="8" applyFont="1" applyFill="1" applyBorder="1" applyAlignment="1" applyProtection="1">
      <alignment horizontal="left" vertical="center"/>
    </xf>
    <xf numFmtId="0" fontId="6" fillId="0" borderId="0" xfId="8" applyFont="1" applyFill="1" applyBorder="1" applyAlignment="1" applyProtection="1">
      <alignment horizontal="left" vertical="center" wrapText="1"/>
    </xf>
    <xf numFmtId="0" fontId="0" fillId="0" borderId="0" xfId="0" applyAlignment="1" applyProtection="1">
      <alignment vertical="center"/>
    </xf>
    <xf numFmtId="0" fontId="8" fillId="0" borderId="0" xfId="8" applyFont="1" applyFill="1" applyBorder="1" applyAlignment="1" applyProtection="1">
      <alignment horizontal="distributed" vertical="top"/>
    </xf>
    <xf numFmtId="0" fontId="6" fillId="0" borderId="0" xfId="8"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6" fillId="0" borderId="0" xfId="8" applyFont="1" applyFill="1" applyBorder="1" applyAlignment="1" applyProtection="1">
      <alignment horizontal="center" vertical="center"/>
    </xf>
    <xf numFmtId="0" fontId="6" fillId="0" borderId="22" xfId="1" applyFont="1" applyFill="1" applyBorder="1" applyAlignment="1">
      <alignment horizontal="distributed" vertical="center"/>
    </xf>
    <xf numFmtId="0" fontId="19" fillId="0" borderId="22" xfId="0" applyFont="1" applyBorder="1" applyAlignment="1">
      <alignment horizontal="distributed" vertical="center"/>
    </xf>
    <xf numFmtId="0" fontId="19" fillId="0" borderId="19" xfId="0" applyFont="1" applyBorder="1" applyAlignment="1">
      <alignment horizontal="distributed" vertical="center"/>
    </xf>
    <xf numFmtId="0" fontId="6" fillId="0" borderId="0" xfId="1" applyFont="1" applyFill="1" applyBorder="1" applyAlignment="1">
      <alignment horizontal="distributed" vertical="center"/>
    </xf>
    <xf numFmtId="0" fontId="13" fillId="0" borderId="31" xfId="1" applyFont="1" applyFill="1" applyBorder="1" applyAlignment="1">
      <alignment horizontal="distributed" vertical="center"/>
    </xf>
    <xf numFmtId="0" fontId="39" fillId="0" borderId="38" xfId="0" applyFont="1" applyBorder="1" applyAlignment="1">
      <alignment horizontal="distributed" vertical="top" wrapText="1"/>
    </xf>
    <xf numFmtId="0" fontId="39" fillId="0" borderId="0" xfId="0" applyFont="1" applyAlignment="1">
      <alignment horizontal="distributed" vertical="top" wrapText="1"/>
    </xf>
    <xf numFmtId="0" fontId="39" fillId="0" borderId="20" xfId="0" applyFont="1" applyBorder="1" applyAlignment="1">
      <alignment horizontal="distributed" vertical="top" wrapText="1"/>
    </xf>
    <xf numFmtId="0" fontId="39" fillId="0" borderId="66" xfId="0" applyFont="1" applyBorder="1" applyAlignment="1">
      <alignment horizontal="distributed" vertical="top" wrapText="1"/>
    </xf>
    <xf numFmtId="0" fontId="39" fillId="0" borderId="17" xfId="0" applyFont="1" applyBorder="1" applyAlignment="1">
      <alignment horizontal="distributed" vertical="top" wrapText="1"/>
    </xf>
    <xf numFmtId="0" fontId="39" fillId="0" borderId="16" xfId="0" applyFont="1" applyBorder="1" applyAlignment="1">
      <alignment horizontal="distributed" vertical="top" wrapText="1"/>
    </xf>
    <xf numFmtId="0" fontId="19" fillId="0" borderId="28" xfId="0" applyFont="1" applyBorder="1" applyAlignment="1">
      <alignment horizontal="distributed" vertical="center"/>
    </xf>
    <xf numFmtId="0" fontId="19" fillId="0" borderId="61" xfId="0" applyFont="1" applyBorder="1" applyAlignment="1">
      <alignment horizontal="distributed" vertical="center"/>
    </xf>
    <xf numFmtId="0" fontId="19" fillId="0" borderId="64" xfId="0" applyFont="1" applyBorder="1" applyAlignment="1">
      <alignment horizontal="distributed" vertical="center"/>
    </xf>
    <xf numFmtId="0" fontId="19" fillId="0" borderId="65" xfId="0" applyFont="1" applyBorder="1" applyAlignment="1">
      <alignment horizontal="distributed" vertical="center"/>
    </xf>
    <xf numFmtId="0" fontId="21" fillId="0" borderId="0" xfId="0" applyFont="1" applyBorder="1" applyAlignment="1">
      <alignment horizontal="distributed" vertical="center"/>
    </xf>
    <xf numFmtId="0" fontId="21" fillId="0" borderId="29" xfId="0" applyFont="1" applyBorder="1" applyAlignment="1">
      <alignment horizontal="distributed" vertical="center"/>
    </xf>
    <xf numFmtId="0" fontId="10" fillId="0" borderId="29" xfId="0" applyFont="1"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16" xfId="0" applyBorder="1" applyAlignment="1">
      <alignment horizontal="distributed" vertical="center"/>
    </xf>
    <xf numFmtId="0" fontId="6" fillId="0" borderId="38" xfId="1" applyFont="1" applyFill="1" applyBorder="1" applyAlignment="1">
      <alignment horizontal="distributed" vertical="center"/>
    </xf>
    <xf numFmtId="0" fontId="19" fillId="0" borderId="38" xfId="0" applyFont="1" applyBorder="1" applyAlignment="1">
      <alignment horizontal="distributed" vertical="center"/>
    </xf>
    <xf numFmtId="0" fontId="19" fillId="0" borderId="66" xfId="0" applyFont="1" applyBorder="1" applyAlignment="1">
      <alignment horizontal="distributed" vertical="center"/>
    </xf>
    <xf numFmtId="0" fontId="6" fillId="0" borderId="0" xfId="8" applyFont="1" applyFill="1" applyBorder="1" applyAlignment="1" applyProtection="1">
      <alignment vertical="top" wrapText="1"/>
    </xf>
    <xf numFmtId="0" fontId="19" fillId="0" borderId="0" xfId="0" applyFont="1" applyBorder="1" applyAlignment="1" applyProtection="1">
      <alignment vertical="top" wrapText="1"/>
    </xf>
    <xf numFmtId="0" fontId="21" fillId="0" borderId="8" xfId="0" applyFont="1" applyBorder="1" applyAlignment="1">
      <alignment horizontal="center" vertical="center" wrapText="1"/>
    </xf>
    <xf numFmtId="0" fontId="60" fillId="0" borderId="0" xfId="8" applyFont="1" applyFill="1" applyAlignment="1">
      <alignment vertical="top" wrapText="1"/>
    </xf>
    <xf numFmtId="0" fontId="61" fillId="0" borderId="0" xfId="0" applyFont="1" applyAlignment="1">
      <alignment vertical="top" wrapText="1"/>
    </xf>
    <xf numFmtId="0" fontId="19" fillId="0" borderId="3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20" xfId="0" applyFont="1" applyBorder="1" applyAlignment="1" applyProtection="1">
      <alignment horizontal="left" vertical="top" wrapText="1"/>
      <protection locked="0"/>
    </xf>
    <xf numFmtId="0" fontId="19" fillId="0" borderId="66"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6" fillId="0" borderId="24" xfId="8" applyFont="1" applyFill="1" applyBorder="1" applyAlignment="1">
      <alignment horizontal="distributed" vertical="center" wrapText="1"/>
    </xf>
    <xf numFmtId="0" fontId="0" fillId="0" borderId="24" xfId="0" applyBorder="1" applyAlignment="1">
      <alignment horizontal="distributed" vertical="center" wrapText="1"/>
    </xf>
    <xf numFmtId="0" fontId="0" fillId="0" borderId="0" xfId="0" applyAlignment="1">
      <alignment horizontal="distributed" vertical="center" wrapText="1"/>
    </xf>
    <xf numFmtId="0" fontId="0" fillId="0" borderId="17" xfId="0" applyBorder="1" applyAlignment="1">
      <alignment horizontal="distributed" vertical="center" wrapText="1"/>
    </xf>
    <xf numFmtId="0" fontId="13" fillId="0" borderId="0" xfId="8" applyFont="1" applyFill="1" applyAlignment="1" applyProtection="1">
      <alignment horizontal="left" vertical="center" wrapText="1"/>
    </xf>
    <xf numFmtId="0" fontId="6" fillId="0" borderId="0" xfId="8" applyFont="1" applyFill="1" applyAlignment="1" applyProtection="1">
      <alignment horizontal="left" vertical="center"/>
    </xf>
    <xf numFmtId="0" fontId="8" fillId="0" borderId="0" xfId="8" applyFont="1" applyFill="1" applyAlignment="1" applyProtection="1">
      <alignment horizontal="distributed" vertical="top"/>
    </xf>
    <xf numFmtId="0" fontId="8" fillId="0" borderId="0" xfId="8" applyFont="1" applyFill="1" applyAlignment="1" applyProtection="1">
      <alignment vertical="top"/>
    </xf>
    <xf numFmtId="0" fontId="6" fillId="0" borderId="0" xfId="8" applyFont="1" applyFill="1" applyAlignment="1" applyProtection="1">
      <alignment horizontal="left" vertical="center" wrapText="1"/>
      <protection locked="0"/>
    </xf>
    <xf numFmtId="0" fontId="0" fillId="0" borderId="24" xfId="0" applyBorder="1" applyAlignment="1" applyProtection="1">
      <alignment horizontal="center" vertical="center"/>
    </xf>
    <xf numFmtId="0" fontId="0" fillId="0" borderId="36" xfId="0" applyBorder="1" applyAlignment="1" applyProtection="1">
      <alignment horizontal="center" vertical="center"/>
    </xf>
    <xf numFmtId="0" fontId="0" fillId="0" borderId="27" xfId="0" applyBorder="1" applyAlignment="1" applyProtection="1">
      <alignment horizontal="center" vertical="center"/>
    </xf>
    <xf numFmtId="0" fontId="19" fillId="0" borderId="0" xfId="0" applyFont="1" applyAlignment="1" applyProtection="1">
      <alignment horizontal="distributed" vertical="center"/>
      <protection locked="0"/>
    </xf>
    <xf numFmtId="0" fontId="29" fillId="0" borderId="0" xfId="8" applyFont="1" applyFill="1" applyAlignment="1" applyProtection="1">
      <alignment vertical="center" wrapText="1"/>
      <protection locked="0"/>
    </xf>
    <xf numFmtId="0" fontId="90" fillId="0" borderId="0" xfId="0" applyFont="1" applyAlignment="1" applyProtection="1">
      <alignment horizontal="left" vertical="top" wrapText="1"/>
      <protection locked="0"/>
    </xf>
    <xf numFmtId="176" fontId="6" fillId="0" borderId="27" xfId="8" applyNumberFormat="1" applyFont="1" applyFill="1" applyBorder="1" applyAlignment="1" applyProtection="1">
      <alignment horizontal="distributed" vertical="center"/>
    </xf>
    <xf numFmtId="176" fontId="0" fillId="0" borderId="27" xfId="0" applyNumberFormat="1" applyBorder="1" applyAlignment="1" applyProtection="1">
      <alignment horizontal="distributed" vertical="center"/>
    </xf>
    <xf numFmtId="0" fontId="6" fillId="0" borderId="39" xfId="8" applyFont="1" applyFill="1" applyBorder="1" applyAlignment="1" applyProtection="1">
      <alignment vertical="top" wrapText="1"/>
      <protection locked="0"/>
    </xf>
    <xf numFmtId="0" fontId="6" fillId="0" borderId="24" xfId="8" applyFont="1" applyFill="1" applyBorder="1" applyAlignment="1" applyProtection="1">
      <alignment vertical="top" wrapText="1"/>
      <protection locked="0"/>
    </xf>
    <xf numFmtId="0" fontId="6" fillId="0" borderId="23" xfId="8" applyFont="1" applyFill="1" applyBorder="1" applyAlignment="1" applyProtection="1">
      <alignment vertical="top" wrapText="1"/>
      <protection locked="0"/>
    </xf>
    <xf numFmtId="0" fontId="6" fillId="0" borderId="38" xfId="8" applyFont="1" applyFill="1" applyBorder="1" applyAlignment="1" applyProtection="1">
      <alignment vertical="top" wrapText="1"/>
      <protection locked="0"/>
    </xf>
    <xf numFmtId="0" fontId="6" fillId="0" borderId="0" xfId="8" applyFont="1" applyFill="1" applyBorder="1" applyAlignment="1" applyProtection="1">
      <alignment vertical="top" wrapText="1"/>
      <protection locked="0"/>
    </xf>
    <xf numFmtId="0" fontId="6" fillId="0" borderId="20" xfId="8" applyFont="1" applyFill="1" applyBorder="1" applyAlignment="1" applyProtection="1">
      <alignment vertical="top" wrapText="1"/>
      <protection locked="0"/>
    </xf>
    <xf numFmtId="0" fontId="6" fillId="0" borderId="66" xfId="8" applyFont="1" applyFill="1" applyBorder="1" applyAlignment="1" applyProtection="1">
      <alignment vertical="top" wrapText="1"/>
      <protection locked="0"/>
    </xf>
    <xf numFmtId="0" fontId="6" fillId="0" borderId="17" xfId="8" applyFont="1" applyFill="1" applyBorder="1" applyAlignment="1" applyProtection="1">
      <alignment vertical="top" wrapText="1"/>
      <protection locked="0"/>
    </xf>
    <xf numFmtId="0" fontId="6" fillId="0" borderId="16" xfId="8" applyFont="1" applyFill="1" applyBorder="1" applyAlignment="1" applyProtection="1">
      <alignment vertical="top" wrapText="1"/>
      <protection locked="0"/>
    </xf>
    <xf numFmtId="176" fontId="0" fillId="0" borderId="24" xfId="0" applyNumberFormat="1" applyBorder="1" applyAlignment="1" applyProtection="1">
      <alignment horizontal="distributed" vertical="center"/>
    </xf>
    <xf numFmtId="0" fontId="29" fillId="0" borderId="0" xfId="8" applyFont="1" applyFill="1" applyAlignment="1">
      <alignment vertical="center" wrapText="1"/>
    </xf>
    <xf numFmtId="0" fontId="29" fillId="0" borderId="0" xfId="8" applyFont="1" applyFill="1" applyAlignment="1">
      <alignment wrapText="1"/>
    </xf>
    <xf numFmtId="0" fontId="0" fillId="0" borderId="0" xfId="0" applyAlignment="1"/>
    <xf numFmtId="0" fontId="19" fillId="0" borderId="39" xfId="0" applyFont="1" applyBorder="1" applyAlignment="1" applyProtection="1">
      <alignment horizontal="right" vertical="center"/>
    </xf>
    <xf numFmtId="0" fontId="0" fillId="0" borderId="24" xfId="0" applyBorder="1" applyAlignment="1" applyProtection="1">
      <alignment horizontal="right" vertical="center"/>
    </xf>
    <xf numFmtId="0" fontId="19" fillId="0" borderId="36" xfId="0" applyFont="1" applyBorder="1" applyAlignment="1" applyProtection="1">
      <alignment horizontal="right" vertical="center"/>
    </xf>
    <xf numFmtId="0" fontId="0" fillId="0" borderId="27" xfId="0" applyBorder="1" applyAlignment="1" applyProtection="1">
      <alignment horizontal="right" vertical="center"/>
    </xf>
    <xf numFmtId="0" fontId="6" fillId="0" borderId="33" xfId="8" applyFont="1" applyFill="1" applyBorder="1" applyAlignment="1" applyProtection="1">
      <alignment horizontal="distributed" vertical="center"/>
    </xf>
    <xf numFmtId="0" fontId="0" fillId="0" borderId="34" xfId="0" applyBorder="1" applyAlignment="1" applyProtection="1">
      <alignment horizontal="distributed" vertical="center"/>
    </xf>
    <xf numFmtId="0" fontId="19" fillId="0" borderId="24" xfId="0" applyNumberFormat="1" applyFont="1" applyBorder="1" applyAlignment="1" applyProtection="1">
      <alignment horizontal="distributed" vertical="center" wrapText="1"/>
    </xf>
    <xf numFmtId="0" fontId="19" fillId="0" borderId="24" xfId="0" applyNumberFormat="1" applyFont="1" applyBorder="1" applyAlignment="1" applyProtection="1">
      <alignment horizontal="distributed" vertical="center"/>
    </xf>
    <xf numFmtId="0" fontId="19" fillId="0" borderId="27" xfId="0" applyNumberFormat="1" applyFont="1" applyBorder="1" applyAlignment="1" applyProtection="1">
      <alignment horizontal="distributed" vertical="center"/>
    </xf>
    <xf numFmtId="0" fontId="0" fillId="0" borderId="3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vertical="top" wrapText="1"/>
    </xf>
    <xf numFmtId="0" fontId="0" fillId="0" borderId="0" xfId="0" applyAlignment="1">
      <alignment vertical="top" wrapText="1"/>
    </xf>
    <xf numFmtId="0" fontId="0" fillId="0" borderId="0" xfId="0" applyAlignment="1" applyProtection="1">
      <alignment vertical="center" wrapText="1"/>
    </xf>
    <xf numFmtId="0" fontId="34" fillId="0" borderId="0" xfId="8" applyFont="1" applyFill="1" applyAlignment="1">
      <alignment horizontal="right" vertical="center"/>
    </xf>
    <xf numFmtId="0" fontId="0" fillId="0" borderId="70" xfId="0" applyBorder="1" applyAlignment="1">
      <alignment horizontal="right" vertical="center"/>
    </xf>
    <xf numFmtId="0" fontId="52" fillId="0" borderId="0" xfId="8" applyFont="1" applyFill="1" applyAlignment="1" applyProtection="1">
      <alignment vertical="top" wrapText="1"/>
      <protection locked="0"/>
    </xf>
    <xf numFmtId="0" fontId="90" fillId="0" borderId="0" xfId="0" applyFont="1" applyAlignment="1" applyProtection="1">
      <alignment vertical="top"/>
      <protection locked="0"/>
    </xf>
    <xf numFmtId="0" fontId="6" fillId="0" borderId="33" xfId="8" applyFont="1" applyFill="1" applyBorder="1" applyAlignment="1">
      <alignment horizontal="distributed" vertical="center"/>
    </xf>
    <xf numFmtId="0" fontId="0" fillId="0" borderId="34" xfId="0" applyBorder="1" applyAlignment="1">
      <alignment horizontal="distributed" vertical="center"/>
    </xf>
    <xf numFmtId="0" fontId="19" fillId="0" borderId="24" xfId="0" applyNumberFormat="1" applyFont="1" applyBorder="1" applyAlignment="1">
      <alignment horizontal="distributed" vertical="center" wrapText="1"/>
    </xf>
    <xf numFmtId="0" fontId="19" fillId="0" borderId="24" xfId="0" applyNumberFormat="1" applyFont="1" applyBorder="1" applyAlignment="1">
      <alignment horizontal="distributed" vertical="center"/>
    </xf>
    <xf numFmtId="0" fontId="19" fillId="0" borderId="27" xfId="0" applyNumberFormat="1" applyFont="1" applyBorder="1" applyAlignment="1">
      <alignment horizontal="distributed" vertical="center"/>
    </xf>
    <xf numFmtId="0" fontId="19" fillId="0" borderId="39" xfId="0" applyFont="1" applyBorder="1" applyAlignment="1" applyProtection="1">
      <alignment horizontal="distributed" vertical="center" wrapText="1"/>
    </xf>
    <xf numFmtId="176" fontId="6" fillId="0" borderId="27" xfId="8" applyNumberFormat="1" applyFont="1" applyFill="1" applyBorder="1" applyAlignment="1" applyProtection="1">
      <alignment horizontal="distributed" vertical="center" shrinkToFit="1"/>
      <protection locked="0"/>
    </xf>
    <xf numFmtId="0" fontId="6" fillId="0" borderId="0" xfId="8" applyFont="1" applyFill="1" applyAlignment="1">
      <alignment horizontal="right" vertical="center"/>
    </xf>
    <xf numFmtId="0" fontId="6" fillId="0" borderId="0" xfId="8" applyFont="1" applyFill="1" applyAlignment="1" applyProtection="1">
      <alignment vertical="center" shrinkToFit="1"/>
    </xf>
    <xf numFmtId="0" fontId="0" fillId="0" borderId="0" xfId="0" applyAlignment="1" applyProtection="1">
      <alignment vertical="center" shrinkToFit="1"/>
    </xf>
    <xf numFmtId="176" fontId="6" fillId="0" borderId="24" xfId="8" applyNumberFormat="1" applyFont="1" applyFill="1" applyBorder="1" applyAlignment="1" applyProtection="1">
      <alignment horizontal="distributed" vertical="center" shrinkToFit="1"/>
      <protection locked="0"/>
    </xf>
    <xf numFmtId="176" fontId="19" fillId="0" borderId="24" xfId="0" applyNumberFormat="1" applyFont="1" applyBorder="1" applyAlignment="1" applyProtection="1">
      <alignment horizontal="distributed" vertical="center" shrinkToFit="1"/>
      <protection locked="0"/>
    </xf>
    <xf numFmtId="176" fontId="19" fillId="0" borderId="27" xfId="0" applyNumberFormat="1" applyFont="1" applyBorder="1" applyAlignment="1" applyProtection="1">
      <alignment horizontal="distributed" vertical="center" shrinkToFit="1"/>
      <protection locked="0"/>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03" fillId="0" borderId="0" xfId="0" applyFont="1" applyAlignment="1" applyProtection="1">
      <alignment vertical="center" wrapText="1"/>
      <protection locked="0"/>
    </xf>
    <xf numFmtId="0" fontId="85" fillId="0" borderId="0" xfId="13" quotePrefix="1" applyFont="1" applyFill="1" applyAlignment="1">
      <alignment vertical="center"/>
    </xf>
    <xf numFmtId="0" fontId="60" fillId="0" borderId="0" xfId="8" applyFont="1" applyFill="1" applyAlignment="1">
      <alignment horizontal="left" vertical="center" wrapText="1"/>
    </xf>
    <xf numFmtId="0" fontId="109" fillId="0" borderId="86" xfId="14" applyFont="1" applyFill="1" applyBorder="1" applyAlignment="1" applyProtection="1">
      <alignment horizontal="center" vertical="center"/>
      <protection locked="0"/>
    </xf>
    <xf numFmtId="0" fontId="109" fillId="0" borderId="87" xfId="14" applyFont="1" applyBorder="1" applyAlignment="1" applyProtection="1">
      <alignment horizontal="center" vertical="center"/>
      <protection locked="0"/>
    </xf>
    <xf numFmtId="0" fontId="109" fillId="0" borderId="88" xfId="14" applyFont="1" applyBorder="1" applyAlignment="1" applyProtection="1">
      <alignment horizontal="center" vertical="center"/>
      <protection locked="0"/>
    </xf>
    <xf numFmtId="0" fontId="109" fillId="0" borderId="89" xfId="14" applyFont="1" applyBorder="1" applyAlignment="1" applyProtection="1">
      <alignment horizontal="center" vertical="center"/>
      <protection locked="0"/>
    </xf>
    <xf numFmtId="0" fontId="109" fillId="0" borderId="90" xfId="14" applyFont="1" applyBorder="1" applyAlignment="1" applyProtection="1">
      <alignment horizontal="center" vertical="center"/>
      <protection locked="0"/>
    </xf>
    <xf numFmtId="0" fontId="109" fillId="0" borderId="91" xfId="14" applyFont="1" applyBorder="1" applyAlignment="1" applyProtection="1">
      <alignment horizontal="center" vertical="center"/>
      <protection locked="0"/>
    </xf>
    <xf numFmtId="0" fontId="29" fillId="0" borderId="0" xfId="8" applyFont="1" applyFill="1" applyAlignment="1">
      <alignment horizontal="center" vertical="center"/>
    </xf>
    <xf numFmtId="0" fontId="33" fillId="0" borderId="0" xfId="0" applyFont="1" applyAlignment="1">
      <alignment horizontal="center" vertical="center"/>
    </xf>
    <xf numFmtId="0" fontId="19" fillId="0" borderId="0" xfId="0" applyFont="1" applyAlignment="1" applyProtection="1">
      <alignment vertical="center" wrapText="1"/>
    </xf>
    <xf numFmtId="0" fontId="0" fillId="0" borderId="29" xfId="0" applyBorder="1" applyAlignment="1">
      <alignment horizontal="left" vertical="center" indent="1"/>
    </xf>
    <xf numFmtId="0" fontId="0" fillId="0" borderId="32" xfId="0" applyBorder="1" applyAlignment="1">
      <alignment horizontal="left" vertical="center" indent="1"/>
    </xf>
    <xf numFmtId="0" fontId="0" fillId="0" borderId="36" xfId="0" applyBorder="1" applyAlignment="1">
      <alignment horizontal="left" vertical="center" indent="1"/>
    </xf>
    <xf numFmtId="0" fontId="0" fillId="0" borderId="27" xfId="0" applyBorder="1" applyAlignment="1">
      <alignment horizontal="left" vertical="center" indent="1"/>
    </xf>
    <xf numFmtId="0" fontId="0" fillId="0" borderId="26" xfId="0" applyBorder="1" applyAlignment="1">
      <alignment horizontal="left" vertical="center" indent="1"/>
    </xf>
    <xf numFmtId="0" fontId="19" fillId="0" borderId="39" xfId="0" applyFont="1" applyBorder="1" applyAlignment="1" applyProtection="1">
      <alignment horizontal="distributed" vertical="top"/>
      <protection locked="0"/>
    </xf>
    <xf numFmtId="0" fontId="19" fillId="0" borderId="24" xfId="0" applyFont="1" applyBorder="1" applyAlignment="1" applyProtection="1">
      <alignment vertical="top"/>
      <protection locked="0"/>
    </xf>
    <xf numFmtId="0" fontId="19" fillId="0" borderId="23" xfId="0" applyFont="1" applyBorder="1" applyAlignment="1" applyProtection="1">
      <alignment vertical="top"/>
      <protection locked="0"/>
    </xf>
    <xf numFmtId="0" fontId="19" fillId="0" borderId="38" xfId="0" applyFont="1" applyBorder="1" applyAlignment="1" applyProtection="1">
      <alignment vertical="top"/>
      <protection locked="0"/>
    </xf>
    <xf numFmtId="0" fontId="19" fillId="0" borderId="0" xfId="0" applyFont="1" applyBorder="1" applyAlignment="1" applyProtection="1">
      <alignment vertical="top"/>
      <protection locked="0"/>
    </xf>
    <xf numFmtId="0" fontId="19" fillId="0" borderId="0" xfId="0" applyFont="1" applyAlignment="1" applyProtection="1">
      <alignment vertical="top"/>
      <protection locked="0"/>
    </xf>
    <xf numFmtId="0" fontId="19" fillId="0" borderId="20" xfId="0" applyFont="1" applyBorder="1" applyAlignment="1" applyProtection="1">
      <alignment vertical="top"/>
      <protection locked="0"/>
    </xf>
    <xf numFmtId="0" fontId="19" fillId="0" borderId="66" xfId="0" applyFont="1" applyBorder="1" applyAlignment="1" applyProtection="1">
      <alignment vertical="top"/>
      <protection locked="0"/>
    </xf>
    <xf numFmtId="0" fontId="19" fillId="0" borderId="17" xfId="0" applyFont="1" applyBorder="1" applyAlignment="1" applyProtection="1">
      <alignment vertical="top"/>
      <protection locked="0"/>
    </xf>
    <xf numFmtId="0" fontId="19" fillId="0" borderId="16" xfId="0" applyFont="1" applyBorder="1" applyAlignment="1" applyProtection="1">
      <alignment vertical="top"/>
      <protection locked="0"/>
    </xf>
    <xf numFmtId="176" fontId="19" fillId="0" borderId="24" xfId="0" applyNumberFormat="1" applyFont="1" applyBorder="1" applyAlignment="1" applyProtection="1">
      <alignment horizontal="distributed" vertical="center" indent="1"/>
      <protection locked="0"/>
    </xf>
    <xf numFmtId="176" fontId="19" fillId="0" borderId="40" xfId="0" applyNumberFormat="1" applyFont="1" applyBorder="1" applyAlignment="1" applyProtection="1">
      <alignment horizontal="distributed" vertical="center" indent="1"/>
      <protection locked="0"/>
    </xf>
    <xf numFmtId="176" fontId="19" fillId="0" borderId="27" xfId="0" applyNumberFormat="1" applyFont="1" applyBorder="1" applyAlignment="1" applyProtection="1">
      <alignment horizontal="distributed" vertical="center" indent="1"/>
      <protection locked="0"/>
    </xf>
    <xf numFmtId="176" fontId="19" fillId="0" borderId="35" xfId="0" applyNumberFormat="1" applyFont="1" applyBorder="1" applyAlignment="1" applyProtection="1">
      <alignment horizontal="distributed" vertical="center" indent="1"/>
      <protection locked="0"/>
    </xf>
    <xf numFmtId="0" fontId="19" fillId="0" borderId="34" xfId="0" applyFont="1" applyBorder="1" applyAlignment="1">
      <alignment horizontal="distributed" vertical="center"/>
    </xf>
    <xf numFmtId="0" fontId="19" fillId="0" borderId="36" xfId="0" applyFont="1" applyBorder="1" applyAlignment="1">
      <alignment vertical="center"/>
    </xf>
    <xf numFmtId="0" fontId="19" fillId="0" borderId="27" xfId="0" applyFont="1" applyBorder="1" applyAlignment="1">
      <alignment vertical="center"/>
    </xf>
    <xf numFmtId="0" fontId="8" fillId="0" borderId="0" xfId="8" applyFont="1" applyFill="1" applyAlignment="1">
      <alignment horizontal="left" vertical="center" wrapText="1"/>
    </xf>
    <xf numFmtId="0" fontId="19" fillId="0" borderId="0" xfId="0" applyFont="1" applyAlignment="1" applyProtection="1">
      <alignment horizontal="left" vertical="top" wrapText="1"/>
    </xf>
    <xf numFmtId="0" fontId="109" fillId="0" borderId="87" xfId="14" applyFont="1" applyBorder="1" applyAlignment="1" applyProtection="1">
      <alignment vertical="center"/>
      <protection locked="0"/>
    </xf>
    <xf numFmtId="0" fontId="109" fillId="0" borderId="88" xfId="14" applyFont="1" applyBorder="1" applyAlignment="1" applyProtection="1">
      <alignment vertical="center"/>
      <protection locked="0"/>
    </xf>
    <xf numFmtId="0" fontId="109" fillId="0" borderId="89" xfId="14" applyFont="1" applyBorder="1" applyAlignment="1" applyProtection="1">
      <alignment vertical="center"/>
      <protection locked="0"/>
    </xf>
    <xf numFmtId="0" fontId="109" fillId="0" borderId="90" xfId="14" applyFont="1" applyBorder="1" applyAlignment="1" applyProtection="1">
      <alignment vertical="center"/>
      <protection locked="0"/>
    </xf>
    <xf numFmtId="0" fontId="109" fillId="0" borderId="91" xfId="14" applyFont="1" applyBorder="1" applyAlignment="1" applyProtection="1">
      <alignment vertical="center"/>
      <protection locked="0"/>
    </xf>
    <xf numFmtId="0" fontId="6" fillId="0" borderId="22" xfId="8" applyFont="1" applyFill="1" applyBorder="1" applyAlignment="1">
      <alignment horizontal="center" vertical="center" wrapText="1"/>
    </xf>
    <xf numFmtId="0" fontId="6" fillId="0" borderId="0" xfId="8" applyFont="1" applyFill="1" applyBorder="1" applyAlignment="1">
      <alignment horizontal="distributed" vertical="center"/>
    </xf>
    <xf numFmtId="0" fontId="6" fillId="0" borderId="41" xfId="8" applyFont="1" applyFill="1" applyBorder="1" applyAlignment="1">
      <alignment horizontal="center" vertical="center"/>
    </xf>
    <xf numFmtId="0" fontId="66" fillId="0" borderId="0" xfId="0" applyFont="1" applyAlignment="1" applyProtection="1">
      <alignment horizontal="left" vertical="top" wrapText="1"/>
      <protection locked="0"/>
    </xf>
    <xf numFmtId="0" fontId="22" fillId="0" borderId="24" xfId="0" applyNumberFormat="1" applyFont="1" applyBorder="1" applyAlignment="1">
      <alignment horizontal="distributed" vertical="center" wrapText="1"/>
    </xf>
    <xf numFmtId="0" fontId="22" fillId="0" borderId="27" xfId="0" applyNumberFormat="1" applyFont="1" applyBorder="1" applyAlignment="1">
      <alignment horizontal="distributed" vertical="center" wrapText="1"/>
    </xf>
    <xf numFmtId="0" fontId="19" fillId="0" borderId="40" xfId="0" applyFont="1" applyBorder="1" applyAlignment="1">
      <alignment horizontal="distributed" vertical="center"/>
    </xf>
    <xf numFmtId="0" fontId="19" fillId="0" borderId="35" xfId="0" applyFont="1" applyBorder="1" applyAlignment="1">
      <alignment horizontal="distributed" vertical="center"/>
    </xf>
    <xf numFmtId="181" fontId="36" fillId="0" borderId="24" xfId="0" applyNumberFormat="1" applyFont="1" applyBorder="1" applyAlignment="1" applyProtection="1">
      <alignment horizontal="right" vertical="center" shrinkToFit="1"/>
    </xf>
    <xf numFmtId="181" fontId="43" fillId="0" borderId="24" xfId="0" applyNumberFormat="1" applyFont="1" applyBorder="1" applyAlignment="1" applyProtection="1">
      <alignment horizontal="right" vertical="center" shrinkToFit="1"/>
    </xf>
    <xf numFmtId="181" fontId="0" fillId="0" borderId="24" xfId="0" applyNumberFormat="1" applyBorder="1" applyAlignment="1">
      <alignment vertical="center"/>
    </xf>
    <xf numFmtId="181" fontId="43" fillId="0" borderId="27" xfId="0" applyNumberFormat="1" applyFont="1" applyBorder="1" applyAlignment="1" applyProtection="1">
      <alignment horizontal="right" vertical="center" shrinkToFit="1"/>
    </xf>
    <xf numFmtId="181" fontId="0" fillId="0" borderId="27" xfId="0" applyNumberFormat="1" applyBorder="1" applyAlignment="1">
      <alignment vertical="center"/>
    </xf>
    <xf numFmtId="176" fontId="19" fillId="0" borderId="24" xfId="0" applyNumberFormat="1"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176" fontId="19" fillId="0" borderId="24" xfId="0" applyNumberFormat="1" applyFont="1" applyBorder="1" applyAlignment="1" applyProtection="1">
      <alignment horizontal="distributed" vertical="center"/>
      <protection locked="0"/>
    </xf>
    <xf numFmtId="176" fontId="0" fillId="0" borderId="24" xfId="0" applyNumberFormat="1" applyBorder="1" applyAlignment="1" applyProtection="1">
      <alignment horizontal="distributed" vertical="center"/>
      <protection locked="0"/>
    </xf>
    <xf numFmtId="176" fontId="0" fillId="0" borderId="27" xfId="0" applyNumberFormat="1" applyBorder="1" applyAlignment="1" applyProtection="1">
      <alignment horizontal="distributed" vertical="center"/>
      <protection locked="0"/>
    </xf>
    <xf numFmtId="176" fontId="6" fillId="0" borderId="24" xfId="8" applyNumberFormat="1" applyFont="1" applyFill="1" applyBorder="1" applyAlignment="1">
      <alignment horizontal="center" vertical="center"/>
    </xf>
    <xf numFmtId="0" fontId="19" fillId="0" borderId="23" xfId="0" applyFont="1" applyBorder="1" applyAlignment="1">
      <alignment horizontal="center" vertical="center"/>
    </xf>
    <xf numFmtId="0" fontId="19" fillId="0" borderId="26" xfId="0" applyFont="1" applyBorder="1" applyAlignment="1">
      <alignment horizontal="center" vertical="center"/>
    </xf>
    <xf numFmtId="0" fontId="20" fillId="0" borderId="0" xfId="0" applyFont="1" applyAlignment="1">
      <alignment vertical="center" wrapText="1"/>
    </xf>
    <xf numFmtId="181" fontId="43" fillId="0" borderId="24" xfId="0" applyNumberFormat="1" applyFont="1" applyBorder="1" applyAlignment="1">
      <alignment horizontal="right" vertical="center" shrinkToFit="1"/>
    </xf>
    <xf numFmtId="181" fontId="43" fillId="0" borderId="27" xfId="0" applyNumberFormat="1" applyFont="1" applyBorder="1" applyAlignment="1">
      <alignment horizontal="right" vertical="center" shrinkToFit="1"/>
    </xf>
    <xf numFmtId="176" fontId="19" fillId="0" borderId="24" xfId="0" applyNumberFormat="1" applyFont="1" applyBorder="1" applyAlignment="1" applyProtection="1">
      <alignment horizontal="left" vertical="center"/>
    </xf>
    <xf numFmtId="176" fontId="0" fillId="0" borderId="24" xfId="0" applyNumberFormat="1" applyBorder="1" applyAlignment="1">
      <alignment horizontal="distributed" vertical="center"/>
    </xf>
    <xf numFmtId="176" fontId="0" fillId="0" borderId="40" xfId="0" applyNumberFormat="1" applyBorder="1" applyAlignment="1">
      <alignment horizontal="distributed" vertical="center"/>
    </xf>
    <xf numFmtId="176" fontId="0" fillId="0" borderId="27" xfId="0" applyNumberFormat="1" applyBorder="1" applyAlignment="1">
      <alignment horizontal="distributed" vertical="center"/>
    </xf>
    <xf numFmtId="176" fontId="0" fillId="0" borderId="35" xfId="0" applyNumberFormat="1" applyBorder="1" applyAlignment="1">
      <alignment horizontal="distributed" vertical="center"/>
    </xf>
    <xf numFmtId="0" fontId="19" fillId="0" borderId="0" xfId="0" applyFont="1" applyAlignment="1">
      <alignment horizontal="right" vertical="center"/>
    </xf>
    <xf numFmtId="0" fontId="42" fillId="0" borderId="0" xfId="0" applyFont="1" applyAlignment="1" applyProtection="1">
      <alignment horizontal="left" vertical="center"/>
    </xf>
    <xf numFmtId="0" fontId="41" fillId="0" borderId="0" xfId="8" applyFont="1" applyFill="1" applyAlignment="1" applyProtection="1">
      <alignment horizontal="left" vertical="center"/>
    </xf>
    <xf numFmtId="0" fontId="19" fillId="0" borderId="0" xfId="0" applyFont="1" applyAlignment="1" applyProtection="1">
      <alignment horizontal="center" vertical="center"/>
      <protection locked="0"/>
    </xf>
    <xf numFmtId="0" fontId="117" fillId="0" borderId="0" xfId="8" applyFont="1" applyFill="1" applyAlignment="1">
      <alignment horizontal="right" vertical="center" shrinkToFit="1"/>
    </xf>
    <xf numFmtId="0" fontId="20" fillId="0" borderId="0" xfId="0" applyFont="1" applyAlignment="1">
      <alignment horizontal="right" vertical="center" shrinkToFit="1"/>
    </xf>
    <xf numFmtId="0" fontId="20" fillId="0" borderId="70" xfId="0" applyFont="1" applyBorder="1" applyAlignment="1">
      <alignment horizontal="right" vertical="center" shrinkToFit="1"/>
    </xf>
    <xf numFmtId="0" fontId="6" fillId="0" borderId="29" xfId="8" applyFont="1" applyFill="1" applyBorder="1" applyAlignment="1" applyProtection="1">
      <alignment vertical="center" wrapText="1"/>
    </xf>
    <xf numFmtId="0" fontId="19" fillId="0" borderId="29" xfId="0" applyFont="1" applyBorder="1" applyAlignment="1" applyProtection="1">
      <alignment vertical="center" wrapText="1"/>
    </xf>
    <xf numFmtId="0" fontId="19" fillId="0" borderId="32" xfId="0" applyFont="1" applyBorder="1" applyAlignment="1" applyProtection="1">
      <alignment vertical="center" wrapText="1"/>
    </xf>
    <xf numFmtId="0" fontId="19" fillId="0" borderId="27" xfId="0" applyFont="1" applyBorder="1" applyAlignment="1" applyProtection="1">
      <alignment vertical="center" wrapText="1"/>
    </xf>
    <xf numFmtId="0" fontId="19" fillId="0" borderId="26" xfId="0" applyFont="1" applyBorder="1" applyAlignment="1" applyProtection="1">
      <alignment vertical="center" wrapText="1"/>
    </xf>
    <xf numFmtId="0" fontId="38" fillId="0" borderId="31" xfId="0" applyFont="1" applyBorder="1" applyAlignment="1">
      <alignment horizontal="distributed" vertical="center"/>
    </xf>
    <xf numFmtId="0" fontId="0" fillId="0" borderId="67" xfId="0" applyBorder="1" applyAlignment="1">
      <alignment horizontal="distributed" vertical="center"/>
    </xf>
    <xf numFmtId="0" fontId="38" fillId="0" borderId="29" xfId="0" applyFont="1" applyBorder="1" applyAlignment="1">
      <alignment horizontal="distributed" vertical="center"/>
    </xf>
    <xf numFmtId="0" fontId="6" fillId="0" borderId="27" xfId="8" applyFont="1" applyFill="1" applyBorder="1" applyAlignment="1" applyProtection="1">
      <alignment horizontal="distributed" vertical="center"/>
    </xf>
    <xf numFmtId="0" fontId="14" fillId="0" borderId="37" xfId="1" applyFont="1" applyFill="1" applyBorder="1" applyAlignment="1">
      <alignment horizontal="distributed" vertical="center" wrapText="1"/>
    </xf>
    <xf numFmtId="0" fontId="0" fillId="0" borderId="32" xfId="0" applyBorder="1" applyAlignment="1">
      <alignment horizontal="distributed" vertical="center"/>
    </xf>
    <xf numFmtId="0" fontId="14" fillId="0" borderId="31" xfId="1" applyFont="1" applyFill="1" applyBorder="1" applyAlignment="1">
      <alignment horizontal="distributed" vertical="center" wrapText="1"/>
    </xf>
    <xf numFmtId="0" fontId="19" fillId="0" borderId="0" xfId="0" applyFont="1" applyAlignment="1">
      <alignment horizontal="distributed" vertical="top"/>
    </xf>
    <xf numFmtId="0" fontId="6" fillId="0" borderId="34" xfId="8" applyFont="1" applyFill="1" applyBorder="1" applyAlignment="1" applyProtection="1">
      <alignment horizontal="center" vertical="center"/>
    </xf>
    <xf numFmtId="0" fontId="6" fillId="0" borderId="35" xfId="8" applyFont="1" applyFill="1" applyBorder="1" applyAlignment="1" applyProtection="1">
      <alignment horizontal="center" vertical="center"/>
    </xf>
    <xf numFmtId="0" fontId="60" fillId="0" borderId="0" xfId="8" applyFont="1" applyFill="1" applyAlignment="1">
      <alignment horizontal="left" vertical="top" wrapText="1"/>
    </xf>
    <xf numFmtId="0" fontId="61" fillId="0" borderId="0" xfId="0" applyFont="1" applyAlignment="1">
      <alignment horizontal="left" vertical="top" wrapText="1"/>
    </xf>
    <xf numFmtId="0" fontId="52" fillId="0" borderId="0" xfId="8" applyFont="1" applyFill="1" applyAlignment="1">
      <alignment vertical="center" wrapText="1"/>
    </xf>
    <xf numFmtId="0" fontId="66" fillId="0" borderId="0" xfId="0" applyFont="1" applyAlignment="1">
      <alignment vertical="center" wrapText="1"/>
    </xf>
    <xf numFmtId="0" fontId="6" fillId="0" borderId="0" xfId="8" applyFont="1" applyFill="1" applyBorder="1" applyAlignment="1">
      <alignment horizontal="distributed" vertical="center" wrapText="1"/>
    </xf>
    <xf numFmtId="0" fontId="6" fillId="0" borderId="17" xfId="8" applyFont="1" applyFill="1" applyBorder="1" applyAlignment="1">
      <alignment horizontal="distributed" vertical="center" wrapText="1"/>
    </xf>
    <xf numFmtId="0" fontId="66" fillId="0" borderId="0" xfId="0" applyFont="1" applyAlignment="1" applyProtection="1">
      <alignment horizontal="left" vertical="top"/>
      <protection locked="0"/>
    </xf>
    <xf numFmtId="0" fontId="0" fillId="0" borderId="2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176" fontId="19" fillId="0" borderId="24" xfId="0" applyNumberFormat="1" applyFont="1" applyBorder="1" applyAlignment="1" applyProtection="1">
      <alignment horizontal="left" vertical="center" shrinkToFit="1"/>
    </xf>
    <xf numFmtId="0" fontId="41" fillId="0" borderId="0" xfId="8" applyFont="1" applyFill="1" applyAlignment="1">
      <alignment horizontal="left" vertical="center" indent="1"/>
    </xf>
    <xf numFmtId="0" fontId="42" fillId="0" borderId="0" xfId="0" applyFont="1" applyAlignment="1" applyProtection="1">
      <alignment horizontal="left" vertical="center"/>
      <protection locked="0"/>
    </xf>
    <xf numFmtId="0" fontId="13" fillId="0" borderId="0" xfId="8" applyFont="1" applyFill="1" applyAlignment="1" applyProtection="1">
      <alignment horizontal="left" vertical="center"/>
    </xf>
    <xf numFmtId="176" fontId="6" fillId="0" borderId="24" xfId="8" applyNumberFormat="1" applyFont="1" applyFill="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6" xfId="0" applyFont="1" applyBorder="1" applyAlignment="1" applyProtection="1">
      <alignment horizontal="center" vertical="center"/>
    </xf>
    <xf numFmtId="181" fontId="36" fillId="0" borderId="24" xfId="0" applyNumberFormat="1" applyFont="1" applyBorder="1" applyAlignment="1" applyProtection="1">
      <alignment horizontal="right" vertical="center" indent="1"/>
    </xf>
    <xf numFmtId="181" fontId="43" fillId="0" borderId="24" xfId="0" applyNumberFormat="1" applyFont="1" applyBorder="1" applyAlignment="1" applyProtection="1">
      <alignment horizontal="right" vertical="center" indent="1"/>
    </xf>
    <xf numFmtId="0" fontId="0" fillId="0" borderId="24" xfId="0" applyBorder="1" applyAlignment="1" applyProtection="1">
      <alignment horizontal="right" vertical="center" indent="1"/>
    </xf>
    <xf numFmtId="181" fontId="43" fillId="0" borderId="27" xfId="0" applyNumberFormat="1" applyFont="1" applyBorder="1" applyAlignment="1" applyProtection="1">
      <alignment horizontal="right" vertical="center" indent="1"/>
    </xf>
    <xf numFmtId="0" fontId="0" fillId="0" borderId="27" xfId="0" applyBorder="1" applyAlignment="1" applyProtection="1">
      <alignment horizontal="right" vertical="center" indent="1"/>
    </xf>
    <xf numFmtId="0" fontId="19" fillId="0" borderId="19" xfId="0" applyFont="1" applyBorder="1" applyAlignment="1" applyProtection="1">
      <alignment horizontal="center" vertical="center"/>
    </xf>
    <xf numFmtId="0" fontId="19" fillId="0" borderId="42" xfId="0" applyFont="1" applyBorder="1" applyAlignment="1" applyProtection="1">
      <alignment horizontal="center" vertical="center"/>
    </xf>
    <xf numFmtId="0" fontId="65" fillId="0" borderId="0" xfId="0" applyFont="1" applyAlignment="1">
      <alignment vertical="center"/>
    </xf>
    <xf numFmtId="0" fontId="34" fillId="0" borderId="77" xfId="8" applyFont="1" applyFill="1" applyBorder="1" applyAlignment="1" applyProtection="1">
      <alignment horizontal="center" vertical="center"/>
      <protection locked="0"/>
    </xf>
    <xf numFmtId="0" fontId="62" fillId="0" borderId="78" xfId="0" applyFont="1" applyBorder="1" applyAlignment="1" applyProtection="1">
      <alignment horizontal="center" vertical="center"/>
      <protection locked="0"/>
    </xf>
    <xf numFmtId="0" fontId="0" fillId="0" borderId="79" xfId="0" applyBorder="1" applyAlignment="1" applyProtection="1">
      <alignment vertical="center"/>
      <protection locked="0"/>
    </xf>
    <xf numFmtId="0" fontId="62" fillId="0" borderId="80" xfId="0" applyFont="1" applyBorder="1" applyAlignment="1" applyProtection="1">
      <alignment horizontal="center" vertical="center"/>
      <protection locked="0"/>
    </xf>
    <xf numFmtId="0" fontId="62" fillId="0" borderId="81" xfId="0" applyFont="1" applyBorder="1" applyAlignment="1" applyProtection="1">
      <alignment horizontal="center" vertical="center"/>
      <protection locked="0"/>
    </xf>
    <xf numFmtId="0" fontId="0" fillId="0" borderId="82" xfId="0" applyBorder="1" applyAlignment="1" applyProtection="1">
      <alignment vertical="center"/>
      <protection locked="0"/>
    </xf>
    <xf numFmtId="0" fontId="0" fillId="0" borderId="0" xfId="0" applyBorder="1" applyAlignment="1">
      <alignment vertical="center"/>
    </xf>
    <xf numFmtId="0" fontId="0" fillId="0" borderId="24" xfId="0" applyBorder="1" applyAlignment="1" applyProtection="1">
      <alignment vertical="center"/>
    </xf>
    <xf numFmtId="0" fontId="0" fillId="0" borderId="23" xfId="0" applyBorder="1" applyAlignment="1" applyProtection="1">
      <alignment vertical="center"/>
    </xf>
    <xf numFmtId="0" fontId="0" fillId="0" borderId="26" xfId="0" applyBorder="1" applyAlignment="1" applyProtection="1">
      <alignment vertical="center"/>
    </xf>
    <xf numFmtId="0" fontId="6" fillId="0" borderId="0" xfId="9" applyFont="1" applyFill="1" applyAlignment="1" applyProtection="1">
      <alignment horizontal="left" vertical="top" wrapText="1"/>
    </xf>
    <xf numFmtId="176" fontId="0" fillId="0" borderId="0" xfId="0" applyNumberFormat="1" applyAlignment="1" applyProtection="1">
      <alignment horizontal="distributed" vertical="center"/>
      <protection locked="0"/>
    </xf>
    <xf numFmtId="0" fontId="6" fillId="0" borderId="0" xfId="9" applyFont="1" applyFill="1" applyAlignment="1" applyProtection="1">
      <alignment horizontal="center" vertical="center"/>
    </xf>
    <xf numFmtId="0" fontId="19" fillId="0" borderId="22" xfId="0" applyFont="1" applyBorder="1" applyAlignment="1" applyProtection="1">
      <alignment horizontal="center" vertical="center"/>
    </xf>
    <xf numFmtId="0" fontId="19" fillId="0" borderId="37" xfId="0" applyFont="1" applyBorder="1" applyAlignment="1" applyProtection="1">
      <alignment horizontal="distributed" vertical="center"/>
    </xf>
    <xf numFmtId="0" fontId="19" fillId="0" borderId="38" xfId="0" applyFont="1" applyBorder="1" applyAlignment="1" applyProtection="1">
      <alignment vertical="center"/>
    </xf>
    <xf numFmtId="0" fontId="6" fillId="0" borderId="12"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24" xfId="8" applyFont="1" applyFill="1" applyBorder="1" applyAlignment="1" applyProtection="1">
      <alignment horizontal="left" vertical="center" wrapText="1"/>
    </xf>
    <xf numFmtId="0" fontId="6" fillId="0" borderId="23" xfId="8" applyFont="1" applyFill="1" applyBorder="1" applyAlignment="1" applyProtection="1">
      <alignment horizontal="left" vertical="center" wrapText="1"/>
    </xf>
    <xf numFmtId="0" fontId="26" fillId="0" borderId="0" xfId="9" applyFont="1" applyFill="1" applyAlignment="1" applyProtection="1">
      <alignment horizontal="center" vertical="center"/>
    </xf>
    <xf numFmtId="0" fontId="6" fillId="0" borderId="0" xfId="9" applyFont="1" applyFill="1" applyAlignment="1" applyProtection="1">
      <alignment vertical="center" wrapText="1"/>
    </xf>
    <xf numFmtId="0" fontId="6" fillId="0" borderId="7" xfId="8" applyFont="1" applyFill="1" applyBorder="1" applyAlignment="1" applyProtection="1">
      <alignment horizontal="left" vertical="center" wrapText="1"/>
    </xf>
    <xf numFmtId="0" fontId="6" fillId="0" borderId="6" xfId="8" applyFont="1" applyFill="1" applyBorder="1" applyAlignment="1" applyProtection="1">
      <alignment horizontal="left" vertical="center" wrapText="1"/>
    </xf>
    <xf numFmtId="0" fontId="34" fillId="0" borderId="71" xfId="8" applyFont="1" applyFill="1" applyBorder="1" applyAlignment="1" applyProtection="1">
      <alignment horizontal="center" vertical="center" shrinkToFit="1"/>
      <protection locked="0"/>
    </xf>
    <xf numFmtId="0" fontId="62" fillId="0" borderId="72" xfId="0" applyFont="1" applyBorder="1" applyAlignment="1" applyProtection="1">
      <alignment horizontal="center" vertical="center" shrinkToFit="1"/>
      <protection locked="0"/>
    </xf>
    <xf numFmtId="0" fontId="62" fillId="0" borderId="73" xfId="0" applyFont="1" applyBorder="1" applyAlignment="1" applyProtection="1">
      <alignment horizontal="center" vertical="center" shrinkToFit="1"/>
      <protection locked="0"/>
    </xf>
    <xf numFmtId="0" fontId="62" fillId="0" borderId="74" xfId="0" applyFont="1" applyBorder="1" applyAlignment="1" applyProtection="1">
      <alignment horizontal="center" vertical="center" shrinkToFit="1"/>
      <protection locked="0"/>
    </xf>
    <xf numFmtId="0" fontId="62" fillId="0" borderId="75" xfId="0" applyFont="1" applyBorder="1" applyAlignment="1" applyProtection="1">
      <alignment horizontal="center" vertical="center" shrinkToFit="1"/>
      <protection locked="0"/>
    </xf>
    <xf numFmtId="0" fontId="62" fillId="0" borderId="76" xfId="0" applyFont="1" applyBorder="1" applyAlignment="1" applyProtection="1">
      <alignment horizontal="center" vertical="center" shrinkToFit="1"/>
      <protection locked="0"/>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181" fontId="0" fillId="0" borderId="24" xfId="0" applyNumberFormat="1" applyBorder="1" applyAlignment="1" applyProtection="1">
      <alignment horizontal="right" vertical="center" indent="1"/>
    </xf>
    <xf numFmtId="181" fontId="0" fillId="0" borderId="27" xfId="0" applyNumberFormat="1" applyBorder="1" applyAlignment="1" applyProtection="1">
      <alignment horizontal="right" vertical="center" indent="1"/>
    </xf>
    <xf numFmtId="55" fontId="19" fillId="0" borderId="24" xfId="0" applyNumberFormat="1" applyFont="1" applyBorder="1" applyAlignment="1" applyProtection="1">
      <alignment horizontal="distributed" vertical="center" indent="2" shrinkToFit="1"/>
      <protection locked="0"/>
    </xf>
    <xf numFmtId="55" fontId="0" fillId="0" borderId="24" xfId="0" applyNumberFormat="1" applyBorder="1" applyAlignment="1" applyProtection="1">
      <alignment horizontal="distributed" vertical="center" indent="2" shrinkToFit="1"/>
      <protection locked="0"/>
    </xf>
    <xf numFmtId="55" fontId="0" fillId="0" borderId="40" xfId="0" applyNumberFormat="1" applyBorder="1" applyAlignment="1" applyProtection="1">
      <alignment horizontal="distributed" vertical="center" indent="2" shrinkToFit="1"/>
      <protection locked="0"/>
    </xf>
    <xf numFmtId="55" fontId="0" fillId="0" borderId="27" xfId="0" applyNumberFormat="1" applyBorder="1" applyAlignment="1" applyProtection="1">
      <alignment horizontal="distributed" vertical="center" indent="2" shrinkToFit="1"/>
      <protection locked="0"/>
    </xf>
    <xf numFmtId="55" fontId="0" fillId="0" borderId="35" xfId="0" applyNumberFormat="1" applyBorder="1" applyAlignment="1" applyProtection="1">
      <alignment horizontal="distributed" vertical="center" indent="2" shrinkToFit="1"/>
      <protection locked="0"/>
    </xf>
    <xf numFmtId="0" fontId="6" fillId="0" borderId="39" xfId="9" applyFont="1" applyFill="1" applyBorder="1" applyAlignment="1" applyProtection="1">
      <alignment horizontal="left" vertical="top" wrapText="1"/>
      <protection locked="0"/>
    </xf>
    <xf numFmtId="0" fontId="19" fillId="0" borderId="38" xfId="0" applyFont="1" applyBorder="1" applyAlignment="1" applyProtection="1">
      <alignment horizontal="distributed" vertical="center"/>
    </xf>
    <xf numFmtId="176" fontId="19" fillId="0" borderId="0" xfId="0" applyNumberFormat="1" applyFont="1" applyBorder="1" applyAlignment="1" applyProtection="1">
      <alignment horizontal="distributed" vertical="center" indent="1"/>
      <protection locked="0"/>
    </xf>
    <xf numFmtId="176" fontId="19" fillId="0" borderId="41" xfId="0" applyNumberFormat="1" applyFont="1" applyBorder="1" applyAlignment="1" applyProtection="1">
      <alignment horizontal="distributed" vertical="center" indent="1"/>
      <protection locked="0"/>
    </xf>
    <xf numFmtId="0" fontId="0" fillId="0" borderId="0" xfId="0" applyBorder="1" applyAlignment="1">
      <alignment horizontal="distributed" vertical="top"/>
    </xf>
    <xf numFmtId="0" fontId="0" fillId="0" borderId="20" xfId="0" applyBorder="1" applyAlignment="1">
      <alignment horizontal="distributed" vertical="top"/>
    </xf>
    <xf numFmtId="0" fontId="0" fillId="0" borderId="17" xfId="0" applyBorder="1" applyAlignment="1">
      <alignment horizontal="distributed" vertical="top"/>
    </xf>
    <xf numFmtId="0" fontId="0" fillId="0" borderId="16" xfId="0" applyBorder="1" applyAlignment="1">
      <alignment horizontal="distributed" vertical="top"/>
    </xf>
    <xf numFmtId="0" fontId="31" fillId="0" borderId="29" xfId="0" applyFont="1" applyBorder="1" applyAlignment="1">
      <alignment horizontal="distributed" vertical="center"/>
    </xf>
    <xf numFmtId="0" fontId="31" fillId="0" borderId="32" xfId="0" applyFont="1" applyBorder="1" applyAlignment="1">
      <alignment horizontal="distributed" vertical="center"/>
    </xf>
    <xf numFmtId="0" fontId="19" fillId="0" borderId="22" xfId="0" applyFont="1" applyBorder="1" applyAlignment="1">
      <alignment horizontal="distributed" vertical="top"/>
    </xf>
    <xf numFmtId="0" fontId="0" fillId="0" borderId="41" xfId="0" applyBorder="1" applyAlignment="1">
      <alignment horizontal="distributed" vertical="top"/>
    </xf>
    <xf numFmtId="0" fontId="0" fillId="0" borderId="22" xfId="0" applyBorder="1" applyAlignment="1">
      <alignment horizontal="distributed" vertical="top"/>
    </xf>
    <xf numFmtId="0" fontId="0" fillId="0" borderId="19" xfId="0" applyBorder="1" applyAlignment="1">
      <alignment horizontal="distributed" vertical="top"/>
    </xf>
    <xf numFmtId="0" fontId="0" fillId="0" borderId="42" xfId="0" applyBorder="1" applyAlignment="1">
      <alignment horizontal="distributed" vertical="top"/>
    </xf>
    <xf numFmtId="0" fontId="19" fillId="0" borderId="38" xfId="0" applyFont="1" applyBorder="1" applyAlignment="1">
      <alignment horizontal="distributed" vertical="top"/>
    </xf>
    <xf numFmtId="0" fontId="0" fillId="0" borderId="38" xfId="0" applyBorder="1" applyAlignment="1">
      <alignment horizontal="distributed" vertical="top"/>
    </xf>
    <xf numFmtId="0" fontId="0" fillId="0" borderId="66" xfId="0" applyBorder="1" applyAlignment="1">
      <alignment horizontal="distributed" vertical="top"/>
    </xf>
    <xf numFmtId="0" fontId="0" fillId="0" borderId="38" xfId="0" applyBorder="1" applyAlignment="1">
      <alignment horizontal="distributed" vertical="center"/>
    </xf>
    <xf numFmtId="0" fontId="0" fillId="0" borderId="66" xfId="0" applyBorder="1" applyAlignment="1">
      <alignment horizontal="distributed" vertical="center"/>
    </xf>
    <xf numFmtId="0" fontId="6" fillId="0" borderId="0" xfId="8" applyFont="1" applyFill="1" applyAlignment="1">
      <alignment vertical="center"/>
    </xf>
    <xf numFmtId="0" fontId="8" fillId="0" borderId="24" xfId="8" applyFont="1" applyFill="1" applyBorder="1" applyAlignment="1">
      <alignment horizontal="distributed" vertical="center" wrapText="1"/>
    </xf>
    <xf numFmtId="0" fontId="22" fillId="0" borderId="24" xfId="0" applyFont="1" applyBorder="1" applyAlignment="1">
      <alignment horizontal="distributed" vertical="center"/>
    </xf>
    <xf numFmtId="0" fontId="46" fillId="0" borderId="33" xfId="14" quotePrefix="1" applyFill="1" applyBorder="1" applyAlignment="1" applyProtection="1">
      <alignment horizontal="center" vertical="center"/>
    </xf>
    <xf numFmtId="0" fontId="46" fillId="0" borderId="34" xfId="14" applyBorder="1" applyAlignment="1" applyProtection="1">
      <alignment horizontal="center" vertical="center"/>
    </xf>
    <xf numFmtId="181" fontId="0" fillId="0" borderId="24" xfId="0" applyNumberFormat="1" applyBorder="1" applyAlignment="1">
      <alignment horizontal="right" vertical="center" indent="1"/>
    </xf>
    <xf numFmtId="0" fontId="0" fillId="0" borderId="24" xfId="0" applyBorder="1" applyAlignment="1">
      <alignment horizontal="right" vertical="center" indent="1"/>
    </xf>
    <xf numFmtId="181" fontId="0" fillId="0" borderId="27" xfId="0" applyNumberFormat="1" applyBorder="1" applyAlignment="1">
      <alignment horizontal="right" vertical="center" indent="1"/>
    </xf>
    <xf numFmtId="0" fontId="0" fillId="0" borderId="27" xfId="0" applyBorder="1" applyAlignment="1">
      <alignment horizontal="right" vertical="center" indent="1"/>
    </xf>
    <xf numFmtId="176" fontId="19" fillId="0" borderId="24" xfId="0" applyNumberFormat="1"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23" xfId="0" applyBorder="1" applyAlignment="1" applyProtection="1">
      <alignment horizontal="left" vertical="center" indent="1" shrinkToFit="1"/>
      <protection locked="0"/>
    </xf>
    <xf numFmtId="0" fontId="0" fillId="0" borderId="27" xfId="0" applyBorder="1" applyAlignment="1" applyProtection="1">
      <alignment horizontal="left" vertical="center" indent="1" shrinkToFit="1"/>
      <protection locked="0"/>
    </xf>
    <xf numFmtId="0" fontId="0" fillId="0" borderId="26" xfId="0" applyBorder="1" applyAlignment="1" applyProtection="1">
      <alignment horizontal="left" vertical="center" indent="1" shrinkToFit="1"/>
      <protection locked="0"/>
    </xf>
    <xf numFmtId="0" fontId="19" fillId="0" borderId="39" xfId="0" applyFont="1" applyBorder="1" applyAlignment="1" applyProtection="1">
      <alignment horizontal="left" vertical="center" wrapText="1" inden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26" fillId="0" borderId="0" xfId="8" applyFont="1" applyFill="1" applyAlignment="1" applyProtection="1">
      <alignment horizontal="center" vertical="center"/>
    </xf>
    <xf numFmtId="0" fontId="19" fillId="0" borderId="0" xfId="0" applyFont="1" applyAlignment="1">
      <alignment horizontal="left" vertical="center" wrapText="1"/>
    </xf>
    <xf numFmtId="0" fontId="6" fillId="0" borderId="31" xfId="8" applyFont="1" applyFill="1" applyBorder="1" applyAlignment="1">
      <alignment horizontal="center" vertical="center"/>
    </xf>
    <xf numFmtId="0" fontId="6" fillId="0" borderId="29" xfId="8" applyFont="1" applyFill="1" applyBorder="1" applyAlignment="1">
      <alignment horizontal="distributed" vertical="center"/>
    </xf>
    <xf numFmtId="0" fontId="19" fillId="0" borderId="37" xfId="0" applyFont="1" applyBorder="1" applyAlignment="1">
      <alignment horizontal="distributed" vertical="center"/>
    </xf>
    <xf numFmtId="0" fontId="19" fillId="0" borderId="29" xfId="0" applyFont="1" applyBorder="1" applyAlignment="1">
      <alignment vertical="center"/>
    </xf>
    <xf numFmtId="0" fontId="6" fillId="0" borderId="29" xfId="8" applyFont="1" applyFill="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6" fillId="0" borderId="0" xfId="8" applyFont="1" applyFill="1" applyAlignment="1" applyProtection="1">
      <alignment horizontal="right" vertical="center" wrapText="1" indent="1"/>
      <protection locked="0"/>
    </xf>
    <xf numFmtId="0" fontId="0" fillId="0" borderId="0" xfId="0" applyAlignment="1" applyProtection="1">
      <alignment horizontal="right" vertical="center" wrapText="1" indent="1"/>
      <protection locked="0"/>
    </xf>
    <xf numFmtId="183" fontId="6" fillId="0" borderId="0" xfId="8" applyNumberFormat="1" applyFont="1" applyFill="1" applyAlignment="1" applyProtection="1">
      <alignment horizontal="right" vertical="center" wrapText="1" indent="1"/>
      <protection locked="0"/>
    </xf>
    <xf numFmtId="183" fontId="0" fillId="0" borderId="0" xfId="0" applyNumberFormat="1" applyAlignment="1" applyProtection="1">
      <alignment horizontal="right" vertical="center" wrapText="1" indent="1"/>
      <protection locked="0"/>
    </xf>
    <xf numFmtId="0" fontId="61" fillId="0" borderId="0" xfId="0" applyFont="1" applyAlignment="1">
      <alignment horizontal="left" vertical="center" wrapText="1"/>
    </xf>
    <xf numFmtId="0" fontId="6" fillId="0" borderId="39" xfId="8" applyFont="1" applyFill="1" applyBorder="1" applyAlignment="1" applyProtection="1">
      <alignment horizontal="left" vertical="top" wrapText="1" indent="1"/>
      <protection locked="0"/>
    </xf>
    <xf numFmtId="0" fontId="6" fillId="0" borderId="24" xfId="8" applyFont="1" applyFill="1" applyBorder="1" applyAlignment="1" applyProtection="1">
      <alignment horizontal="left" vertical="top" wrapText="1" indent="1"/>
      <protection locked="0"/>
    </xf>
    <xf numFmtId="0" fontId="6" fillId="0" borderId="23" xfId="8" applyFont="1" applyFill="1" applyBorder="1" applyAlignment="1" applyProtection="1">
      <alignment horizontal="left" vertical="top" wrapText="1" indent="1"/>
      <protection locked="0"/>
    </xf>
    <xf numFmtId="0" fontId="6" fillId="0" borderId="38" xfId="8" applyFont="1" applyFill="1" applyBorder="1" applyAlignment="1" applyProtection="1">
      <alignment horizontal="left" vertical="top" wrapText="1" indent="1"/>
      <protection locked="0"/>
    </xf>
    <xf numFmtId="0" fontId="6" fillId="0" borderId="0" xfId="8" applyFont="1" applyFill="1" applyBorder="1" applyAlignment="1" applyProtection="1">
      <alignment horizontal="left" vertical="top" wrapText="1" indent="1"/>
      <protection locked="0"/>
    </xf>
    <xf numFmtId="0" fontId="6" fillId="0" borderId="20" xfId="8" applyFont="1" applyFill="1" applyBorder="1" applyAlignment="1" applyProtection="1">
      <alignment horizontal="left" vertical="top" wrapText="1" indent="1"/>
      <protection locked="0"/>
    </xf>
    <xf numFmtId="0" fontId="6" fillId="0" borderId="66" xfId="8" applyFont="1" applyFill="1" applyBorder="1" applyAlignment="1" applyProtection="1">
      <alignment horizontal="left" vertical="top" wrapText="1" indent="1"/>
      <protection locked="0"/>
    </xf>
    <xf numFmtId="0" fontId="6" fillId="0" borderId="17" xfId="8" applyFont="1" applyFill="1" applyBorder="1" applyAlignment="1" applyProtection="1">
      <alignment horizontal="left" vertical="top" wrapText="1" indent="1"/>
      <protection locked="0"/>
    </xf>
    <xf numFmtId="0" fontId="6" fillId="0" borderId="16" xfId="8" applyFont="1" applyFill="1" applyBorder="1" applyAlignment="1" applyProtection="1">
      <alignment horizontal="left" vertical="top" wrapText="1" indent="1"/>
      <protection locked="0"/>
    </xf>
    <xf numFmtId="176" fontId="6" fillId="0" borderId="24" xfId="8" applyNumberFormat="1" applyFont="1" applyFill="1" applyBorder="1" applyAlignment="1" applyProtection="1">
      <alignment horizontal="distributed" vertical="center"/>
      <protection locked="0"/>
    </xf>
    <xf numFmtId="0" fontId="0" fillId="0" borderId="0" xfId="0" applyAlignment="1" applyProtection="1">
      <alignment horizontal="left" vertical="center" wrapText="1"/>
    </xf>
    <xf numFmtId="0" fontId="0" fillId="0" borderId="0" xfId="0" applyAlignment="1" applyProtection="1">
      <alignment horizontal="distributed" vertical="center" indent="2"/>
      <protection locked="0"/>
    </xf>
    <xf numFmtId="0" fontId="8" fillId="0" borderId="24" xfId="8" applyFont="1" applyFill="1" applyBorder="1" applyAlignment="1" applyProtection="1">
      <alignment horizontal="distributed" vertical="center"/>
    </xf>
    <xf numFmtId="0" fontId="22" fillId="0" borderId="24" xfId="0" applyFont="1" applyBorder="1" applyAlignment="1" applyProtection="1">
      <alignment horizontal="distributed" vertical="center"/>
    </xf>
    <xf numFmtId="0" fontId="22" fillId="0" borderId="27" xfId="0" applyFont="1" applyBorder="1" applyAlignment="1" applyProtection="1">
      <alignment horizontal="distributed" vertical="center"/>
    </xf>
    <xf numFmtId="0" fontId="19" fillId="0" borderId="32" xfId="0" applyFont="1" applyBorder="1" applyAlignment="1">
      <alignment horizontal="distributed" vertical="center"/>
    </xf>
    <xf numFmtId="0" fontId="22" fillId="0" borderId="0" xfId="0" applyFont="1" applyBorder="1" applyAlignment="1" applyProtection="1">
      <alignment horizontal="distributed" vertical="center" shrinkToFit="1"/>
    </xf>
    <xf numFmtId="0" fontId="22" fillId="0" borderId="17" xfId="0" applyFont="1" applyBorder="1" applyAlignment="1" applyProtection="1">
      <alignment horizontal="distributed" vertical="center" shrinkToFit="1"/>
    </xf>
    <xf numFmtId="0" fontId="19" fillId="0" borderId="24" xfId="0" applyFont="1" applyBorder="1" applyAlignment="1" applyProtection="1">
      <alignment vertical="center" wrapText="1"/>
    </xf>
    <xf numFmtId="0" fontId="0" fillId="0" borderId="24" xfId="0" applyBorder="1" applyAlignment="1" applyProtection="1">
      <alignment vertical="center" wrapText="1"/>
    </xf>
    <xf numFmtId="0" fontId="0" fillId="0" borderId="23" xfId="0" applyBorder="1" applyAlignment="1" applyProtection="1">
      <alignment vertical="center" wrapText="1"/>
    </xf>
    <xf numFmtId="0" fontId="0" fillId="0" borderId="27" xfId="0" applyBorder="1" applyAlignment="1" applyProtection="1">
      <alignment vertical="center" wrapText="1"/>
    </xf>
    <xf numFmtId="0" fontId="0" fillId="0" borderId="26" xfId="0" applyBorder="1" applyAlignment="1" applyProtection="1">
      <alignment vertical="center" wrapText="1"/>
    </xf>
    <xf numFmtId="0" fontId="19" fillId="0" borderId="24" xfId="0" applyFont="1"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6" xfId="0" applyBorder="1" applyAlignment="1" applyProtection="1">
      <alignment horizontal="left" vertical="center" wrapText="1"/>
    </xf>
    <xf numFmtId="181" fontId="36" fillId="0" borderId="24" xfId="0" applyNumberFormat="1" applyFont="1" applyBorder="1" applyAlignment="1" applyProtection="1">
      <alignment horizontal="right" vertical="center" wrapText="1" indent="1"/>
    </xf>
    <xf numFmtId="181" fontId="0" fillId="0" borderId="24" xfId="0" applyNumberFormat="1" applyBorder="1" applyAlignment="1" applyProtection="1">
      <alignment horizontal="right" vertical="center" wrapText="1" indent="1"/>
    </xf>
    <xf numFmtId="181" fontId="36" fillId="0" borderId="27" xfId="0" applyNumberFormat="1" applyFont="1" applyBorder="1" applyAlignment="1" applyProtection="1">
      <alignment horizontal="right" vertical="center" wrapText="1" indent="1"/>
    </xf>
    <xf numFmtId="181" fontId="0" fillId="0" borderId="27" xfId="0" applyNumberFormat="1" applyBorder="1" applyAlignment="1" applyProtection="1">
      <alignment horizontal="right" vertical="center" wrapText="1" indent="1"/>
    </xf>
    <xf numFmtId="0" fontId="19" fillId="0" borderId="67" xfId="0" applyFont="1" applyBorder="1" applyAlignment="1">
      <alignment horizontal="distributed" vertical="center"/>
    </xf>
    <xf numFmtId="177" fontId="19" fillId="0" borderId="39" xfId="0" applyNumberFormat="1" applyFont="1" applyBorder="1" applyAlignment="1" applyProtection="1">
      <alignment horizontal="left" vertical="top" wrapText="1"/>
    </xf>
    <xf numFmtId="0" fontId="0" fillId="0" borderId="24" xfId="0" applyFont="1" applyBorder="1" applyAlignment="1" applyProtection="1">
      <alignment horizontal="left" vertical="top" wrapText="1"/>
    </xf>
    <xf numFmtId="0" fontId="0" fillId="0" borderId="23" xfId="0" applyFont="1" applyBorder="1" applyAlignment="1" applyProtection="1">
      <alignment horizontal="left" vertical="top" wrapText="1"/>
    </xf>
    <xf numFmtId="0" fontId="0" fillId="0" borderId="38" xfId="0" applyFont="1" applyBorder="1" applyAlignment="1" applyProtection="1">
      <alignment horizontal="left" vertical="top" wrapText="1"/>
    </xf>
    <xf numFmtId="0" fontId="0" fillId="0" borderId="0" xfId="0" applyFont="1" applyAlignment="1" applyProtection="1">
      <alignment horizontal="left" vertical="top" wrapText="1"/>
    </xf>
    <xf numFmtId="0" fontId="0" fillId="0" borderId="20" xfId="0" applyFont="1" applyBorder="1" applyAlignment="1" applyProtection="1">
      <alignment horizontal="left" vertical="top" wrapText="1"/>
    </xf>
    <xf numFmtId="0" fontId="0" fillId="0" borderId="38" xfId="0" applyBorder="1" applyAlignment="1" applyProtection="1">
      <alignment vertical="top" wrapText="1"/>
    </xf>
    <xf numFmtId="0" fontId="0" fillId="0" borderId="20" xfId="0" applyBorder="1" applyAlignment="1" applyProtection="1">
      <alignment vertical="top" wrapText="1"/>
    </xf>
    <xf numFmtId="0" fontId="0" fillId="0" borderId="66" xfId="0" applyBorder="1" applyAlignment="1" applyProtection="1">
      <alignment vertical="top" wrapText="1"/>
    </xf>
    <xf numFmtId="0" fontId="0" fillId="0" borderId="17" xfId="0" applyBorder="1" applyAlignment="1" applyProtection="1">
      <alignment vertical="top" wrapText="1"/>
    </xf>
    <xf numFmtId="0" fontId="0" fillId="0" borderId="16" xfId="0" applyBorder="1" applyAlignment="1" applyProtection="1">
      <alignment vertical="top" wrapText="1"/>
    </xf>
    <xf numFmtId="0" fontId="22" fillId="0" borderId="24" xfId="0" applyFont="1" applyBorder="1" applyAlignment="1" applyProtection="1">
      <alignment horizontal="distributed" vertical="center" shrinkToFit="1"/>
    </xf>
    <xf numFmtId="0" fontId="22" fillId="0" borderId="27" xfId="0" applyFont="1" applyBorder="1" applyAlignment="1" applyProtection="1">
      <alignment horizontal="distributed" vertical="center" shrinkToFit="1"/>
    </xf>
    <xf numFmtId="0" fontId="34" fillId="0" borderId="0" xfId="8" applyFont="1" applyFill="1" applyAlignment="1" applyProtection="1">
      <alignment horizontal="right" vertical="center"/>
    </xf>
    <xf numFmtId="0" fontId="0" fillId="0" borderId="0" xfId="0" applyBorder="1" applyAlignment="1" applyProtection="1">
      <alignment horizontal="right" vertical="center"/>
    </xf>
    <xf numFmtId="0" fontId="60" fillId="0" borderId="0" xfId="8" applyFont="1" applyFill="1" applyAlignment="1" applyProtection="1">
      <alignment vertical="center" wrapText="1"/>
    </xf>
    <xf numFmtId="0" fontId="98" fillId="0" borderId="0" xfId="0" applyFont="1" applyAlignment="1" applyProtection="1">
      <alignment vertical="center" wrapText="1"/>
    </xf>
    <xf numFmtId="0" fontId="98" fillId="0" borderId="0" xfId="0" applyFont="1" applyAlignment="1" applyProtection="1">
      <alignment vertical="center"/>
    </xf>
    <xf numFmtId="0" fontId="20" fillId="0" borderId="0" xfId="0" applyFont="1" applyAlignment="1" applyProtection="1">
      <alignment vertical="center"/>
    </xf>
    <xf numFmtId="0" fontId="8" fillId="0" borderId="29" xfId="8" applyFont="1" applyFill="1" applyBorder="1" applyAlignment="1" applyProtection="1">
      <alignment horizontal="distributed" vertical="center"/>
    </xf>
    <xf numFmtId="0" fontId="22" fillId="0" borderId="29" xfId="0" applyFont="1" applyBorder="1" applyAlignment="1" applyProtection="1">
      <alignment horizontal="distributed" vertical="center"/>
    </xf>
    <xf numFmtId="0" fontId="60" fillId="5" borderId="0" xfId="8" applyFont="1" applyFill="1" applyAlignment="1" applyProtection="1">
      <alignment vertical="center" wrapText="1"/>
    </xf>
    <xf numFmtId="0" fontId="61" fillId="5" borderId="0" xfId="0" applyFont="1" applyFill="1" applyAlignment="1" applyProtection="1">
      <alignment vertical="center"/>
    </xf>
    <xf numFmtId="0" fontId="83" fillId="0" borderId="0" xfId="8" applyFont="1" applyFill="1" applyBorder="1" applyAlignment="1">
      <alignment vertical="center" wrapText="1"/>
    </xf>
    <xf numFmtId="0" fontId="84" fillId="0" borderId="0" xfId="0" applyFont="1" applyAlignment="1">
      <alignment vertical="center" wrapText="1"/>
    </xf>
    <xf numFmtId="0" fontId="17" fillId="0" borderId="0" xfId="0" applyFont="1" applyAlignment="1">
      <alignment vertical="center" wrapText="1"/>
    </xf>
    <xf numFmtId="0" fontId="19" fillId="0" borderId="39" xfId="0" applyFont="1" applyBorder="1" applyAlignment="1">
      <alignment horizontal="center" vertical="center"/>
    </xf>
    <xf numFmtId="0" fontId="0" fillId="0" borderId="40" xfId="0" applyBorder="1" applyAlignment="1">
      <alignment horizontal="center" vertical="center"/>
    </xf>
    <xf numFmtId="10" fontId="19" fillId="0" borderId="39" xfId="0" applyNumberFormat="1" applyFont="1" applyBorder="1" applyAlignment="1">
      <alignment horizontal="center" vertical="center"/>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10" fontId="0" fillId="0" borderId="36" xfId="0" applyNumberFormat="1" applyBorder="1" applyAlignment="1">
      <alignment horizontal="center" vertical="center"/>
    </xf>
    <xf numFmtId="10" fontId="0" fillId="0" borderId="27" xfId="0" applyNumberFormat="1" applyBorder="1" applyAlignment="1">
      <alignment horizontal="center" vertical="center"/>
    </xf>
    <xf numFmtId="10" fontId="0" fillId="0" borderId="26" xfId="0" applyNumberFormat="1" applyBorder="1" applyAlignment="1">
      <alignment horizontal="center" vertical="center"/>
    </xf>
    <xf numFmtId="181" fontId="12" fillId="0" borderId="39" xfId="8" applyNumberFormat="1" applyFont="1" applyFill="1" applyBorder="1" applyAlignment="1" applyProtection="1">
      <alignment horizontal="right" vertical="center" indent="1"/>
      <protection locked="0"/>
    </xf>
    <xf numFmtId="181" fontId="19" fillId="0" borderId="24" xfId="0" applyNumberFormat="1" applyFont="1" applyBorder="1" applyAlignment="1" applyProtection="1">
      <alignment horizontal="right" vertical="center" indent="1"/>
      <protection locked="0"/>
    </xf>
    <xf numFmtId="181" fontId="0" fillId="0" borderId="24" xfId="0" applyNumberFormat="1" applyBorder="1" applyAlignment="1" applyProtection="1">
      <alignment horizontal="right" vertical="center" indent="1"/>
      <protection locked="0"/>
    </xf>
    <xf numFmtId="181" fontId="19" fillId="0" borderId="36" xfId="0" applyNumberFormat="1" applyFont="1" applyBorder="1" applyAlignment="1" applyProtection="1">
      <alignment horizontal="right" vertical="center" indent="1"/>
      <protection locked="0"/>
    </xf>
    <xf numFmtId="181" fontId="19" fillId="0" borderId="27" xfId="0" applyNumberFormat="1" applyFont="1" applyBorder="1" applyAlignment="1" applyProtection="1">
      <alignment horizontal="right" vertical="center" indent="1"/>
      <protection locked="0"/>
    </xf>
    <xf numFmtId="181" fontId="0" fillId="0" borderId="27" xfId="0" applyNumberFormat="1" applyBorder="1" applyAlignment="1" applyProtection="1">
      <alignment horizontal="right" vertical="center" indent="1"/>
      <protection locked="0"/>
    </xf>
    <xf numFmtId="0" fontId="19" fillId="0" borderId="24" xfId="0" applyFont="1" applyBorder="1" applyAlignment="1">
      <alignment horizontal="left" vertical="center"/>
    </xf>
    <xf numFmtId="0" fontId="0" fillId="0" borderId="24" xfId="0" applyBorder="1" applyAlignment="1">
      <alignment horizontal="left" vertical="center"/>
    </xf>
    <xf numFmtId="0" fontId="0" fillId="0" borderId="40" xfId="0" applyBorder="1" applyAlignment="1">
      <alignment horizontal="left" vertical="center"/>
    </xf>
    <xf numFmtId="0" fontId="0" fillId="0" borderId="27" xfId="0" applyBorder="1" applyAlignment="1">
      <alignment horizontal="left" vertical="center"/>
    </xf>
    <xf numFmtId="0" fontId="0" fillId="0" borderId="35" xfId="0" applyBorder="1" applyAlignment="1">
      <alignment horizontal="left" vertical="center"/>
    </xf>
    <xf numFmtId="0" fontId="19" fillId="0" borderId="23" xfId="0" applyFont="1" applyBorder="1" applyAlignment="1">
      <alignment horizontal="left" vertical="center"/>
    </xf>
    <xf numFmtId="0" fontId="19" fillId="0" borderId="26" xfId="0" applyFont="1" applyBorder="1" applyAlignment="1">
      <alignment horizontal="left" vertical="center"/>
    </xf>
    <xf numFmtId="181" fontId="12" fillId="0" borderId="39" xfId="8" applyNumberFormat="1" applyFont="1" applyFill="1" applyBorder="1" applyAlignment="1" applyProtection="1">
      <alignment horizontal="right" vertical="center" indent="1"/>
    </xf>
    <xf numFmtId="181" fontId="6" fillId="0" borderId="24" xfId="0" applyNumberFormat="1" applyFont="1" applyBorder="1" applyAlignment="1">
      <alignment horizontal="right" vertical="center" indent="1"/>
    </xf>
    <xf numFmtId="181" fontId="6" fillId="0" borderId="36" xfId="0" applyNumberFormat="1" applyFont="1" applyBorder="1" applyAlignment="1">
      <alignment horizontal="right" vertical="center" indent="1"/>
    </xf>
    <xf numFmtId="181" fontId="6" fillId="0" borderId="27" xfId="0" applyNumberFormat="1" applyFont="1" applyBorder="1" applyAlignment="1">
      <alignment horizontal="right" vertical="center" indent="1"/>
    </xf>
    <xf numFmtId="0" fontId="0" fillId="0" borderId="0" xfId="0" applyAlignment="1" applyProtection="1">
      <alignment horizontal="distributed" vertical="top"/>
    </xf>
    <xf numFmtId="0" fontId="19" fillId="0" borderId="0" xfId="0" applyFont="1" applyAlignment="1" applyProtection="1">
      <alignment horizontal="left" vertical="top" shrinkToFit="1"/>
    </xf>
    <xf numFmtId="176" fontId="19" fillId="0" borderId="0" xfId="0" applyNumberFormat="1" applyFont="1" applyAlignment="1" applyProtection="1">
      <alignment horizontal="distributed" vertical="center" indent="1"/>
      <protection locked="0"/>
    </xf>
    <xf numFmtId="0" fontId="0" fillId="0" borderId="0" xfId="0" applyAlignment="1" applyProtection="1">
      <alignment horizontal="distributed" vertical="center" indent="1"/>
      <protection locked="0"/>
    </xf>
    <xf numFmtId="0" fontId="12" fillId="0" borderId="0" xfId="8" applyFont="1" applyFill="1" applyAlignment="1" applyProtection="1">
      <alignment horizontal="center" vertical="center" shrinkToFit="1"/>
    </xf>
    <xf numFmtId="0" fontId="20" fillId="0" borderId="0" xfId="0" applyFont="1" applyAlignment="1" applyProtection="1">
      <alignment horizontal="center" vertical="center" shrinkToFit="1"/>
    </xf>
    <xf numFmtId="0" fontId="21" fillId="0" borderId="0" xfId="0" applyFont="1" applyAlignment="1" applyProtection="1">
      <alignment horizontal="left" vertical="center" wrapText="1" shrinkToFit="1"/>
    </xf>
    <xf numFmtId="0" fontId="21" fillId="0" borderId="0" xfId="0" applyFont="1" applyAlignment="1" applyProtection="1">
      <alignment horizontal="left" vertical="center" shrinkToFit="1"/>
    </xf>
    <xf numFmtId="0" fontId="66" fillId="0" borderId="0" xfId="0" applyFont="1" applyAlignment="1">
      <alignment vertical="center"/>
    </xf>
    <xf numFmtId="0" fontId="81" fillId="0" borderId="0" xfId="8" applyFont="1" applyFill="1" applyBorder="1" applyAlignment="1">
      <alignment horizontal="center" vertical="center"/>
    </xf>
    <xf numFmtId="0" fontId="0" fillId="0" borderId="0" xfId="0" applyBorder="1" applyAlignment="1">
      <alignment horizontal="center" vertical="center"/>
    </xf>
    <xf numFmtId="0" fontId="29" fillId="0" borderId="0" xfId="15" applyFont="1" applyAlignment="1">
      <alignment vertical="center" wrapText="1"/>
    </xf>
    <xf numFmtId="0" fontId="33" fillId="0" borderId="0" xfId="0" applyFont="1" applyAlignment="1">
      <alignment vertical="center"/>
    </xf>
    <xf numFmtId="0" fontId="19" fillId="0" borderId="56" xfId="0" applyFont="1" applyBorder="1" applyAlignment="1">
      <alignment vertical="center"/>
    </xf>
    <xf numFmtId="0" fontId="19" fillId="0" borderId="43" xfId="0" applyFont="1" applyBorder="1" applyAlignment="1">
      <alignment vertical="center"/>
    </xf>
    <xf numFmtId="0" fontId="6" fillId="0" borderId="43" xfId="15" applyFont="1" applyBorder="1" applyAlignment="1" applyProtection="1">
      <alignment horizontal="left" vertical="center"/>
    </xf>
    <xf numFmtId="0" fontId="19" fillId="0" borderId="43" xfId="0" applyFont="1" applyBorder="1" applyAlignment="1">
      <alignment horizontal="left" vertical="center"/>
    </xf>
    <xf numFmtId="0" fontId="6" fillId="0" borderId="39" xfId="15" applyFont="1" applyBorder="1" applyAlignment="1" applyProtection="1">
      <alignment horizontal="distributed" vertical="center"/>
    </xf>
    <xf numFmtId="0" fontId="0" fillId="0" borderId="36" xfId="0" applyBorder="1" applyAlignment="1">
      <alignment horizontal="distributed" vertical="center"/>
    </xf>
    <xf numFmtId="0" fontId="19" fillId="0" borderId="24" xfId="0" applyFont="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19" fillId="0" borderId="24" xfId="0" applyFont="1"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27" xfId="0" applyBorder="1" applyAlignment="1" applyProtection="1">
      <alignment horizontal="center" vertical="center" shrinkToFit="1"/>
    </xf>
    <xf numFmtId="0" fontId="0" fillId="0" borderId="23"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6" fillId="0" borderId="36" xfId="15" applyFont="1" applyBorder="1" applyAlignment="1" applyProtection="1">
      <alignment horizontal="left" vertical="center" indent="1"/>
    </xf>
    <xf numFmtId="0" fontId="19" fillId="0" borderId="27" xfId="0" applyFont="1" applyBorder="1" applyAlignment="1">
      <alignment horizontal="left" vertical="center" indent="1"/>
    </xf>
    <xf numFmtId="0" fontId="19" fillId="0" borderId="35" xfId="0" applyFont="1" applyBorder="1" applyAlignment="1">
      <alignment horizontal="left" vertical="center" indent="1"/>
    </xf>
    <xf numFmtId="0" fontId="6" fillId="0" borderId="43" xfId="15" applyFont="1" applyBorder="1" applyAlignment="1">
      <alignment horizontal="left" vertical="center"/>
    </xf>
    <xf numFmtId="0" fontId="8" fillId="0" borderId="43" xfId="15" applyFont="1" applyBorder="1" applyAlignment="1" applyProtection="1">
      <alignment horizontal="left" vertical="center" wrapText="1" indent="1"/>
      <protection locked="0"/>
    </xf>
    <xf numFmtId="0" fontId="8" fillId="0" borderId="57" xfId="15" applyFont="1" applyBorder="1" applyAlignment="1" applyProtection="1">
      <alignment horizontal="left" vertical="center" wrapText="1" indent="1"/>
      <protection locked="0"/>
    </xf>
    <xf numFmtId="0" fontId="6" fillId="0" borderId="43" xfId="15" applyFont="1" applyBorder="1" applyAlignment="1" applyProtection="1">
      <alignment horizontal="left" vertical="top" wrapText="1" indent="1"/>
      <protection locked="0"/>
    </xf>
    <xf numFmtId="0" fontId="6" fillId="0" borderId="43" xfId="15" applyFont="1" applyBorder="1" applyAlignment="1" applyProtection="1">
      <alignment horizontal="left" vertical="center" wrapText="1" indent="1"/>
      <protection locked="0"/>
    </xf>
    <xf numFmtId="0" fontId="6" fillId="0" borderId="43" xfId="15" applyFont="1" applyBorder="1" applyAlignment="1" applyProtection="1">
      <alignment vertical="top" wrapText="1"/>
      <protection locked="0"/>
    </xf>
    <xf numFmtId="0" fontId="6" fillId="0" borderId="43" xfId="15" applyFont="1" applyBorder="1" applyAlignment="1">
      <alignment vertical="center" wrapText="1"/>
    </xf>
    <xf numFmtId="0" fontId="8" fillId="0" borderId="43" xfId="15" applyFont="1" applyBorder="1" applyAlignment="1" applyProtection="1">
      <alignment horizontal="left" vertical="top" wrapText="1" indent="1"/>
      <protection locked="0"/>
    </xf>
    <xf numFmtId="0" fontId="8" fillId="0" borderId="60" xfId="15" applyFont="1" applyBorder="1" applyAlignment="1" applyProtection="1">
      <alignment horizontal="left" vertical="center" wrapText="1" indent="1"/>
      <protection locked="0"/>
    </xf>
    <xf numFmtId="0" fontId="8" fillId="0" borderId="8" xfId="15" applyFont="1" applyBorder="1" applyAlignment="1">
      <alignment vertical="top" wrapText="1"/>
    </xf>
    <xf numFmtId="0" fontId="6" fillId="0" borderId="7" xfId="15" applyFont="1"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6" fillId="0" borderId="8" xfId="15" applyFont="1" applyBorder="1" applyAlignment="1" applyProtection="1">
      <alignment horizontal="left" vertical="top" wrapText="1"/>
      <protection locked="0"/>
    </xf>
    <xf numFmtId="0" fontId="6" fillId="0" borderId="7" xfId="15" applyFont="1" applyBorder="1" applyAlignment="1" applyProtection="1">
      <alignment horizontal="left" vertical="top" wrapText="1"/>
      <protection locked="0"/>
    </xf>
    <xf numFmtId="0" fontId="0" fillId="0" borderId="7" xfId="0" applyBorder="1" applyAlignment="1" applyProtection="1">
      <alignment vertical="center" wrapText="1"/>
      <protection locked="0"/>
    </xf>
    <xf numFmtId="0" fontId="0" fillId="0" borderId="9" xfId="0" applyBorder="1" applyAlignment="1" applyProtection="1">
      <alignment vertical="center" wrapText="1"/>
      <protection locked="0"/>
    </xf>
    <xf numFmtId="0" fontId="110" fillId="0" borderId="0" xfId="15" applyFont="1" applyAlignment="1">
      <alignment vertical="top" wrapText="1"/>
    </xf>
    <xf numFmtId="0" fontId="114" fillId="0" borderId="0" xfId="0" applyFont="1" applyAlignment="1">
      <alignment vertical="top" wrapText="1"/>
    </xf>
    <xf numFmtId="0" fontId="8" fillId="0" borderId="44" xfId="15" applyFont="1" applyBorder="1" applyAlignment="1" applyProtection="1">
      <alignment horizontal="left" vertical="center" wrapText="1" indent="1"/>
      <protection locked="0"/>
    </xf>
    <xf numFmtId="0" fontId="8" fillId="0" borderId="59" xfId="15" applyFont="1" applyBorder="1" applyAlignment="1" applyProtection="1">
      <alignment horizontal="left" vertical="center" wrapText="1" indent="1"/>
      <protection locked="0"/>
    </xf>
    <xf numFmtId="0" fontId="19" fillId="0" borderId="58" xfId="0" applyFont="1" applyBorder="1" applyAlignment="1">
      <alignment vertical="center"/>
    </xf>
    <xf numFmtId="0" fontId="19" fillId="0" borderId="44" xfId="0" applyFont="1" applyBorder="1" applyAlignment="1">
      <alignment vertical="center"/>
    </xf>
    <xf numFmtId="0" fontId="6" fillId="0" borderId="3" xfId="15" applyFont="1" applyBorder="1" applyAlignment="1" applyProtection="1">
      <alignment horizontal="left" vertical="top" wrapText="1"/>
      <protection locked="0"/>
    </xf>
    <xf numFmtId="0" fontId="6" fillId="0" borderId="2" xfId="15" applyFont="1" applyBorder="1" applyAlignment="1" applyProtection="1">
      <alignment horizontal="left" vertical="top" wrapText="1"/>
      <protection locked="0"/>
    </xf>
    <xf numFmtId="0" fontId="0" fillId="0" borderId="2" xfId="0" applyBorder="1" applyAlignment="1" applyProtection="1">
      <alignment vertical="center" wrapText="1"/>
      <protection locked="0"/>
    </xf>
    <xf numFmtId="0" fontId="0" fillId="0" borderId="4" xfId="0" applyBorder="1" applyAlignment="1" applyProtection="1">
      <alignment vertical="center" wrapText="1"/>
      <protection locked="0"/>
    </xf>
    <xf numFmtId="0" fontId="6" fillId="0" borderId="56" xfId="15" applyFont="1" applyBorder="1" applyAlignment="1">
      <alignment horizontal="center" vertical="center"/>
    </xf>
    <xf numFmtId="0" fontId="12" fillId="0" borderId="0" xfId="15" applyFont="1" applyBorder="1" applyAlignment="1">
      <alignment horizontal="center" vertical="center"/>
    </xf>
    <xf numFmtId="0" fontId="88" fillId="0" borderId="0" xfId="0" applyFont="1" applyBorder="1" applyAlignment="1">
      <alignment horizontal="center" vertical="center"/>
    </xf>
    <xf numFmtId="0" fontId="6" fillId="0" borderId="53" xfId="15" applyFont="1" applyBorder="1" applyAlignment="1" applyProtection="1">
      <alignment horizontal="center" vertical="center"/>
    </xf>
    <xf numFmtId="0" fontId="6" fillId="0" borderId="54" xfId="15" applyFont="1" applyBorder="1" applyAlignment="1" applyProtection="1">
      <alignment horizontal="center" vertical="center"/>
    </xf>
    <xf numFmtId="0" fontId="6" fillId="0" borderId="58" xfId="15" applyFont="1" applyBorder="1" applyAlignment="1" applyProtection="1">
      <alignment horizontal="center" vertical="center"/>
    </xf>
    <xf numFmtId="0" fontId="6" fillId="0" borderId="44" xfId="15" applyFont="1" applyBorder="1" applyAlignment="1" applyProtection="1">
      <alignment horizontal="center" vertical="center"/>
    </xf>
    <xf numFmtId="0" fontId="6" fillId="0" borderId="55" xfId="15" applyFont="1" applyBorder="1" applyAlignment="1" applyProtection="1">
      <alignment horizontal="center" vertical="center"/>
    </xf>
    <xf numFmtId="0" fontId="6" fillId="0" borderId="59" xfId="15" applyFont="1" applyBorder="1" applyAlignment="1" applyProtection="1">
      <alignment horizontal="center" vertical="center"/>
    </xf>
    <xf numFmtId="0" fontId="6" fillId="0" borderId="53" xfId="15" applyFont="1" applyBorder="1" applyAlignment="1">
      <alignment horizontal="center" vertical="center"/>
    </xf>
    <xf numFmtId="0" fontId="19" fillId="0" borderId="54" xfId="0" applyFont="1" applyBorder="1" applyAlignment="1">
      <alignment vertical="center"/>
    </xf>
    <xf numFmtId="0" fontId="6" fillId="0" borderId="54" xfId="15" applyFont="1" applyBorder="1" applyAlignment="1" applyProtection="1">
      <alignment horizontal="left" vertical="center"/>
    </xf>
    <xf numFmtId="0" fontId="19" fillId="0" borderId="54" xfId="0" applyFont="1" applyBorder="1" applyAlignment="1">
      <alignment horizontal="left" vertical="center"/>
    </xf>
    <xf numFmtId="0" fontId="6" fillId="0" borderId="37" xfId="15" applyFont="1" applyBorder="1" applyAlignment="1" applyProtection="1">
      <alignment horizontal="distributed" vertical="center"/>
    </xf>
    <xf numFmtId="0" fontId="106" fillId="0" borderId="0" xfId="15" applyFont="1" applyAlignment="1">
      <alignment horizontal="center" vertical="center" wrapText="1"/>
    </xf>
    <xf numFmtId="0" fontId="115" fillId="0" borderId="0" xfId="0" applyFont="1" applyAlignment="1">
      <alignment horizontal="center" vertical="center" wrapText="1"/>
    </xf>
    <xf numFmtId="0" fontId="6" fillId="0" borderId="39" xfId="15" applyFont="1" applyBorder="1" applyAlignment="1">
      <alignment horizontal="left" vertical="center"/>
    </xf>
    <xf numFmtId="0" fontId="6" fillId="0" borderId="24" xfId="15" applyFont="1" applyBorder="1" applyAlignment="1">
      <alignment horizontal="left" vertical="center"/>
    </xf>
    <xf numFmtId="0" fontId="6" fillId="0" borderId="40" xfId="15" applyFont="1" applyBorder="1" applyAlignment="1">
      <alignment horizontal="left" vertical="center"/>
    </xf>
    <xf numFmtId="0" fontId="8" fillId="0" borderId="39" xfId="15" applyFont="1" applyBorder="1" applyAlignment="1" applyProtection="1">
      <alignment horizontal="left" vertical="center" wrapText="1" indent="1"/>
      <protection locked="0"/>
    </xf>
    <xf numFmtId="0" fontId="8" fillId="0" borderId="24" xfId="15" applyFont="1" applyBorder="1" applyAlignment="1" applyProtection="1">
      <alignment horizontal="left" vertical="center" wrapText="1" indent="1"/>
      <protection locked="0"/>
    </xf>
    <xf numFmtId="0" fontId="8" fillId="0" borderId="23" xfId="15" applyFont="1" applyBorder="1" applyAlignment="1" applyProtection="1">
      <alignment horizontal="left" vertical="center" wrapText="1" indent="1"/>
      <protection locked="0"/>
    </xf>
    <xf numFmtId="0" fontId="8" fillId="0" borderId="36" xfId="15" applyFont="1" applyBorder="1" applyAlignment="1" applyProtection="1">
      <alignment horizontal="left" vertical="center" wrapText="1" indent="1"/>
      <protection locked="0"/>
    </xf>
    <xf numFmtId="0" fontId="8" fillId="0" borderId="27" xfId="15" applyFont="1" applyBorder="1" applyAlignment="1" applyProtection="1">
      <alignment horizontal="left" vertical="center" wrapText="1" indent="1"/>
      <protection locked="0"/>
    </xf>
    <xf numFmtId="0" fontId="8" fillId="0" borderId="26" xfId="15" applyFont="1" applyBorder="1" applyAlignment="1" applyProtection="1">
      <alignment horizontal="left" vertical="center" wrapText="1" indent="1"/>
      <protection locked="0"/>
    </xf>
    <xf numFmtId="0" fontId="109" fillId="0" borderId="86" xfId="14" applyFont="1" applyBorder="1" applyAlignment="1" applyProtection="1">
      <alignment horizontal="center" vertical="center"/>
      <protection locked="0"/>
    </xf>
    <xf numFmtId="0" fontId="6" fillId="0" borderId="92" xfId="15" applyFont="1" applyBorder="1" applyAlignment="1" applyProtection="1">
      <alignment horizontal="left" vertical="top" wrapText="1" indent="1"/>
      <protection locked="0"/>
    </xf>
    <xf numFmtId="0" fontId="6" fillId="0" borderId="92" xfId="15" applyFont="1" applyBorder="1" applyAlignment="1" applyProtection="1">
      <alignment horizontal="left" vertical="center" wrapText="1" indent="1"/>
      <protection locked="0"/>
    </xf>
    <xf numFmtId="0" fontId="6" fillId="0" borderId="39" xfId="15" applyFont="1" applyBorder="1" applyAlignment="1" applyProtection="1">
      <alignment vertical="top" wrapText="1"/>
      <protection locked="0"/>
    </xf>
    <xf numFmtId="0" fontId="6" fillId="0" borderId="24" xfId="15" applyFont="1" applyBorder="1" applyAlignment="1">
      <alignment vertical="center" wrapText="1"/>
    </xf>
    <xf numFmtId="0" fontId="6" fillId="0" borderId="40" xfId="15" applyFont="1" applyBorder="1" applyAlignment="1">
      <alignment vertical="center" wrapText="1"/>
    </xf>
    <xf numFmtId="0" fontId="8" fillId="0" borderId="92" xfId="15" applyFont="1" applyBorder="1" applyAlignment="1" applyProtection="1">
      <alignment horizontal="left" vertical="top" wrapText="1" indent="1"/>
      <protection locked="0"/>
    </xf>
    <xf numFmtId="0" fontId="109" fillId="0" borderId="95" xfId="14" applyFont="1" applyBorder="1" applyAlignment="1" applyProtection="1">
      <alignment horizontal="center" vertical="center"/>
      <protection locked="0"/>
    </xf>
    <xf numFmtId="0" fontId="109" fillId="0" borderId="96" xfId="14" applyFont="1" applyBorder="1" applyAlignment="1" applyProtection="1">
      <alignment horizontal="center" vertical="center"/>
      <protection locked="0"/>
    </xf>
    <xf numFmtId="0" fontId="109" fillId="0" borderId="97" xfId="14" applyFont="1" applyBorder="1" applyAlignment="1" applyProtection="1">
      <alignment horizontal="center" vertical="center"/>
      <protection locked="0"/>
    </xf>
    <xf numFmtId="0" fontId="8" fillId="0" borderId="39" xfId="15" applyFont="1" applyBorder="1" applyAlignment="1">
      <alignment vertical="top" wrapText="1"/>
    </xf>
    <xf numFmtId="0" fontId="0" fillId="0" borderId="24" xfId="0" applyBorder="1" applyAlignment="1">
      <alignment vertical="center" wrapText="1"/>
    </xf>
    <xf numFmtId="0" fontId="0" fillId="0" borderId="40" xfId="0" applyBorder="1" applyAlignment="1">
      <alignment vertical="center" wrapText="1"/>
    </xf>
    <xf numFmtId="0" fontId="6" fillId="0" borderId="66" xfId="15" applyFont="1" applyBorder="1" applyAlignment="1" applyProtection="1">
      <alignment horizontal="left" vertical="top" wrapText="1"/>
      <protection locked="0"/>
    </xf>
    <xf numFmtId="0" fontId="6" fillId="0" borderId="17" xfId="15" applyFont="1" applyBorder="1" applyAlignment="1" applyProtection="1">
      <alignment horizontal="left" vertical="top" wrapText="1"/>
      <protection locked="0"/>
    </xf>
    <xf numFmtId="0" fontId="0" fillId="0" borderId="17" xfId="0" applyBorder="1" applyAlignment="1" applyProtection="1">
      <alignment vertical="center" wrapText="1"/>
      <protection locked="0"/>
    </xf>
    <xf numFmtId="0" fontId="0" fillId="0" borderId="42" xfId="0" applyBorder="1" applyAlignment="1" applyProtection="1">
      <alignment vertical="center" wrapText="1"/>
      <protection locked="0"/>
    </xf>
    <xf numFmtId="0" fontId="19" fillId="0" borderId="33" xfId="0" applyFont="1" applyBorder="1" applyAlignment="1">
      <alignment vertical="center"/>
    </xf>
    <xf numFmtId="0" fontId="19" fillId="0" borderId="22" xfId="0" applyFont="1" applyBorder="1" applyAlignment="1">
      <alignment vertical="center"/>
    </xf>
    <xf numFmtId="0" fontId="19" fillId="0" borderId="19" xfId="0" applyFont="1" applyBorder="1" applyAlignment="1">
      <alignment vertical="center"/>
    </xf>
    <xf numFmtId="0" fontId="6" fillId="0" borderId="39" xfId="15" applyFont="1" applyBorder="1" applyAlignment="1" applyProtection="1">
      <alignment horizontal="left" vertical="center"/>
    </xf>
    <xf numFmtId="0" fontId="19" fillId="0" borderId="40" xfId="0" applyFont="1" applyBorder="1" applyAlignment="1">
      <alignment horizontal="left" vertical="center"/>
    </xf>
    <xf numFmtId="0" fontId="8" fillId="0" borderId="39" xfId="15" applyFont="1" applyBorder="1" applyAlignment="1" applyProtection="1">
      <alignment horizontal="left" vertical="top" wrapText="1" indent="1"/>
      <protection locked="0"/>
    </xf>
    <xf numFmtId="0" fontId="8" fillId="0" borderId="66" xfId="15" applyFont="1" applyBorder="1" applyAlignment="1" applyProtection="1">
      <alignment horizontal="left" vertical="center" wrapText="1" indent="1"/>
      <protection locked="0"/>
    </xf>
    <xf numFmtId="0" fontId="8" fillId="0" borderId="17" xfId="15" applyFont="1" applyBorder="1" applyAlignment="1" applyProtection="1">
      <alignment horizontal="left" vertical="center" wrapText="1" indent="1"/>
      <protection locked="0"/>
    </xf>
    <xf numFmtId="0" fontId="8" fillId="0" borderId="16" xfId="15" applyFont="1" applyBorder="1" applyAlignment="1" applyProtection="1">
      <alignment horizontal="left" vertical="center" wrapText="1" indent="1"/>
      <protection locked="0"/>
    </xf>
    <xf numFmtId="0" fontId="6" fillId="0" borderId="36" xfId="15" applyFont="1" applyBorder="1" applyAlignment="1" applyProtection="1">
      <alignment horizontal="left" vertical="top" wrapText="1"/>
      <protection locked="0"/>
    </xf>
    <xf numFmtId="0" fontId="6" fillId="0" borderId="27" xfId="15" applyFont="1" applyBorder="1" applyAlignment="1" applyProtection="1">
      <alignment horizontal="left" vertical="top" wrapText="1"/>
      <protection locked="0"/>
    </xf>
    <xf numFmtId="0" fontId="0" fillId="0" borderId="27" xfId="0" applyBorder="1" applyAlignment="1" applyProtection="1">
      <alignment vertical="center" wrapText="1"/>
      <protection locked="0"/>
    </xf>
    <xf numFmtId="0" fontId="0" fillId="0" borderId="35" xfId="0" applyBorder="1" applyAlignment="1" applyProtection="1">
      <alignment vertical="center" wrapText="1"/>
      <protection locked="0"/>
    </xf>
    <xf numFmtId="0" fontId="8" fillId="0" borderId="38" xfId="15" applyFont="1" applyBorder="1" applyAlignment="1" applyProtection="1">
      <alignment horizontal="left" vertical="center" wrapText="1" indent="1"/>
      <protection locked="0"/>
    </xf>
    <xf numFmtId="0" fontId="8" fillId="0" borderId="0" xfId="15" applyFont="1" applyBorder="1" applyAlignment="1" applyProtection="1">
      <alignment horizontal="left" vertical="center" wrapText="1" indent="1"/>
      <protection locked="0"/>
    </xf>
    <xf numFmtId="0" fontId="8" fillId="0" borderId="20" xfId="15" applyFont="1" applyBorder="1" applyAlignment="1" applyProtection="1">
      <alignment horizontal="left" vertical="center" wrapText="1" indent="1"/>
      <protection locked="0"/>
    </xf>
    <xf numFmtId="0" fontId="6" fillId="0" borderId="22" xfId="15" applyFont="1" applyBorder="1" applyAlignment="1">
      <alignment horizontal="center" vertical="center"/>
    </xf>
    <xf numFmtId="0" fontId="6" fillId="0" borderId="38" xfId="15" applyFont="1" applyBorder="1" applyAlignment="1" applyProtection="1">
      <alignment horizontal="left" vertical="center"/>
    </xf>
    <xf numFmtId="0" fontId="19" fillId="0" borderId="0" xfId="0" applyFont="1" applyBorder="1" applyAlignment="1">
      <alignment horizontal="left" vertical="center"/>
    </xf>
    <xf numFmtId="0" fontId="19" fillId="0" borderId="41" xfId="0" applyFont="1" applyBorder="1" applyAlignment="1">
      <alignment horizontal="left" vertical="center"/>
    </xf>
    <xf numFmtId="0" fontId="19" fillId="0" borderId="29" xfId="0" applyFont="1" applyBorder="1" applyAlignment="1" applyProtection="1">
      <alignment horizontal="center" vertical="center" shrinkToFit="1"/>
      <protection locked="0"/>
    </xf>
    <xf numFmtId="0" fontId="0" fillId="0" borderId="29" xfId="0" applyBorder="1" applyAlignment="1" applyProtection="1">
      <alignment vertical="center" shrinkToFit="1"/>
      <protection locked="0"/>
    </xf>
    <xf numFmtId="0" fontId="19" fillId="0" borderId="29" xfId="0" applyFont="1" applyBorder="1" applyAlignment="1" applyProtection="1">
      <alignment horizontal="center" vertical="center" shrinkToFit="1"/>
    </xf>
    <xf numFmtId="0" fontId="0" fillId="0" borderId="29" xfId="0" applyBorder="1" applyAlignment="1" applyProtection="1">
      <alignment horizontal="center" vertical="center" shrinkToFit="1"/>
    </xf>
    <xf numFmtId="0" fontId="0" fillId="0" borderId="32" xfId="0" applyBorder="1" applyAlignment="1" applyProtection="1">
      <alignment horizontal="center" vertical="center" shrinkToFit="1"/>
      <protection locked="0"/>
    </xf>
    <xf numFmtId="0" fontId="19" fillId="0" borderId="35" xfId="0" applyFont="1" applyBorder="1" applyAlignment="1" applyProtection="1">
      <alignment horizontal="left" vertical="center" indent="1"/>
    </xf>
    <xf numFmtId="0" fontId="6" fillId="0" borderId="33" xfId="15" applyFont="1" applyBorder="1" applyAlignment="1" applyProtection="1">
      <alignment horizontal="distributed" vertical="center" indent="1"/>
    </xf>
    <xf numFmtId="0" fontId="6" fillId="0" borderId="24" xfId="15" applyFont="1" applyBorder="1" applyAlignment="1" applyProtection="1">
      <alignment horizontal="distributed" vertical="center" indent="1"/>
    </xf>
    <xf numFmtId="0" fontId="6" fillId="0" borderId="22" xfId="15" applyFont="1" applyBorder="1" applyAlignment="1" applyProtection="1">
      <alignment horizontal="distributed" vertical="center" indent="1"/>
    </xf>
    <xf numFmtId="0" fontId="6" fillId="0" borderId="0" xfId="15" applyFont="1" applyBorder="1" applyAlignment="1" applyProtection="1">
      <alignment horizontal="distributed" vertical="center" indent="1"/>
    </xf>
    <xf numFmtId="0" fontId="19" fillId="0" borderId="0" xfId="0" applyFont="1" applyBorder="1" applyAlignment="1">
      <alignment horizontal="distributed" vertical="center" indent="1"/>
    </xf>
    <xf numFmtId="0" fontId="19" fillId="0" borderId="41" xfId="0" applyFont="1" applyBorder="1" applyAlignment="1">
      <alignment horizontal="distributed" vertical="center" indent="1"/>
    </xf>
    <xf numFmtId="176" fontId="19" fillId="0" borderId="24" xfId="0" applyNumberFormat="1" applyFont="1" applyBorder="1" applyAlignment="1">
      <alignment horizontal="distributed" vertical="center"/>
    </xf>
    <xf numFmtId="176" fontId="19" fillId="0" borderId="0" xfId="0" applyNumberFormat="1" applyFont="1" applyBorder="1" applyAlignment="1">
      <alignment horizontal="distributed" vertical="center"/>
    </xf>
    <xf numFmtId="0" fontId="8" fillId="0" borderId="33" xfId="15" applyFont="1" applyBorder="1" applyAlignment="1" applyProtection="1">
      <alignment horizontal="center" vertical="center"/>
    </xf>
    <xf numFmtId="0" fontId="8" fillId="0" borderId="24" xfId="15" applyFont="1" applyBorder="1" applyAlignment="1" applyProtection="1">
      <alignment horizontal="center" vertical="center"/>
    </xf>
    <xf numFmtId="0" fontId="8" fillId="0" borderId="34" xfId="15" applyFont="1" applyBorder="1" applyAlignment="1" applyProtection="1">
      <alignment horizontal="center" vertical="center"/>
    </xf>
    <xf numFmtId="0" fontId="8" fillId="0" borderId="27" xfId="15" applyFont="1" applyBorder="1" applyAlignment="1" applyProtection="1">
      <alignment horizontal="center" vertical="center"/>
    </xf>
    <xf numFmtId="0" fontId="6" fillId="0" borderId="39" xfId="15" applyFont="1" applyBorder="1" applyAlignment="1" applyProtection="1">
      <alignment horizontal="distributed" vertical="center" indent="1"/>
    </xf>
    <xf numFmtId="0" fontId="0" fillId="0" borderId="24" xfId="0" applyBorder="1" applyAlignment="1">
      <alignment horizontal="distributed" vertical="center" indent="1"/>
    </xf>
    <xf numFmtId="0" fontId="0" fillId="0" borderId="40" xfId="0" applyBorder="1" applyAlignment="1">
      <alignment horizontal="distributed" vertical="center" indent="1"/>
    </xf>
    <xf numFmtId="0" fontId="0" fillId="0" borderId="36" xfId="0" applyBorder="1" applyAlignment="1">
      <alignment horizontal="distributed" vertical="center" indent="1"/>
    </xf>
    <xf numFmtId="0" fontId="0" fillId="0" borderId="27" xfId="0" applyBorder="1" applyAlignment="1">
      <alignment horizontal="distributed" vertical="center" indent="1"/>
    </xf>
    <xf numFmtId="0" fontId="0" fillId="0" borderId="35" xfId="0" applyBorder="1" applyAlignment="1">
      <alignment horizontal="distributed" vertical="center" indent="1"/>
    </xf>
    <xf numFmtId="0" fontId="0" fillId="0" borderId="0" xfId="0" applyBorder="1" applyAlignment="1">
      <alignment horizontal="right" vertical="center"/>
    </xf>
    <xf numFmtId="0" fontId="6" fillId="0" borderId="0" xfId="15" applyFont="1" applyAlignment="1" applyProtection="1">
      <alignment horizontal="center" vertical="center" wrapText="1"/>
    </xf>
    <xf numFmtId="181" fontId="36" fillId="0" borderId="24" xfId="0" applyNumberFormat="1" applyFont="1" applyBorder="1" applyAlignment="1">
      <alignment horizontal="left" vertical="center"/>
    </xf>
    <xf numFmtId="0" fontId="20" fillId="0" borderId="24" xfId="0" applyFont="1" applyBorder="1" applyAlignment="1">
      <alignment horizontal="left" vertical="center"/>
    </xf>
    <xf numFmtId="0" fontId="20" fillId="0" borderId="27" xfId="0" applyFont="1" applyBorder="1" applyAlignment="1">
      <alignment horizontal="left" vertical="center"/>
    </xf>
    <xf numFmtId="0" fontId="0" fillId="0" borderId="36" xfId="0" applyBorder="1" applyAlignment="1">
      <alignment vertical="center"/>
    </xf>
    <xf numFmtId="0" fontId="34" fillId="0" borderId="103" xfId="8" applyFont="1" applyFill="1" applyBorder="1" applyAlignment="1" applyProtection="1">
      <alignment horizontal="center" vertical="center"/>
      <protection locked="0"/>
    </xf>
    <xf numFmtId="0" fontId="0" fillId="0" borderId="104" xfId="0" applyBorder="1" applyAlignment="1">
      <alignment horizontal="center" vertical="center"/>
    </xf>
    <xf numFmtId="0" fontId="0" fillId="0" borderId="105" xfId="0" applyBorder="1" applyAlignment="1">
      <alignment horizontal="center" vertical="center"/>
    </xf>
    <xf numFmtId="0" fontId="6" fillId="0" borderId="0" xfId="15" applyFont="1" applyAlignment="1" applyProtection="1">
      <alignment horizontal="left" vertical="center" wrapText="1" indent="1"/>
    </xf>
    <xf numFmtId="0" fontId="6" fillId="0" borderId="31" xfId="15" applyFont="1" applyBorder="1" applyAlignment="1" applyProtection="1">
      <alignment horizontal="distributed" vertical="center" indent="1"/>
    </xf>
    <xf numFmtId="0" fontId="6" fillId="0" borderId="29" xfId="15" applyFont="1" applyBorder="1" applyAlignment="1" applyProtection="1">
      <alignment horizontal="distributed" vertical="center" indent="1"/>
    </xf>
    <xf numFmtId="0" fontId="19" fillId="0" borderId="29" xfId="0" applyFont="1" applyBorder="1" applyAlignment="1">
      <alignment horizontal="distributed" vertical="center" indent="1"/>
    </xf>
    <xf numFmtId="0" fontId="19" fillId="0" borderId="67" xfId="0" applyFont="1" applyBorder="1" applyAlignment="1">
      <alignment horizontal="distributed" vertical="center" indent="1"/>
    </xf>
    <xf numFmtId="0" fontId="6" fillId="0" borderId="34" xfId="15" applyFont="1" applyBorder="1" applyAlignment="1" applyProtection="1">
      <alignment horizontal="distributed" vertical="center" indent="1"/>
    </xf>
    <xf numFmtId="0" fontId="6" fillId="0" borderId="27" xfId="15" applyFont="1" applyBorder="1" applyAlignment="1" applyProtection="1">
      <alignment horizontal="distributed" vertical="center" indent="1"/>
    </xf>
    <xf numFmtId="183" fontId="6" fillId="0" borderId="0" xfId="15" applyNumberFormat="1" applyFont="1" applyAlignment="1" applyProtection="1">
      <alignment horizontal="right" vertical="center" indent="1"/>
      <protection locked="0"/>
    </xf>
    <xf numFmtId="0" fontId="6" fillId="0" borderId="0" xfId="15" applyFont="1" applyAlignment="1" applyProtection="1">
      <alignment horizontal="center" vertical="center"/>
    </xf>
    <xf numFmtId="0" fontId="6" fillId="0" borderId="0" xfId="15" applyFont="1" applyAlignment="1" applyProtection="1">
      <alignment vertical="top" wrapText="1"/>
    </xf>
    <xf numFmtId="0" fontId="12" fillId="0" borderId="0" xfId="15" applyFont="1" applyBorder="1" applyAlignment="1" applyProtection="1">
      <alignment horizontal="center" vertical="center"/>
    </xf>
    <xf numFmtId="0" fontId="12" fillId="0" borderId="0" xfId="15" applyFont="1" applyAlignment="1" applyProtection="1">
      <alignment horizontal="center" vertical="center"/>
    </xf>
    <xf numFmtId="0" fontId="6" fillId="0" borderId="0" xfId="15" applyFont="1" applyBorder="1" applyAlignment="1" applyProtection="1">
      <alignment horizontal="right" vertical="center"/>
    </xf>
    <xf numFmtId="0" fontId="6" fillId="0" borderId="0" xfId="15" applyFont="1" applyAlignment="1" applyProtection="1">
      <alignment horizontal="left" vertical="center"/>
      <protection locked="0"/>
    </xf>
    <xf numFmtId="0" fontId="8" fillId="0" borderId="0" xfId="15" applyFont="1" applyAlignment="1" applyProtection="1">
      <alignment horizontal="left" vertical="center" wrapText="1"/>
    </xf>
    <xf numFmtId="0" fontId="8" fillId="0" borderId="0" xfId="15" applyFont="1" applyAlignment="1" applyProtection="1">
      <alignment horizontal="left" vertical="top" wrapText="1"/>
    </xf>
  </cellXfs>
  <cellStyles count="16">
    <cellStyle name="ハイパーリンク" xfId="14" builtinId="8"/>
    <cellStyle name="桁区切り 2" xfId="2"/>
    <cellStyle name="桁区切り 3" xfId="3"/>
    <cellStyle name="桁区切り 4" xfId="4"/>
    <cellStyle name="通貨 2" xfId="5"/>
    <cellStyle name="通貨 3" xfId="6"/>
    <cellStyle name="標準" xfId="0" builtinId="0"/>
    <cellStyle name="標準 2" xfId="7"/>
    <cellStyle name="標準 2 2" xfId="1"/>
    <cellStyle name="標準 3" xfId="8"/>
    <cellStyle name="標準 4" xfId="9"/>
    <cellStyle name="標準 5" xfId="10"/>
    <cellStyle name="標準 6" xfId="11"/>
    <cellStyle name="標準 7" xfId="12"/>
    <cellStyle name="標準 8" xfId="15"/>
    <cellStyle name="標準_028工期延長願" xfId="13"/>
  </cellStyles>
  <dxfs count="165">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
      <numFmt numFmtId="184" formatCode="[$-411]ggge&quot;年&quot;m&quot;月&quot;_0d&quot;日&quot;;@"/>
    </dxf>
    <dxf>
      <numFmt numFmtId="185" formatCode="[$-411]ggge&quot;年&quot;_0m&quot;月&quot;_0d&quot;日&quot;;@"/>
    </dxf>
    <dxf>
      <numFmt numFmtId="186" formatCode="[$-411]ggge&quot;年&quot;_0m&quot;月&quot;d&quot;日&quot;;@"/>
    </dxf>
  </dxfs>
  <tableStyles count="0" defaultTableStyle="TableStyleMedium9" defaultPivotStyle="PivotStyleLight16"/>
  <colors>
    <mruColors>
      <color rgb="FF13DD48"/>
      <color rgb="FF1B22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fmlaLink="$BA$27" lockText="1"/>
</file>

<file path=xl/ctrlProps/ctrlProp10.xml><?xml version="1.0" encoding="utf-8"?>
<formControlPr xmlns="http://schemas.microsoft.com/office/spreadsheetml/2009/9/main" objectType="CheckBox" fmlaLink="$BE$33" lockText="1"/>
</file>

<file path=xl/ctrlProps/ctrlProp11.xml><?xml version="1.0" encoding="utf-8"?>
<formControlPr xmlns="http://schemas.microsoft.com/office/spreadsheetml/2009/9/main" objectType="CheckBox" fmlaLink="$BF$33" lockText="1"/>
</file>

<file path=xl/ctrlProps/ctrlProp12.xml><?xml version="1.0" encoding="utf-8"?>
<formControlPr xmlns="http://schemas.microsoft.com/office/spreadsheetml/2009/9/main" objectType="CheckBox" fmlaLink="$BA$27" lockText="1"/>
</file>

<file path=xl/ctrlProps/ctrlProp13.xml><?xml version="1.0" encoding="utf-8"?>
<formControlPr xmlns="http://schemas.microsoft.com/office/spreadsheetml/2009/9/main" objectType="CheckBox" fmlaLink="$BB$27" lockText="1"/>
</file>

<file path=xl/ctrlProps/ctrlProp14.xml><?xml version="1.0" encoding="utf-8"?>
<formControlPr xmlns="http://schemas.microsoft.com/office/spreadsheetml/2009/9/main" objectType="CheckBox" fmlaLink="$BC$27" lockText="1"/>
</file>

<file path=xl/ctrlProps/ctrlProp15.xml><?xml version="1.0" encoding="utf-8"?>
<formControlPr xmlns="http://schemas.microsoft.com/office/spreadsheetml/2009/9/main" objectType="CheckBox" fmlaLink="$BE$27" lockText="1"/>
</file>

<file path=xl/ctrlProps/ctrlProp16.xml><?xml version="1.0" encoding="utf-8"?>
<formControlPr xmlns="http://schemas.microsoft.com/office/spreadsheetml/2009/9/main" objectType="CheckBox" checked="Checked" fmlaLink="$BF$27" lockText="1"/>
</file>

<file path=xl/ctrlProps/ctrlProp17.xml><?xml version="1.0" encoding="utf-8"?>
<formControlPr xmlns="http://schemas.microsoft.com/office/spreadsheetml/2009/9/main" objectType="CheckBox" fmlaLink="$BA$29" lockText="1"/>
</file>

<file path=xl/ctrlProps/ctrlProp18.xml><?xml version="1.0" encoding="utf-8"?>
<formControlPr xmlns="http://schemas.microsoft.com/office/spreadsheetml/2009/9/main" objectType="CheckBox" fmlaLink="$BA$35" lockText="1"/>
</file>

<file path=xl/ctrlProps/ctrlProp19.xml><?xml version="1.0" encoding="utf-8"?>
<formControlPr xmlns="http://schemas.microsoft.com/office/spreadsheetml/2009/9/main" objectType="CheckBox" fmlaLink="$BA$33" lockText="1"/>
</file>

<file path=xl/ctrlProps/ctrlProp2.xml><?xml version="1.0" encoding="utf-8"?>
<formControlPr xmlns="http://schemas.microsoft.com/office/spreadsheetml/2009/9/main" objectType="CheckBox" fmlaLink="$BA$27" lockText="1"/>
</file>

<file path=xl/ctrlProps/ctrlProp20.xml><?xml version="1.0" encoding="utf-8"?>
<formControlPr xmlns="http://schemas.microsoft.com/office/spreadsheetml/2009/9/main" objectType="CheckBox" fmlaLink="$BB$33" lockText="1"/>
</file>

<file path=xl/ctrlProps/ctrlProp21.xml><?xml version="1.0" encoding="utf-8"?>
<formControlPr xmlns="http://schemas.microsoft.com/office/spreadsheetml/2009/9/main" objectType="CheckBox" fmlaLink="$BC$33" lockText="1"/>
</file>

<file path=xl/ctrlProps/ctrlProp22.xml><?xml version="1.0" encoding="utf-8"?>
<formControlPr xmlns="http://schemas.microsoft.com/office/spreadsheetml/2009/9/main" objectType="CheckBox" fmlaLink="$BE$33" lockText="1"/>
</file>

<file path=xl/ctrlProps/ctrlProp23.xml><?xml version="1.0" encoding="utf-8"?>
<formControlPr xmlns="http://schemas.microsoft.com/office/spreadsheetml/2009/9/main" objectType="CheckBox" fmlaLink="$BF$33" lockText="1"/>
</file>

<file path=xl/ctrlProps/ctrlProp24.xml><?xml version="1.0" encoding="utf-8"?>
<formControlPr xmlns="http://schemas.microsoft.com/office/spreadsheetml/2009/9/main" objectType="CheckBox" fmlaLink="$BB$5" lockText="1"/>
</file>

<file path=xl/ctrlProps/ctrlProp25.xml><?xml version="1.0" encoding="utf-8"?>
<formControlPr xmlns="http://schemas.microsoft.com/office/spreadsheetml/2009/9/main" objectType="CheckBox" fmlaLink="$BC$5" lockText="1"/>
</file>

<file path=xl/ctrlProps/ctrlProp26.xml><?xml version="1.0" encoding="utf-8"?>
<formControlPr xmlns="http://schemas.microsoft.com/office/spreadsheetml/2009/9/main" objectType="CheckBox" fmlaLink="$BE$5" lockText="1"/>
</file>

<file path=xl/ctrlProps/ctrlProp27.xml><?xml version="1.0" encoding="utf-8"?>
<formControlPr xmlns="http://schemas.microsoft.com/office/spreadsheetml/2009/9/main" objectType="CheckBox" fmlaLink="$BF$5" lockText="1"/>
</file>

<file path=xl/ctrlProps/ctrlProp28.xml><?xml version="1.0" encoding="utf-8"?>
<formControlPr xmlns="http://schemas.microsoft.com/office/spreadsheetml/2009/9/main" objectType="CheckBox" checked="Checked" fmlaLink="$BG$5" lockText="1"/>
</file>

<file path=xl/ctrlProps/ctrlProp29.xml><?xml version="1.0" encoding="utf-8"?>
<formControlPr xmlns="http://schemas.microsoft.com/office/spreadsheetml/2009/9/main" objectType="CheckBox" fmlaLink="$BH$5" lockText="1"/>
</file>

<file path=xl/ctrlProps/ctrlProp3.xml><?xml version="1.0" encoding="utf-8"?>
<formControlPr xmlns="http://schemas.microsoft.com/office/spreadsheetml/2009/9/main" objectType="CheckBox" fmlaLink="$BC$27" lockText="1"/>
</file>

<file path=xl/ctrlProps/ctrlProp30.xml><?xml version="1.0" encoding="utf-8"?>
<formControlPr xmlns="http://schemas.microsoft.com/office/spreadsheetml/2009/9/main" objectType="CheckBox" fmlaLink="$BA$6" lockText="1"/>
</file>

<file path=xl/ctrlProps/ctrlProp31.xml><?xml version="1.0" encoding="utf-8"?>
<formControlPr xmlns="http://schemas.microsoft.com/office/spreadsheetml/2009/9/main" objectType="CheckBox" fmlaLink="$BA$5" lockText="1"/>
</file>

<file path=xl/ctrlProps/ctrlProp32.xml><?xml version="1.0" encoding="utf-8"?>
<formControlPr xmlns="http://schemas.microsoft.com/office/spreadsheetml/2009/9/main" objectType="CheckBox" fmlaLink="$BB$5" lockText="1"/>
</file>

<file path=xl/ctrlProps/ctrlProp33.xml><?xml version="1.0" encoding="utf-8"?>
<formControlPr xmlns="http://schemas.microsoft.com/office/spreadsheetml/2009/9/main" objectType="CheckBox" fmlaLink="$BC$5" lockText="1"/>
</file>

<file path=xl/ctrlProps/ctrlProp34.xml><?xml version="1.0" encoding="utf-8"?>
<formControlPr xmlns="http://schemas.microsoft.com/office/spreadsheetml/2009/9/main" objectType="CheckBox" fmlaLink="$BE$5" lockText="1"/>
</file>

<file path=xl/ctrlProps/ctrlProp35.xml><?xml version="1.0" encoding="utf-8"?>
<formControlPr xmlns="http://schemas.microsoft.com/office/spreadsheetml/2009/9/main" objectType="CheckBox" fmlaLink="$BF$5" lockText="1"/>
</file>

<file path=xl/ctrlProps/ctrlProp36.xml><?xml version="1.0" encoding="utf-8"?>
<formControlPr xmlns="http://schemas.microsoft.com/office/spreadsheetml/2009/9/main" objectType="CheckBox" checked="Checked" fmlaLink="$BG$5" lockText="1"/>
</file>

<file path=xl/ctrlProps/ctrlProp37.xml><?xml version="1.0" encoding="utf-8"?>
<formControlPr xmlns="http://schemas.microsoft.com/office/spreadsheetml/2009/9/main" objectType="CheckBox" fmlaLink="$BH$5" lockText="1"/>
</file>

<file path=xl/ctrlProps/ctrlProp38.xml><?xml version="1.0" encoding="utf-8"?>
<formControlPr xmlns="http://schemas.microsoft.com/office/spreadsheetml/2009/9/main" objectType="CheckBox" fmlaLink="$BA$6" lockText="1"/>
</file>

<file path=xl/ctrlProps/ctrlProp39.xml><?xml version="1.0" encoding="utf-8"?>
<formControlPr xmlns="http://schemas.microsoft.com/office/spreadsheetml/2009/9/main" objectType="CheckBox" fmlaLink="$BA$3" lockText="1"/>
</file>

<file path=xl/ctrlProps/ctrlProp4.xml><?xml version="1.0" encoding="utf-8"?>
<formControlPr xmlns="http://schemas.microsoft.com/office/spreadsheetml/2009/9/main" objectType="CheckBox" fmlaLink="$BE$27" lockText="1"/>
</file>

<file path=xl/ctrlProps/ctrlProp40.xml><?xml version="1.0" encoding="utf-8"?>
<formControlPr xmlns="http://schemas.microsoft.com/office/spreadsheetml/2009/9/main" objectType="CheckBox" fmlaLink="BA3" lockText="1"/>
</file>

<file path=xl/ctrlProps/ctrlProp41.xml><?xml version="1.0" encoding="utf-8"?>
<formControlPr xmlns="http://schemas.microsoft.com/office/spreadsheetml/2009/9/main" objectType="CheckBox" checked="Checked" fmlaLink="$BB$3" lockText="1"/>
</file>

<file path=xl/ctrlProps/ctrlProp42.xml><?xml version="1.0" encoding="utf-8"?>
<formControlPr xmlns="http://schemas.microsoft.com/office/spreadsheetml/2009/9/main" objectType="CheckBox" checked="Checked" fmlaLink="BB3" lockText="1"/>
</file>

<file path=xl/ctrlProps/ctrlProp43.xml><?xml version="1.0" encoding="utf-8"?>
<formControlPr xmlns="http://schemas.microsoft.com/office/spreadsheetml/2009/9/main" objectType="CheckBox" fmlaLink="$BA$5" lockText="1"/>
</file>

<file path=xl/ctrlProps/ctrlProp44.xml><?xml version="1.0" encoding="utf-8"?>
<formControlPr xmlns="http://schemas.microsoft.com/office/spreadsheetml/2009/9/main" objectType="CheckBox" fmlaLink="$BA$35" lockText="1"/>
</file>

<file path=xl/ctrlProps/ctrlProp45.xml><?xml version="1.0" encoding="utf-8"?>
<formControlPr xmlns="http://schemas.microsoft.com/office/spreadsheetml/2009/9/main" objectType="CheckBox" fmlaLink="$BB$27" lockText="1"/>
</file>

<file path=xl/ctrlProps/ctrlProp46.xml><?xml version="1.0" encoding="utf-8"?>
<formControlPr xmlns="http://schemas.microsoft.com/office/spreadsheetml/2009/9/main" objectType="CheckBox" fmlaLink="$BB$33" lockText="1"/>
</file>

<file path=xl/ctrlProps/ctrlProp47.xml><?xml version="1.0" encoding="utf-8"?>
<formControlPr xmlns="http://schemas.microsoft.com/office/spreadsheetml/2009/9/main" objectType="CheckBox" fmlaLink="$BA$6" lockText="1"/>
</file>

<file path=xl/ctrlProps/ctrlProp48.xml><?xml version="1.0" encoding="utf-8"?>
<formControlPr xmlns="http://schemas.microsoft.com/office/spreadsheetml/2009/9/main" objectType="CheckBox" fmlaLink="$BB$6" lockText="1"/>
</file>

<file path=xl/ctrlProps/ctrlProp49.xml><?xml version="1.0" encoding="utf-8"?>
<formControlPr xmlns="http://schemas.microsoft.com/office/spreadsheetml/2009/9/main" objectType="CheckBox" fmlaLink="$BC$6" lockText="1"/>
</file>

<file path=xl/ctrlProps/ctrlProp5.xml><?xml version="1.0" encoding="utf-8"?>
<formControlPr xmlns="http://schemas.microsoft.com/office/spreadsheetml/2009/9/main" objectType="CheckBox" checked="Checked" fmlaLink="$BF$27" lockText="1"/>
</file>

<file path=xl/ctrlProps/ctrlProp50.xml><?xml version="1.0" encoding="utf-8"?>
<formControlPr xmlns="http://schemas.microsoft.com/office/spreadsheetml/2009/9/main" objectType="CheckBox" fmlaLink="$BD$6" lockText="1"/>
</file>

<file path=xl/ctrlProps/ctrlProp51.xml><?xml version="1.0" encoding="utf-8"?>
<formControlPr xmlns="http://schemas.microsoft.com/office/spreadsheetml/2009/9/main" objectType="CheckBox" fmlaLink="$BF$6"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Radio" checked="Checked" firstButton="1" fmlaLink="$U$15" lockText="1"/>
</file>

<file path=xl/ctrlProps/ctrlProp58.xml><?xml version="1.0" encoding="utf-8"?>
<formControlPr xmlns="http://schemas.microsoft.com/office/spreadsheetml/2009/9/main" objectType="Radio" lockText="1"/>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mlaLink="$BA$29" lockText="1"/>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mlaLink="$BA$33" lockText="1"/>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Radio" checked="Checked" firstButton="1" fmlaLink="$U$13" lockText="1"/>
</file>

<file path=xl/ctrlProps/ctrlProp78.xml><?xml version="1.0" encoding="utf-8"?>
<formControlPr xmlns="http://schemas.microsoft.com/office/spreadsheetml/2009/9/main" objectType="Radio" lockText="1"/>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mlaLink="$BA$33" lockText="1"/>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mlaLink="$BC$33" lockText="1"/>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12</xdr:col>
      <xdr:colOff>76200</xdr:colOff>
      <xdr:row>27</xdr:row>
      <xdr:rowOff>114300</xdr:rowOff>
    </xdr:from>
    <xdr:to>
      <xdr:col>13</xdr:col>
      <xdr:colOff>0</xdr:colOff>
      <xdr:row>30</xdr:row>
      <xdr:rowOff>238125</xdr:rowOff>
    </xdr:to>
    <xdr:sp macro="" textlink="">
      <xdr:nvSpPr>
        <xdr:cNvPr id="2" name="AutoShape 51"/>
        <xdr:cNvSpPr>
          <a:spLocks/>
        </xdr:cNvSpPr>
      </xdr:nvSpPr>
      <xdr:spPr bwMode="auto">
        <a:xfrm>
          <a:off x="25336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33</xdr:row>
      <xdr:rowOff>119062</xdr:rowOff>
    </xdr:from>
    <xdr:to>
      <xdr:col>12</xdr:col>
      <xdr:colOff>142875</xdr:colOff>
      <xdr:row>36</xdr:row>
      <xdr:rowOff>230187</xdr:rowOff>
    </xdr:to>
    <xdr:sp macro="" textlink="">
      <xdr:nvSpPr>
        <xdr:cNvPr id="3" name="AutoShape 52"/>
        <xdr:cNvSpPr>
          <a:spLocks/>
        </xdr:cNvSpPr>
      </xdr:nvSpPr>
      <xdr:spPr bwMode="auto">
        <a:xfrm>
          <a:off x="2527300" y="8367712"/>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28</xdr:row>
      <xdr:rowOff>7937</xdr:rowOff>
    </xdr:from>
    <xdr:to>
      <xdr:col>50</xdr:col>
      <xdr:colOff>71438</xdr:colOff>
      <xdr:row>31</xdr:row>
      <xdr:rowOff>17462</xdr:rowOff>
    </xdr:to>
    <xdr:sp macro="" textlink="">
      <xdr:nvSpPr>
        <xdr:cNvPr id="4" name="AutoShape 53"/>
        <xdr:cNvSpPr>
          <a:spLocks/>
        </xdr:cNvSpPr>
      </xdr:nvSpPr>
      <xdr:spPr bwMode="auto">
        <a:xfrm>
          <a:off x="78882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34</xdr:row>
      <xdr:rowOff>7937</xdr:rowOff>
    </xdr:from>
    <xdr:to>
      <xdr:col>50</xdr:col>
      <xdr:colOff>100013</xdr:colOff>
      <xdr:row>37</xdr:row>
      <xdr:rowOff>17462</xdr:rowOff>
    </xdr:to>
    <xdr:sp macro="" textlink="">
      <xdr:nvSpPr>
        <xdr:cNvPr id="5" name="AutoShape 54"/>
        <xdr:cNvSpPr>
          <a:spLocks/>
        </xdr:cNvSpPr>
      </xdr:nvSpPr>
      <xdr:spPr bwMode="auto">
        <a:xfrm>
          <a:off x="7910513" y="8380412"/>
          <a:ext cx="76200" cy="752475"/>
        </a:xfrm>
        <a:prstGeom prst="rightBracket">
          <a:avLst>
            <a:gd name="adj" fmla="val 66667"/>
          </a:avLst>
        </a:prstGeom>
        <a:noFill/>
        <a:ln w="9525">
          <a:solidFill>
            <a:srgbClr val="000000"/>
          </a:solidFill>
          <a:round/>
          <a:headEnd/>
          <a:tailEnd/>
        </a:ln>
      </xdr:spPr>
    </xdr:sp>
    <xdr:clientData/>
  </xdr:twoCellAnchor>
  <xdr:twoCellAnchor>
    <xdr:from>
      <xdr:col>12</xdr:col>
      <xdr:colOff>0</xdr:colOff>
      <xdr:row>7</xdr:row>
      <xdr:rowOff>38099</xdr:rowOff>
    </xdr:from>
    <xdr:to>
      <xdr:col>12</xdr:col>
      <xdr:colOff>66674</xdr:colOff>
      <xdr:row>8</xdr:row>
      <xdr:rowOff>200025</xdr:rowOff>
    </xdr:to>
    <xdr:sp macro="" textlink="">
      <xdr:nvSpPr>
        <xdr:cNvPr id="6" name="AutoShape 52"/>
        <xdr:cNvSpPr>
          <a:spLocks/>
        </xdr:cNvSpPr>
      </xdr:nvSpPr>
      <xdr:spPr bwMode="auto">
        <a:xfrm>
          <a:off x="2457450" y="1724024"/>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7</xdr:row>
      <xdr:rowOff>38099</xdr:rowOff>
    </xdr:from>
    <xdr:to>
      <xdr:col>50</xdr:col>
      <xdr:colOff>104775</xdr:colOff>
      <xdr:row>8</xdr:row>
      <xdr:rowOff>190500</xdr:rowOff>
    </xdr:to>
    <xdr:sp macro="" textlink="">
      <xdr:nvSpPr>
        <xdr:cNvPr id="7" name="AutoShape 52"/>
        <xdr:cNvSpPr>
          <a:spLocks/>
        </xdr:cNvSpPr>
      </xdr:nvSpPr>
      <xdr:spPr bwMode="auto">
        <a:xfrm rot="10800000">
          <a:off x="7915275" y="1724024"/>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0</xdr:colOff>
          <xdr:row>25</xdr:row>
          <xdr:rowOff>236220</xdr:rowOff>
        </xdr:from>
        <xdr:to>
          <xdr:col>15</xdr:col>
          <xdr:colOff>22860</xdr:colOff>
          <xdr:row>28</xdr:row>
          <xdr:rowOff>22860</xdr:rowOff>
        </xdr:to>
        <xdr:sp macro="" textlink="">
          <xdr:nvSpPr>
            <xdr:cNvPr id="377857" name="Check Box 1" hidden="1">
              <a:extLst>
                <a:ext uri="{63B3BB69-23CF-44E3-9099-C40C66FF867C}">
                  <a14:compatExt spid="_x0000_s3778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236220</xdr:rowOff>
        </xdr:from>
        <xdr:to>
          <xdr:col>15</xdr:col>
          <xdr:colOff>7620</xdr:colOff>
          <xdr:row>28</xdr:row>
          <xdr:rowOff>22860</xdr:rowOff>
        </xdr:to>
        <xdr:sp macro="" textlink="">
          <xdr:nvSpPr>
            <xdr:cNvPr id="377858" name="Check Box 2" hidden="1">
              <a:extLst>
                <a:ext uri="{63B3BB69-23CF-44E3-9099-C40C66FF867C}">
                  <a14:compatExt spid="_x0000_s3778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25</xdr:row>
          <xdr:rowOff>236220</xdr:rowOff>
        </xdr:from>
        <xdr:to>
          <xdr:col>27</xdr:col>
          <xdr:colOff>60960</xdr:colOff>
          <xdr:row>28</xdr:row>
          <xdr:rowOff>22860</xdr:rowOff>
        </xdr:to>
        <xdr:sp macro="" textlink="">
          <xdr:nvSpPr>
            <xdr:cNvPr id="377859" name="Check Box 3" hidden="1">
              <a:extLst>
                <a:ext uri="{63B3BB69-23CF-44E3-9099-C40C66FF867C}">
                  <a14:compatExt spid="_x0000_s3778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25</xdr:row>
          <xdr:rowOff>236220</xdr:rowOff>
        </xdr:from>
        <xdr:to>
          <xdr:col>33</xdr:col>
          <xdr:colOff>60960</xdr:colOff>
          <xdr:row>28</xdr:row>
          <xdr:rowOff>22860</xdr:rowOff>
        </xdr:to>
        <xdr:sp macro="" textlink="">
          <xdr:nvSpPr>
            <xdr:cNvPr id="377860" name="Check Box 4" hidden="1">
              <a:extLst>
                <a:ext uri="{63B3BB69-23CF-44E3-9099-C40C66FF867C}">
                  <a14:compatExt spid="_x0000_s3778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25</xdr:row>
          <xdr:rowOff>236220</xdr:rowOff>
        </xdr:from>
        <xdr:to>
          <xdr:col>39</xdr:col>
          <xdr:colOff>83820</xdr:colOff>
          <xdr:row>28</xdr:row>
          <xdr:rowOff>22860</xdr:rowOff>
        </xdr:to>
        <xdr:sp macro="" textlink="">
          <xdr:nvSpPr>
            <xdr:cNvPr id="377861" name="Check Box 5" hidden="1">
              <a:extLst>
                <a:ext uri="{63B3BB69-23CF-44E3-9099-C40C66FF867C}">
                  <a14:compatExt spid="_x0000_s3778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28</xdr:row>
          <xdr:rowOff>228600</xdr:rowOff>
        </xdr:from>
        <xdr:to>
          <xdr:col>8</xdr:col>
          <xdr:colOff>121920</xdr:colOff>
          <xdr:row>29</xdr:row>
          <xdr:rowOff>236220</xdr:rowOff>
        </xdr:to>
        <xdr:sp macro="" textlink="">
          <xdr:nvSpPr>
            <xdr:cNvPr id="377862" name="Check Box 6" hidden="1">
              <a:extLst>
                <a:ext uri="{63B3BB69-23CF-44E3-9099-C40C66FF867C}">
                  <a14:compatExt spid="_x0000_s3778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236220</xdr:rowOff>
        </xdr:from>
        <xdr:to>
          <xdr:col>15</xdr:col>
          <xdr:colOff>7620</xdr:colOff>
          <xdr:row>34</xdr:row>
          <xdr:rowOff>22860</xdr:rowOff>
        </xdr:to>
        <xdr:sp macro="" textlink="">
          <xdr:nvSpPr>
            <xdr:cNvPr id="377864" name="Check Box 8" hidden="1">
              <a:extLst>
                <a:ext uri="{63B3BB69-23CF-44E3-9099-C40C66FF867C}">
                  <a14:compatExt spid="_x0000_s3778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0</xdr:rowOff>
        </xdr:from>
        <xdr:to>
          <xdr:col>15</xdr:col>
          <xdr:colOff>22860</xdr:colOff>
          <xdr:row>34</xdr:row>
          <xdr:rowOff>22860</xdr:rowOff>
        </xdr:to>
        <xdr:sp macro="" textlink="">
          <xdr:nvSpPr>
            <xdr:cNvPr id="377865" name="Check Box 9" hidden="1">
              <a:extLst>
                <a:ext uri="{63B3BB69-23CF-44E3-9099-C40C66FF867C}">
                  <a14:compatExt spid="_x0000_s3778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30480</xdr:colOff>
          <xdr:row>32</xdr:row>
          <xdr:rowOff>0</xdr:rowOff>
        </xdr:from>
        <xdr:to>
          <xdr:col>27</xdr:col>
          <xdr:colOff>45720</xdr:colOff>
          <xdr:row>34</xdr:row>
          <xdr:rowOff>22860</xdr:rowOff>
        </xdr:to>
        <xdr:sp macro="" textlink="">
          <xdr:nvSpPr>
            <xdr:cNvPr id="377866" name="Check Box 10" hidden="1">
              <a:extLst>
                <a:ext uri="{63B3BB69-23CF-44E3-9099-C40C66FF867C}">
                  <a14:compatExt spid="_x0000_s3778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32</xdr:row>
          <xdr:rowOff>0</xdr:rowOff>
        </xdr:from>
        <xdr:to>
          <xdr:col>33</xdr:col>
          <xdr:colOff>45720</xdr:colOff>
          <xdr:row>34</xdr:row>
          <xdr:rowOff>22860</xdr:rowOff>
        </xdr:to>
        <xdr:sp macro="" textlink="">
          <xdr:nvSpPr>
            <xdr:cNvPr id="377867" name="Check Box 11" hidden="1">
              <a:extLst>
                <a:ext uri="{63B3BB69-23CF-44E3-9099-C40C66FF867C}">
                  <a14:compatExt spid="_x0000_s3778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68580</xdr:colOff>
          <xdr:row>32</xdr:row>
          <xdr:rowOff>0</xdr:rowOff>
        </xdr:from>
        <xdr:to>
          <xdr:col>39</xdr:col>
          <xdr:colOff>99060</xdr:colOff>
          <xdr:row>34</xdr:row>
          <xdr:rowOff>22860</xdr:rowOff>
        </xdr:to>
        <xdr:sp macro="" textlink="">
          <xdr:nvSpPr>
            <xdr:cNvPr id="377868" name="Check Box 12" hidden="1">
              <a:extLst>
                <a:ext uri="{63B3BB69-23CF-44E3-9099-C40C66FF867C}">
                  <a14:compatExt spid="_x0000_s3778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74</xdr:row>
      <xdr:rowOff>114300</xdr:rowOff>
    </xdr:from>
    <xdr:to>
      <xdr:col>13</xdr:col>
      <xdr:colOff>0</xdr:colOff>
      <xdr:row>77</xdr:row>
      <xdr:rowOff>238125</xdr:rowOff>
    </xdr:to>
    <xdr:sp macro="" textlink="">
      <xdr:nvSpPr>
        <xdr:cNvPr id="20" name="AutoShape 51"/>
        <xdr:cNvSpPr>
          <a:spLocks/>
        </xdr:cNvSpPr>
      </xdr:nvSpPr>
      <xdr:spPr bwMode="auto">
        <a:xfrm>
          <a:off x="2533650" y="17802225"/>
          <a:ext cx="66675" cy="742950"/>
        </a:xfrm>
        <a:prstGeom prst="leftBracket">
          <a:avLst>
            <a:gd name="adj" fmla="val 58333"/>
          </a:avLst>
        </a:prstGeom>
        <a:noFill/>
        <a:ln w="9525">
          <a:solidFill>
            <a:srgbClr val="000000"/>
          </a:solidFill>
          <a:round/>
          <a:headEnd/>
          <a:tailEnd/>
        </a:ln>
      </xdr:spPr>
    </xdr:sp>
    <xdr:clientData/>
  </xdr:twoCellAnchor>
  <xdr:twoCellAnchor>
    <xdr:from>
      <xdr:col>12</xdr:col>
      <xdr:colOff>69850</xdr:colOff>
      <xdr:row>80</xdr:row>
      <xdr:rowOff>119062</xdr:rowOff>
    </xdr:from>
    <xdr:to>
      <xdr:col>12</xdr:col>
      <xdr:colOff>142875</xdr:colOff>
      <xdr:row>83</xdr:row>
      <xdr:rowOff>230187</xdr:rowOff>
    </xdr:to>
    <xdr:sp macro="" textlink="">
      <xdr:nvSpPr>
        <xdr:cNvPr id="21" name="AutoShape 52"/>
        <xdr:cNvSpPr>
          <a:spLocks/>
        </xdr:cNvSpPr>
      </xdr:nvSpPr>
      <xdr:spPr bwMode="auto">
        <a:xfrm>
          <a:off x="2527300" y="19045237"/>
          <a:ext cx="73025" cy="7302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75</xdr:row>
      <xdr:rowOff>7937</xdr:rowOff>
    </xdr:from>
    <xdr:to>
      <xdr:col>50</xdr:col>
      <xdr:colOff>71438</xdr:colOff>
      <xdr:row>78</xdr:row>
      <xdr:rowOff>17462</xdr:rowOff>
    </xdr:to>
    <xdr:sp macro="" textlink="">
      <xdr:nvSpPr>
        <xdr:cNvPr id="22" name="AutoShape 53"/>
        <xdr:cNvSpPr>
          <a:spLocks/>
        </xdr:cNvSpPr>
      </xdr:nvSpPr>
      <xdr:spPr bwMode="auto">
        <a:xfrm>
          <a:off x="7888288" y="17819687"/>
          <a:ext cx="69850" cy="752475"/>
        </a:xfrm>
        <a:prstGeom prst="rightBracket">
          <a:avLst>
            <a:gd name="adj" fmla="val 66667"/>
          </a:avLst>
        </a:prstGeom>
        <a:noFill/>
        <a:ln w="9525">
          <a:solidFill>
            <a:srgbClr val="000000"/>
          </a:solidFill>
          <a:round/>
          <a:headEnd/>
          <a:tailEnd/>
        </a:ln>
      </xdr:spPr>
    </xdr:sp>
    <xdr:clientData/>
  </xdr:twoCellAnchor>
  <xdr:twoCellAnchor>
    <xdr:from>
      <xdr:col>50</xdr:col>
      <xdr:colOff>23813</xdr:colOff>
      <xdr:row>81</xdr:row>
      <xdr:rowOff>7937</xdr:rowOff>
    </xdr:from>
    <xdr:to>
      <xdr:col>50</xdr:col>
      <xdr:colOff>100013</xdr:colOff>
      <xdr:row>84</xdr:row>
      <xdr:rowOff>17462</xdr:rowOff>
    </xdr:to>
    <xdr:sp macro="" textlink="">
      <xdr:nvSpPr>
        <xdr:cNvPr id="23" name="AutoShape 54"/>
        <xdr:cNvSpPr>
          <a:spLocks/>
        </xdr:cNvSpPr>
      </xdr:nvSpPr>
      <xdr:spPr bwMode="auto">
        <a:xfrm>
          <a:off x="7910513" y="19057937"/>
          <a:ext cx="76200" cy="752475"/>
        </a:xfrm>
        <a:prstGeom prst="rightBracket">
          <a:avLst>
            <a:gd name="adj" fmla="val 66667"/>
          </a:avLst>
        </a:prstGeom>
        <a:noFill/>
        <a:ln w="9525">
          <a:solidFill>
            <a:srgbClr val="000000"/>
          </a:solidFill>
          <a:round/>
          <a:headEnd/>
          <a:tailEnd/>
        </a:ln>
      </xdr:spPr>
    </xdr:sp>
    <xdr:clientData/>
  </xdr:twoCellAnchor>
  <xdr:twoCellAnchor>
    <xdr:from>
      <xdr:col>50</xdr:col>
      <xdr:colOff>28575</xdr:colOff>
      <xdr:row>55</xdr:row>
      <xdr:rowOff>38099</xdr:rowOff>
    </xdr:from>
    <xdr:to>
      <xdr:col>50</xdr:col>
      <xdr:colOff>104775</xdr:colOff>
      <xdr:row>56</xdr:row>
      <xdr:rowOff>190500</xdr:rowOff>
    </xdr:to>
    <xdr:sp macro="" textlink="">
      <xdr:nvSpPr>
        <xdr:cNvPr id="24"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13</xdr:col>
          <xdr:colOff>38100</xdr:colOff>
          <xdr:row>72</xdr:row>
          <xdr:rowOff>236220</xdr:rowOff>
        </xdr:from>
        <xdr:to>
          <xdr:col>15</xdr:col>
          <xdr:colOff>60960</xdr:colOff>
          <xdr:row>75</xdr:row>
          <xdr:rowOff>7620</xdr:rowOff>
        </xdr:to>
        <xdr:sp macro="" textlink="">
          <xdr:nvSpPr>
            <xdr:cNvPr id="377869" name="Check Box 13" hidden="1">
              <a:extLst>
                <a:ext uri="{63B3BB69-23CF-44E3-9099-C40C66FF867C}">
                  <a14:compatExt spid="_x0000_s3778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72</xdr:row>
          <xdr:rowOff>236220</xdr:rowOff>
        </xdr:from>
        <xdr:to>
          <xdr:col>21</xdr:col>
          <xdr:colOff>38100</xdr:colOff>
          <xdr:row>75</xdr:row>
          <xdr:rowOff>22860</xdr:rowOff>
        </xdr:to>
        <xdr:sp macro="" textlink="">
          <xdr:nvSpPr>
            <xdr:cNvPr id="377870" name="Check Box 14" hidden="1">
              <a:extLst>
                <a:ext uri="{63B3BB69-23CF-44E3-9099-C40C66FF867C}">
                  <a14:compatExt spid="_x0000_s3778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72</xdr:row>
          <xdr:rowOff>236220</xdr:rowOff>
        </xdr:from>
        <xdr:to>
          <xdr:col>27</xdr:col>
          <xdr:colOff>76200</xdr:colOff>
          <xdr:row>75</xdr:row>
          <xdr:rowOff>22860</xdr:rowOff>
        </xdr:to>
        <xdr:sp macro="" textlink="">
          <xdr:nvSpPr>
            <xdr:cNvPr id="377871" name="Check Box 15" hidden="1">
              <a:extLst>
                <a:ext uri="{63B3BB69-23CF-44E3-9099-C40C66FF867C}">
                  <a14:compatExt spid="_x0000_s3778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72</xdr:row>
          <xdr:rowOff>236220</xdr:rowOff>
        </xdr:from>
        <xdr:to>
          <xdr:col>33</xdr:col>
          <xdr:colOff>45720</xdr:colOff>
          <xdr:row>75</xdr:row>
          <xdr:rowOff>22860</xdr:rowOff>
        </xdr:to>
        <xdr:sp macro="" textlink="">
          <xdr:nvSpPr>
            <xdr:cNvPr id="377872" name="Check Box 16" hidden="1">
              <a:extLst>
                <a:ext uri="{63B3BB69-23CF-44E3-9099-C40C66FF867C}">
                  <a14:compatExt spid="_x0000_s3778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72</xdr:row>
          <xdr:rowOff>236220</xdr:rowOff>
        </xdr:from>
        <xdr:to>
          <xdr:col>39</xdr:col>
          <xdr:colOff>30480</xdr:colOff>
          <xdr:row>75</xdr:row>
          <xdr:rowOff>22860</xdr:rowOff>
        </xdr:to>
        <xdr:sp macro="" textlink="">
          <xdr:nvSpPr>
            <xdr:cNvPr id="377873" name="Check Box 17" hidden="1">
              <a:extLst>
                <a:ext uri="{63B3BB69-23CF-44E3-9099-C40C66FF867C}">
                  <a14:compatExt spid="_x0000_s37787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75</xdr:row>
          <xdr:rowOff>236220</xdr:rowOff>
        </xdr:from>
        <xdr:to>
          <xdr:col>8</xdr:col>
          <xdr:colOff>121920</xdr:colOff>
          <xdr:row>77</xdr:row>
          <xdr:rowOff>0</xdr:rowOff>
        </xdr:to>
        <xdr:sp macro="" textlink="">
          <xdr:nvSpPr>
            <xdr:cNvPr id="377874" name="Check Box 18" hidden="1">
              <a:extLst>
                <a:ext uri="{63B3BB69-23CF-44E3-9099-C40C66FF867C}">
                  <a14:compatExt spid="_x0000_s37787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81</xdr:row>
          <xdr:rowOff>228600</xdr:rowOff>
        </xdr:from>
        <xdr:to>
          <xdr:col>8</xdr:col>
          <xdr:colOff>114300</xdr:colOff>
          <xdr:row>82</xdr:row>
          <xdr:rowOff>236220</xdr:rowOff>
        </xdr:to>
        <xdr:sp macro="" textlink="">
          <xdr:nvSpPr>
            <xdr:cNvPr id="377875" name="Check Box 19" hidden="1">
              <a:extLst>
                <a:ext uri="{63B3BB69-23CF-44E3-9099-C40C66FF867C}">
                  <a14:compatExt spid="_x0000_s3778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78</xdr:row>
          <xdr:rowOff>236220</xdr:rowOff>
        </xdr:from>
        <xdr:to>
          <xdr:col>15</xdr:col>
          <xdr:colOff>68580</xdr:colOff>
          <xdr:row>81</xdr:row>
          <xdr:rowOff>22860</xdr:rowOff>
        </xdr:to>
        <xdr:sp macro="" textlink="">
          <xdr:nvSpPr>
            <xdr:cNvPr id="377876" name="Check Box 20" hidden="1">
              <a:extLst>
                <a:ext uri="{63B3BB69-23CF-44E3-9099-C40C66FF867C}">
                  <a14:compatExt spid="_x0000_s3778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78</xdr:row>
          <xdr:rowOff>236220</xdr:rowOff>
        </xdr:from>
        <xdr:to>
          <xdr:col>21</xdr:col>
          <xdr:colOff>45720</xdr:colOff>
          <xdr:row>81</xdr:row>
          <xdr:rowOff>7620</xdr:rowOff>
        </xdr:to>
        <xdr:sp macro="" textlink="">
          <xdr:nvSpPr>
            <xdr:cNvPr id="377877" name="Check Box 21" hidden="1">
              <a:extLst>
                <a:ext uri="{63B3BB69-23CF-44E3-9099-C40C66FF867C}">
                  <a14:compatExt spid="_x0000_s3778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78</xdr:row>
          <xdr:rowOff>236220</xdr:rowOff>
        </xdr:from>
        <xdr:to>
          <xdr:col>27</xdr:col>
          <xdr:colOff>68580</xdr:colOff>
          <xdr:row>81</xdr:row>
          <xdr:rowOff>7620</xdr:rowOff>
        </xdr:to>
        <xdr:sp macro="" textlink="">
          <xdr:nvSpPr>
            <xdr:cNvPr id="377878" name="Check Box 22" hidden="1">
              <a:extLst>
                <a:ext uri="{63B3BB69-23CF-44E3-9099-C40C66FF867C}">
                  <a14:compatExt spid="_x0000_s3778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30480</xdr:colOff>
          <xdr:row>78</xdr:row>
          <xdr:rowOff>236220</xdr:rowOff>
        </xdr:from>
        <xdr:to>
          <xdr:col>33</xdr:col>
          <xdr:colOff>45720</xdr:colOff>
          <xdr:row>81</xdr:row>
          <xdr:rowOff>7620</xdr:rowOff>
        </xdr:to>
        <xdr:sp macro="" textlink="">
          <xdr:nvSpPr>
            <xdr:cNvPr id="377879" name="Check Box 23" hidden="1">
              <a:extLst>
                <a:ext uri="{63B3BB69-23CF-44E3-9099-C40C66FF867C}">
                  <a14:compatExt spid="_x0000_s3778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xdr:colOff>
          <xdr:row>78</xdr:row>
          <xdr:rowOff>236220</xdr:rowOff>
        </xdr:from>
        <xdr:to>
          <xdr:col>39</xdr:col>
          <xdr:colOff>60960</xdr:colOff>
          <xdr:row>81</xdr:row>
          <xdr:rowOff>7620</xdr:rowOff>
        </xdr:to>
        <xdr:sp macro="" textlink="">
          <xdr:nvSpPr>
            <xdr:cNvPr id="377880" name="Check Box 24" hidden="1">
              <a:extLst>
                <a:ext uri="{63B3BB69-23CF-44E3-9099-C40C66FF867C}">
                  <a14:compatExt spid="_x0000_s3778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4</xdr:row>
          <xdr:rowOff>236220</xdr:rowOff>
        </xdr:from>
        <xdr:to>
          <xdr:col>14</xdr:col>
          <xdr:colOff>83820</xdr:colOff>
          <xdr:row>6</xdr:row>
          <xdr:rowOff>7620</xdr:rowOff>
        </xdr:to>
        <xdr:sp macro="" textlink="">
          <xdr:nvSpPr>
            <xdr:cNvPr id="377881" name="Check Box 25" hidden="1">
              <a:extLst>
                <a:ext uri="{63B3BB69-23CF-44E3-9099-C40C66FF867C}">
                  <a14:compatExt spid="_x0000_s37788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236220</xdr:rowOff>
        </xdr:from>
        <xdr:to>
          <xdr:col>21</xdr:col>
          <xdr:colOff>0</xdr:colOff>
          <xdr:row>6</xdr:row>
          <xdr:rowOff>7620</xdr:rowOff>
        </xdr:to>
        <xdr:sp macro="" textlink="">
          <xdr:nvSpPr>
            <xdr:cNvPr id="377882" name="Check Box 26" hidden="1">
              <a:extLst>
                <a:ext uri="{63B3BB69-23CF-44E3-9099-C40C66FF867C}">
                  <a14:compatExt spid="_x0000_s3778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4</xdr:row>
          <xdr:rowOff>236220</xdr:rowOff>
        </xdr:from>
        <xdr:to>
          <xdr:col>27</xdr:col>
          <xdr:colOff>0</xdr:colOff>
          <xdr:row>6</xdr:row>
          <xdr:rowOff>7620</xdr:rowOff>
        </xdr:to>
        <xdr:sp macro="" textlink="">
          <xdr:nvSpPr>
            <xdr:cNvPr id="377883" name="Check Box 27" hidden="1">
              <a:extLst>
                <a:ext uri="{63B3BB69-23CF-44E3-9099-C40C66FF867C}">
                  <a14:compatExt spid="_x0000_s3778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4</xdr:row>
          <xdr:rowOff>236220</xdr:rowOff>
        </xdr:from>
        <xdr:to>
          <xdr:col>33</xdr:col>
          <xdr:colOff>30480</xdr:colOff>
          <xdr:row>6</xdr:row>
          <xdr:rowOff>7620</xdr:rowOff>
        </xdr:to>
        <xdr:sp macro="" textlink="">
          <xdr:nvSpPr>
            <xdr:cNvPr id="377884" name="Check Box 28" hidden="1">
              <a:extLst>
                <a:ext uri="{63B3BB69-23CF-44E3-9099-C40C66FF867C}">
                  <a14:compatExt spid="_x0000_s37788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4</xdr:row>
          <xdr:rowOff>236220</xdr:rowOff>
        </xdr:from>
        <xdr:to>
          <xdr:col>39</xdr:col>
          <xdr:colOff>38100</xdr:colOff>
          <xdr:row>6</xdr:row>
          <xdr:rowOff>7620</xdr:rowOff>
        </xdr:to>
        <xdr:sp macro="" textlink="">
          <xdr:nvSpPr>
            <xdr:cNvPr id="377885" name="Check Box 29" hidden="1">
              <a:extLst>
                <a:ext uri="{63B3BB69-23CF-44E3-9099-C40C66FF867C}">
                  <a14:compatExt spid="_x0000_s37788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4</xdr:row>
          <xdr:rowOff>236220</xdr:rowOff>
        </xdr:from>
        <xdr:to>
          <xdr:col>45</xdr:col>
          <xdr:colOff>76200</xdr:colOff>
          <xdr:row>6</xdr:row>
          <xdr:rowOff>7620</xdr:rowOff>
        </xdr:to>
        <xdr:sp macro="" textlink="">
          <xdr:nvSpPr>
            <xdr:cNvPr id="377886" name="Check Box 30" hidden="1">
              <a:extLst>
                <a:ext uri="{63B3BB69-23CF-44E3-9099-C40C66FF867C}">
                  <a14:compatExt spid="_x0000_s37788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xdr:row>
          <xdr:rowOff>114300</xdr:rowOff>
        </xdr:from>
        <xdr:to>
          <xdr:col>8</xdr:col>
          <xdr:colOff>114300</xdr:colOff>
          <xdr:row>8</xdr:row>
          <xdr:rowOff>121920</xdr:rowOff>
        </xdr:to>
        <xdr:sp macro="" textlink="">
          <xdr:nvSpPr>
            <xdr:cNvPr id="377887" name="Check Box 31" hidden="1">
              <a:extLst>
                <a:ext uri="{63B3BB69-23CF-44E3-9099-C40C66FF867C}">
                  <a14:compatExt spid="_x0000_s37788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0</xdr:colOff>
      <xdr:row>55</xdr:row>
      <xdr:rowOff>38099</xdr:rowOff>
    </xdr:from>
    <xdr:to>
      <xdr:col>12</xdr:col>
      <xdr:colOff>66674</xdr:colOff>
      <xdr:row>56</xdr:row>
      <xdr:rowOff>200025</xdr:rowOff>
    </xdr:to>
    <xdr:sp macro="" textlink="">
      <xdr:nvSpPr>
        <xdr:cNvPr id="44" name="AutoShape 52"/>
        <xdr:cNvSpPr>
          <a:spLocks/>
        </xdr:cNvSpPr>
      </xdr:nvSpPr>
      <xdr:spPr bwMode="auto">
        <a:xfrm>
          <a:off x="2457450" y="12401549"/>
          <a:ext cx="66674" cy="409576"/>
        </a:xfrm>
        <a:prstGeom prst="leftBracket">
          <a:avLst>
            <a:gd name="adj" fmla="val 58333"/>
          </a:avLst>
        </a:prstGeom>
        <a:noFill/>
        <a:ln w="9525">
          <a:solidFill>
            <a:srgbClr val="000000"/>
          </a:solidFill>
          <a:round/>
          <a:headEnd/>
          <a:tailEnd/>
        </a:ln>
      </xdr:spPr>
    </xdr:sp>
    <xdr:clientData/>
  </xdr:twoCellAnchor>
  <xdr:twoCellAnchor>
    <xdr:from>
      <xdr:col>50</xdr:col>
      <xdr:colOff>28575</xdr:colOff>
      <xdr:row>55</xdr:row>
      <xdr:rowOff>38099</xdr:rowOff>
    </xdr:from>
    <xdr:to>
      <xdr:col>50</xdr:col>
      <xdr:colOff>104775</xdr:colOff>
      <xdr:row>56</xdr:row>
      <xdr:rowOff>190500</xdr:rowOff>
    </xdr:to>
    <xdr:sp macro="" textlink="">
      <xdr:nvSpPr>
        <xdr:cNvPr id="45" name="AutoShape 52"/>
        <xdr:cNvSpPr>
          <a:spLocks/>
        </xdr:cNvSpPr>
      </xdr:nvSpPr>
      <xdr:spPr bwMode="auto">
        <a:xfrm rot="10800000">
          <a:off x="7915275" y="12401549"/>
          <a:ext cx="76200" cy="400051"/>
        </a:xfrm>
        <a:prstGeom prst="leftBracket">
          <a:avLst>
            <a:gd name="adj" fmla="val 58333"/>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xdr:col>
          <xdr:colOff>0</xdr:colOff>
          <xdr:row>53</xdr:row>
          <xdr:rowOff>0</xdr:rowOff>
        </xdr:from>
        <xdr:to>
          <xdr:col>9</xdr:col>
          <xdr:colOff>22860</xdr:colOff>
          <xdr:row>54</xdr:row>
          <xdr:rowOff>7620</xdr:rowOff>
        </xdr:to>
        <xdr:sp macro="" textlink="">
          <xdr:nvSpPr>
            <xdr:cNvPr id="377888" name="Check Box 32" hidden="1">
              <a:extLst>
                <a:ext uri="{63B3BB69-23CF-44E3-9099-C40C66FF867C}">
                  <a14:compatExt spid="_x0000_s37788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52</xdr:row>
          <xdr:rowOff>228600</xdr:rowOff>
        </xdr:from>
        <xdr:to>
          <xdr:col>14</xdr:col>
          <xdr:colOff>137160</xdr:colOff>
          <xdr:row>54</xdr:row>
          <xdr:rowOff>0</xdr:rowOff>
        </xdr:to>
        <xdr:sp macro="" textlink="">
          <xdr:nvSpPr>
            <xdr:cNvPr id="377889" name="Check Box 33" hidden="1">
              <a:extLst>
                <a:ext uri="{63B3BB69-23CF-44E3-9099-C40C66FF867C}">
                  <a14:compatExt spid="_x0000_s37788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52</xdr:row>
          <xdr:rowOff>236220</xdr:rowOff>
        </xdr:from>
        <xdr:to>
          <xdr:col>20</xdr:col>
          <xdr:colOff>114300</xdr:colOff>
          <xdr:row>54</xdr:row>
          <xdr:rowOff>7620</xdr:rowOff>
        </xdr:to>
        <xdr:sp macro="" textlink="">
          <xdr:nvSpPr>
            <xdr:cNvPr id="377890" name="Check Box 34" hidden="1">
              <a:extLst>
                <a:ext uri="{63B3BB69-23CF-44E3-9099-C40C66FF867C}">
                  <a14:compatExt spid="_x0000_s37789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99060</xdr:colOff>
          <xdr:row>52</xdr:row>
          <xdr:rowOff>236220</xdr:rowOff>
        </xdr:from>
        <xdr:to>
          <xdr:col>26</xdr:col>
          <xdr:colOff>114300</xdr:colOff>
          <xdr:row>54</xdr:row>
          <xdr:rowOff>7620</xdr:rowOff>
        </xdr:to>
        <xdr:sp macro="" textlink="">
          <xdr:nvSpPr>
            <xdr:cNvPr id="377891" name="Check Box 35" hidden="1">
              <a:extLst>
                <a:ext uri="{63B3BB69-23CF-44E3-9099-C40C66FF867C}">
                  <a14:compatExt spid="_x0000_s3778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121920</xdr:colOff>
          <xdr:row>52</xdr:row>
          <xdr:rowOff>236220</xdr:rowOff>
        </xdr:from>
        <xdr:to>
          <xdr:col>33</xdr:col>
          <xdr:colOff>0</xdr:colOff>
          <xdr:row>54</xdr:row>
          <xdr:rowOff>7620</xdr:rowOff>
        </xdr:to>
        <xdr:sp macro="" textlink="">
          <xdr:nvSpPr>
            <xdr:cNvPr id="377892" name="Check Box 36" hidden="1">
              <a:extLst>
                <a:ext uri="{63B3BB69-23CF-44E3-9099-C40C66FF867C}">
                  <a14:compatExt spid="_x0000_s3778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137160</xdr:colOff>
          <xdr:row>52</xdr:row>
          <xdr:rowOff>236220</xdr:rowOff>
        </xdr:from>
        <xdr:to>
          <xdr:col>39</xdr:col>
          <xdr:colOff>7620</xdr:colOff>
          <xdr:row>54</xdr:row>
          <xdr:rowOff>7620</xdr:rowOff>
        </xdr:to>
        <xdr:sp macro="" textlink="">
          <xdr:nvSpPr>
            <xdr:cNvPr id="377893" name="Check Box 37" hidden="1">
              <a:extLst>
                <a:ext uri="{63B3BB69-23CF-44E3-9099-C40C66FF867C}">
                  <a14:compatExt spid="_x0000_s37789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30480</xdr:colOff>
          <xdr:row>52</xdr:row>
          <xdr:rowOff>236220</xdr:rowOff>
        </xdr:from>
        <xdr:to>
          <xdr:col>45</xdr:col>
          <xdr:colOff>45720</xdr:colOff>
          <xdr:row>54</xdr:row>
          <xdr:rowOff>7620</xdr:rowOff>
        </xdr:to>
        <xdr:sp macro="" textlink="">
          <xdr:nvSpPr>
            <xdr:cNvPr id="377894" name="Check Box 38" hidden="1">
              <a:extLst>
                <a:ext uri="{63B3BB69-23CF-44E3-9099-C40C66FF867C}">
                  <a14:compatExt spid="_x0000_s3778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xdr:colOff>
          <xdr:row>55</xdr:row>
          <xdr:rowOff>121920</xdr:rowOff>
        </xdr:from>
        <xdr:to>
          <xdr:col>8</xdr:col>
          <xdr:colOff>121920</xdr:colOff>
          <xdr:row>56</xdr:row>
          <xdr:rowOff>137160</xdr:rowOff>
        </xdr:to>
        <xdr:sp macro="" textlink="">
          <xdr:nvSpPr>
            <xdr:cNvPr id="377895" name="Check Box 39" hidden="1">
              <a:extLst>
                <a:ext uri="{63B3BB69-23CF-44E3-9099-C40C66FF867C}">
                  <a14:compatExt spid="_x0000_s3778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xdr:row>
          <xdr:rowOff>22860</xdr:rowOff>
        </xdr:from>
        <xdr:to>
          <xdr:col>8</xdr:col>
          <xdr:colOff>106680</xdr:colOff>
          <xdr:row>4</xdr:row>
          <xdr:rowOff>213360</xdr:rowOff>
        </xdr:to>
        <xdr:sp macro="" textlink="">
          <xdr:nvSpPr>
            <xdr:cNvPr id="377896" name="Check Box 40" hidden="1">
              <a:extLst>
                <a:ext uri="{63B3BB69-23CF-44E3-9099-C40C66FF867C}">
                  <a14:compatExt spid="_x0000_s37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52</xdr:row>
          <xdr:rowOff>30480</xdr:rowOff>
        </xdr:from>
        <xdr:to>
          <xdr:col>8</xdr:col>
          <xdr:colOff>106680</xdr:colOff>
          <xdr:row>52</xdr:row>
          <xdr:rowOff>228600</xdr:rowOff>
        </xdr:to>
        <xdr:sp macro="" textlink="">
          <xdr:nvSpPr>
            <xdr:cNvPr id="377897" name="Check Box 41" hidden="1">
              <a:extLst>
                <a:ext uri="{63B3BB69-23CF-44E3-9099-C40C66FF867C}">
                  <a14:compatExt spid="_x0000_s377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22860</xdr:rowOff>
        </xdr:from>
        <xdr:to>
          <xdr:col>15</xdr:col>
          <xdr:colOff>137160</xdr:colOff>
          <xdr:row>4</xdr:row>
          <xdr:rowOff>220980</xdr:rowOff>
        </xdr:to>
        <xdr:sp macro="" textlink="">
          <xdr:nvSpPr>
            <xdr:cNvPr id="377898" name="Check Box 42" hidden="1">
              <a:extLst>
                <a:ext uri="{63B3BB69-23CF-44E3-9099-C40C66FF867C}">
                  <a14:compatExt spid="_x0000_s377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52</xdr:row>
          <xdr:rowOff>0</xdr:rowOff>
        </xdr:from>
        <xdr:to>
          <xdr:col>16</xdr:col>
          <xdr:colOff>7620</xdr:colOff>
          <xdr:row>53</xdr:row>
          <xdr:rowOff>7620</xdr:rowOff>
        </xdr:to>
        <xdr:sp macro="" textlink="">
          <xdr:nvSpPr>
            <xdr:cNvPr id="377899" name="Check Box 43" hidden="1">
              <a:extLst>
                <a:ext uri="{63B3BB69-23CF-44E3-9099-C40C66FF867C}">
                  <a14:compatExt spid="_x0000_s3778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236220</xdr:rowOff>
        </xdr:from>
        <xdr:to>
          <xdr:col>9</xdr:col>
          <xdr:colOff>22860</xdr:colOff>
          <xdr:row>6</xdr:row>
          <xdr:rowOff>7620</xdr:rowOff>
        </xdr:to>
        <xdr:sp macro="" textlink="">
          <xdr:nvSpPr>
            <xdr:cNvPr id="377900" name="Check Box 44" hidden="1">
              <a:extLst>
                <a:ext uri="{63B3BB69-23CF-44E3-9099-C40C66FF867C}">
                  <a14:compatExt spid="_x0000_s3779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27</xdr:row>
      <xdr:rowOff>114300</xdr:rowOff>
    </xdr:from>
    <xdr:to>
      <xdr:col>13</xdr:col>
      <xdr:colOff>0</xdr:colOff>
      <xdr:row>30</xdr:row>
      <xdr:rowOff>238125</xdr:rowOff>
    </xdr:to>
    <xdr:sp macro="" textlink="">
      <xdr:nvSpPr>
        <xdr:cNvPr id="85" name="AutoShape 51"/>
        <xdr:cNvSpPr>
          <a:spLocks/>
        </xdr:cNvSpPr>
      </xdr:nvSpPr>
      <xdr:spPr bwMode="auto">
        <a:xfrm>
          <a:off x="1962150" y="96012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28</xdr:row>
      <xdr:rowOff>7937</xdr:rowOff>
    </xdr:from>
    <xdr:to>
      <xdr:col>50</xdr:col>
      <xdr:colOff>71438</xdr:colOff>
      <xdr:row>31</xdr:row>
      <xdr:rowOff>17462</xdr:rowOff>
    </xdr:to>
    <xdr:sp macro="" textlink="">
      <xdr:nvSpPr>
        <xdr:cNvPr id="86" name="AutoShape 53"/>
        <xdr:cNvSpPr>
          <a:spLocks/>
        </xdr:cNvSpPr>
      </xdr:nvSpPr>
      <xdr:spPr bwMode="auto">
        <a:xfrm>
          <a:off x="7316788" y="96186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69850</xdr:colOff>
      <xdr:row>33</xdr:row>
      <xdr:rowOff>119062</xdr:rowOff>
    </xdr:from>
    <xdr:to>
      <xdr:col>12</xdr:col>
      <xdr:colOff>142875</xdr:colOff>
      <xdr:row>36</xdr:row>
      <xdr:rowOff>230187</xdr:rowOff>
    </xdr:to>
    <xdr:sp macro="" textlink="">
      <xdr:nvSpPr>
        <xdr:cNvPr id="88" name="AutoShape 52"/>
        <xdr:cNvSpPr>
          <a:spLocks/>
        </xdr:cNvSpPr>
      </xdr:nvSpPr>
      <xdr:spPr bwMode="auto">
        <a:xfrm>
          <a:off x="1955800" y="9605962"/>
          <a:ext cx="73025" cy="730250"/>
        </a:xfrm>
        <a:prstGeom prst="leftBracket">
          <a:avLst>
            <a:gd name="adj" fmla="val 58333"/>
          </a:avLst>
        </a:prstGeom>
        <a:noFill/>
        <a:ln w="9525">
          <a:solidFill>
            <a:srgbClr val="000000"/>
          </a:solidFill>
          <a:round/>
          <a:headEnd/>
          <a:tailEnd/>
        </a:ln>
      </xdr:spPr>
    </xdr:sp>
    <xdr:clientData/>
  </xdr:twoCellAnchor>
  <xdr:twoCellAnchor>
    <xdr:from>
      <xdr:col>50</xdr:col>
      <xdr:colOff>23813</xdr:colOff>
      <xdr:row>34</xdr:row>
      <xdr:rowOff>7937</xdr:rowOff>
    </xdr:from>
    <xdr:to>
      <xdr:col>50</xdr:col>
      <xdr:colOff>100013</xdr:colOff>
      <xdr:row>37</xdr:row>
      <xdr:rowOff>17462</xdr:rowOff>
    </xdr:to>
    <xdr:sp macro="" textlink="">
      <xdr:nvSpPr>
        <xdr:cNvPr id="89" name="AutoShape 54"/>
        <xdr:cNvSpPr>
          <a:spLocks/>
        </xdr:cNvSpPr>
      </xdr:nvSpPr>
      <xdr:spPr bwMode="auto">
        <a:xfrm>
          <a:off x="7339013" y="9618662"/>
          <a:ext cx="7620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106680</xdr:colOff>
          <xdr:row>35</xdr:row>
          <xdr:rowOff>0</xdr:rowOff>
        </xdr:from>
        <xdr:to>
          <xdr:col>8</xdr:col>
          <xdr:colOff>106680</xdr:colOff>
          <xdr:row>36</xdr:row>
          <xdr:rowOff>22860</xdr:rowOff>
        </xdr:to>
        <xdr:sp macro="" textlink="">
          <xdr:nvSpPr>
            <xdr:cNvPr id="377939" name="Check Box 83" hidden="1">
              <a:extLst>
                <a:ext uri="{63B3BB69-23CF-44E3-9099-C40C66FF867C}">
                  <a14:compatExt spid="_x0000_s3779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twoCellAnchor>
    <xdr:from>
      <xdr:col>12</xdr:col>
      <xdr:colOff>76200</xdr:colOff>
      <xdr:row>74</xdr:row>
      <xdr:rowOff>114300</xdr:rowOff>
    </xdr:from>
    <xdr:to>
      <xdr:col>13</xdr:col>
      <xdr:colOff>0</xdr:colOff>
      <xdr:row>77</xdr:row>
      <xdr:rowOff>238125</xdr:rowOff>
    </xdr:to>
    <xdr:sp macro="" textlink="">
      <xdr:nvSpPr>
        <xdr:cNvPr id="91"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75</xdr:row>
      <xdr:rowOff>7937</xdr:rowOff>
    </xdr:from>
    <xdr:to>
      <xdr:col>50</xdr:col>
      <xdr:colOff>71438</xdr:colOff>
      <xdr:row>78</xdr:row>
      <xdr:rowOff>17462</xdr:rowOff>
    </xdr:to>
    <xdr:sp macro="" textlink="">
      <xdr:nvSpPr>
        <xdr:cNvPr id="92"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xdr:twoCellAnchor>
    <xdr:from>
      <xdr:col>12</xdr:col>
      <xdr:colOff>76200</xdr:colOff>
      <xdr:row>74</xdr:row>
      <xdr:rowOff>114300</xdr:rowOff>
    </xdr:from>
    <xdr:to>
      <xdr:col>13</xdr:col>
      <xdr:colOff>0</xdr:colOff>
      <xdr:row>77</xdr:row>
      <xdr:rowOff>238125</xdr:rowOff>
    </xdr:to>
    <xdr:sp macro="" textlink="">
      <xdr:nvSpPr>
        <xdr:cNvPr id="94" name="AutoShape 51"/>
        <xdr:cNvSpPr>
          <a:spLocks/>
        </xdr:cNvSpPr>
      </xdr:nvSpPr>
      <xdr:spPr bwMode="auto">
        <a:xfrm>
          <a:off x="1962150" y="7124700"/>
          <a:ext cx="66675" cy="742950"/>
        </a:xfrm>
        <a:prstGeom prst="leftBracket">
          <a:avLst>
            <a:gd name="adj" fmla="val 58333"/>
          </a:avLst>
        </a:prstGeom>
        <a:noFill/>
        <a:ln w="9525">
          <a:solidFill>
            <a:srgbClr val="000000"/>
          </a:solidFill>
          <a:round/>
          <a:headEnd/>
          <a:tailEnd/>
        </a:ln>
      </xdr:spPr>
    </xdr:sp>
    <xdr:clientData/>
  </xdr:twoCellAnchor>
  <xdr:twoCellAnchor>
    <xdr:from>
      <xdr:col>49</xdr:col>
      <xdr:colOff>153988</xdr:colOff>
      <xdr:row>75</xdr:row>
      <xdr:rowOff>7937</xdr:rowOff>
    </xdr:from>
    <xdr:to>
      <xdr:col>50</xdr:col>
      <xdr:colOff>71438</xdr:colOff>
      <xdr:row>78</xdr:row>
      <xdr:rowOff>17462</xdr:rowOff>
    </xdr:to>
    <xdr:sp macro="" textlink="">
      <xdr:nvSpPr>
        <xdr:cNvPr id="95" name="AutoShape 53"/>
        <xdr:cNvSpPr>
          <a:spLocks/>
        </xdr:cNvSpPr>
      </xdr:nvSpPr>
      <xdr:spPr bwMode="auto">
        <a:xfrm>
          <a:off x="7316788" y="7142162"/>
          <a:ext cx="69850" cy="752475"/>
        </a:xfrm>
        <a:prstGeom prst="rightBracket">
          <a:avLst>
            <a:gd name="adj" fmla="val 6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18</xdr:col>
          <xdr:colOff>121920</xdr:colOff>
          <xdr:row>25</xdr:row>
          <xdr:rowOff>236220</xdr:rowOff>
        </xdr:from>
        <xdr:to>
          <xdr:col>21</xdr:col>
          <xdr:colOff>7620</xdr:colOff>
          <xdr:row>28</xdr:row>
          <xdr:rowOff>22860</xdr:rowOff>
        </xdr:to>
        <xdr:sp macro="" textlink="">
          <xdr:nvSpPr>
            <xdr:cNvPr id="377947" name="Check Box 91" hidden="1">
              <a:extLst>
                <a:ext uri="{63B3BB69-23CF-44E3-9099-C40C66FF867C}">
                  <a14:compatExt spid="_x0000_s37794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32</xdr:row>
          <xdr:rowOff>0</xdr:rowOff>
        </xdr:from>
        <xdr:to>
          <xdr:col>21</xdr:col>
          <xdr:colOff>0</xdr:colOff>
          <xdr:row>34</xdr:row>
          <xdr:rowOff>22860</xdr:rowOff>
        </xdr:to>
        <xdr:sp macro="" textlink="">
          <xdr:nvSpPr>
            <xdr:cNvPr id="377948" name="Check Box 92" hidden="1">
              <a:extLst>
                <a:ext uri="{63B3BB69-23CF-44E3-9099-C40C66FF867C}">
                  <a14:compatExt spid="_x0000_s3779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236220</xdr:rowOff>
        </xdr:from>
        <xdr:to>
          <xdr:col>9</xdr:col>
          <xdr:colOff>22860</xdr:colOff>
          <xdr:row>7</xdr:row>
          <xdr:rowOff>7620</xdr:rowOff>
        </xdr:to>
        <xdr:sp macro="" textlink="">
          <xdr:nvSpPr>
            <xdr:cNvPr id="377953" name="Check Box 97" hidden="1">
              <a:extLst>
                <a:ext uri="{63B3BB69-23CF-44E3-9099-C40C66FF867C}">
                  <a14:compatExt spid="_x0000_s3779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5</xdr:row>
          <xdr:rowOff>236220</xdr:rowOff>
        </xdr:from>
        <xdr:to>
          <xdr:col>14</xdr:col>
          <xdr:colOff>83820</xdr:colOff>
          <xdr:row>7</xdr:row>
          <xdr:rowOff>7620</xdr:rowOff>
        </xdr:to>
        <xdr:sp macro="" textlink="">
          <xdr:nvSpPr>
            <xdr:cNvPr id="377954" name="Check Box 98" hidden="1">
              <a:extLst>
                <a:ext uri="{63B3BB69-23CF-44E3-9099-C40C66FF867C}">
                  <a14:compatExt spid="_x0000_s3779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xdr:row>
          <xdr:rowOff>236220</xdr:rowOff>
        </xdr:from>
        <xdr:to>
          <xdr:col>21</xdr:col>
          <xdr:colOff>0</xdr:colOff>
          <xdr:row>7</xdr:row>
          <xdr:rowOff>7620</xdr:rowOff>
        </xdr:to>
        <xdr:sp macro="" textlink="">
          <xdr:nvSpPr>
            <xdr:cNvPr id="377955" name="Check Box 99" hidden="1">
              <a:extLst>
                <a:ext uri="{63B3BB69-23CF-44E3-9099-C40C66FF867C}">
                  <a14:compatExt spid="_x0000_s3779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5</xdr:row>
          <xdr:rowOff>236220</xdr:rowOff>
        </xdr:from>
        <xdr:to>
          <xdr:col>27</xdr:col>
          <xdr:colOff>0</xdr:colOff>
          <xdr:row>7</xdr:row>
          <xdr:rowOff>7620</xdr:rowOff>
        </xdr:to>
        <xdr:sp macro="" textlink="">
          <xdr:nvSpPr>
            <xdr:cNvPr id="377956" name="Check Box 100" hidden="1">
              <a:extLst>
                <a:ext uri="{63B3BB69-23CF-44E3-9099-C40C66FF867C}">
                  <a14:compatExt spid="_x0000_s3779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5</xdr:row>
          <xdr:rowOff>236220</xdr:rowOff>
        </xdr:from>
        <xdr:to>
          <xdr:col>33</xdr:col>
          <xdr:colOff>30480</xdr:colOff>
          <xdr:row>7</xdr:row>
          <xdr:rowOff>7620</xdr:rowOff>
        </xdr:to>
        <xdr:sp macro="" textlink="">
          <xdr:nvSpPr>
            <xdr:cNvPr id="377957" name="Check Box 101" hidden="1">
              <a:extLst>
                <a:ext uri="{63B3BB69-23CF-44E3-9099-C40C66FF867C}">
                  <a14:compatExt spid="_x0000_s3779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53</xdr:row>
          <xdr:rowOff>236220</xdr:rowOff>
        </xdr:from>
        <xdr:to>
          <xdr:col>9</xdr:col>
          <xdr:colOff>22860</xdr:colOff>
          <xdr:row>55</xdr:row>
          <xdr:rowOff>7620</xdr:rowOff>
        </xdr:to>
        <xdr:sp macro="" textlink="">
          <xdr:nvSpPr>
            <xdr:cNvPr id="377958" name="Check Box 102" hidden="1">
              <a:extLst>
                <a:ext uri="{63B3BB69-23CF-44E3-9099-C40C66FF867C}">
                  <a14:compatExt spid="_x0000_s3779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53</xdr:row>
          <xdr:rowOff>236220</xdr:rowOff>
        </xdr:from>
        <xdr:to>
          <xdr:col>14</xdr:col>
          <xdr:colOff>83820</xdr:colOff>
          <xdr:row>55</xdr:row>
          <xdr:rowOff>7620</xdr:rowOff>
        </xdr:to>
        <xdr:sp macro="" textlink="">
          <xdr:nvSpPr>
            <xdr:cNvPr id="377959" name="Check Box 103" hidden="1">
              <a:extLst>
                <a:ext uri="{63B3BB69-23CF-44E3-9099-C40C66FF867C}">
                  <a14:compatExt spid="_x0000_s3779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xdr:row>
          <xdr:rowOff>236220</xdr:rowOff>
        </xdr:from>
        <xdr:to>
          <xdr:col>21</xdr:col>
          <xdr:colOff>0</xdr:colOff>
          <xdr:row>55</xdr:row>
          <xdr:rowOff>7620</xdr:rowOff>
        </xdr:to>
        <xdr:sp macro="" textlink="">
          <xdr:nvSpPr>
            <xdr:cNvPr id="377960" name="Check Box 104" hidden="1">
              <a:extLst>
                <a:ext uri="{63B3BB69-23CF-44E3-9099-C40C66FF867C}">
                  <a14:compatExt spid="_x0000_s3779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121920</xdr:colOff>
          <xdr:row>53</xdr:row>
          <xdr:rowOff>236220</xdr:rowOff>
        </xdr:from>
        <xdr:to>
          <xdr:col>27</xdr:col>
          <xdr:colOff>0</xdr:colOff>
          <xdr:row>55</xdr:row>
          <xdr:rowOff>7620</xdr:rowOff>
        </xdr:to>
        <xdr:sp macro="" textlink="">
          <xdr:nvSpPr>
            <xdr:cNvPr id="377961" name="Check Box 105" hidden="1">
              <a:extLst>
                <a:ext uri="{63B3BB69-23CF-44E3-9099-C40C66FF867C}">
                  <a14:compatExt spid="_x0000_s3779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53</xdr:row>
          <xdr:rowOff>236220</xdr:rowOff>
        </xdr:from>
        <xdr:to>
          <xdr:col>33</xdr:col>
          <xdr:colOff>30480</xdr:colOff>
          <xdr:row>55</xdr:row>
          <xdr:rowOff>7620</xdr:rowOff>
        </xdr:to>
        <xdr:sp macro="" textlink="">
          <xdr:nvSpPr>
            <xdr:cNvPr id="377962" name="Check Box 106" hidden="1">
              <a:extLst>
                <a:ext uri="{63B3BB69-23CF-44E3-9099-C40C66FF867C}">
                  <a14:compatExt spid="_x0000_s3779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16</xdr:row>
      <xdr:rowOff>0</xdr:rowOff>
    </xdr:from>
    <xdr:to>
      <xdr:col>12</xdr:col>
      <xdr:colOff>0</xdr:colOff>
      <xdr:row>17</xdr:row>
      <xdr:rowOff>180975</xdr:rowOff>
    </xdr:to>
    <xdr:cxnSp macro="">
      <xdr:nvCxnSpPr>
        <xdr:cNvPr id="2" name="直線コネクタ 1"/>
        <xdr:cNvCxnSpPr/>
      </xdr:nvCxnSpPr>
      <xdr:spPr>
        <a:xfrm>
          <a:off x="19050" y="251460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48</xdr:row>
      <xdr:rowOff>0</xdr:rowOff>
    </xdr:from>
    <xdr:to>
      <xdr:col>12</xdr:col>
      <xdr:colOff>0</xdr:colOff>
      <xdr:row>49</xdr:row>
      <xdr:rowOff>180975</xdr:rowOff>
    </xdr:to>
    <xdr:cxnSp macro="">
      <xdr:nvCxnSpPr>
        <xdr:cNvPr id="3" name="直線コネクタ 2"/>
        <xdr:cNvCxnSpPr/>
      </xdr:nvCxnSpPr>
      <xdr:spPr>
        <a:xfrm>
          <a:off x="19050" y="10458450"/>
          <a:ext cx="2133600" cy="371475"/>
        </a:xfrm>
        <a:prstGeom prst="line">
          <a:avLst/>
        </a:prstGeom>
        <a:ln w="190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74083</xdr:colOff>
      <xdr:row>18</xdr:row>
      <xdr:rowOff>161925</xdr:rowOff>
    </xdr:from>
    <xdr:to>
      <xdr:col>13</xdr:col>
      <xdr:colOff>21167</xdr:colOff>
      <xdr:row>18</xdr:row>
      <xdr:rowOff>161925</xdr:rowOff>
    </xdr:to>
    <xdr:cxnSp macro="">
      <xdr:nvCxnSpPr>
        <xdr:cNvPr id="4" name="直線コネクタ 3"/>
        <xdr:cNvCxnSpPr/>
      </xdr:nvCxnSpPr>
      <xdr:spPr>
        <a:xfrm>
          <a:off x="3143250" y="4268258"/>
          <a:ext cx="1164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12</xdr:col>
      <xdr:colOff>96921</xdr:colOff>
      <xdr:row>19</xdr:row>
      <xdr:rowOff>160421</xdr:rowOff>
    </xdr:from>
    <xdr:to>
      <xdr:col>13</xdr:col>
      <xdr:colOff>52917</xdr:colOff>
      <xdr:row>19</xdr:row>
      <xdr:rowOff>160421</xdr:rowOff>
    </xdr:to>
    <xdr:cxnSp macro="">
      <xdr:nvCxnSpPr>
        <xdr:cNvPr id="5" name="直線コネクタ 4"/>
        <xdr:cNvCxnSpPr/>
      </xdr:nvCxnSpPr>
      <xdr:spPr>
        <a:xfrm>
          <a:off x="3166088" y="4584254"/>
          <a:ext cx="125329"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14</xdr:col>
      <xdr:colOff>5292</xdr:colOff>
      <xdr:row>22</xdr:row>
      <xdr:rowOff>177271</xdr:rowOff>
    </xdr:from>
    <xdr:to>
      <xdr:col>14</xdr:col>
      <xdr:colOff>167217</xdr:colOff>
      <xdr:row>22</xdr:row>
      <xdr:rowOff>177271</xdr:rowOff>
    </xdr:to>
    <xdr:cxnSp macro="">
      <xdr:nvCxnSpPr>
        <xdr:cNvPr id="6" name="直線コネクタ 5"/>
        <xdr:cNvCxnSpPr/>
      </xdr:nvCxnSpPr>
      <xdr:spPr>
        <a:xfrm>
          <a:off x="3415242" y="5539846"/>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28575</xdr:colOff>
      <xdr:row>22</xdr:row>
      <xdr:rowOff>177271</xdr:rowOff>
    </xdr:from>
    <xdr:to>
      <xdr:col>18</xdr:col>
      <xdr:colOff>19049</xdr:colOff>
      <xdr:row>22</xdr:row>
      <xdr:rowOff>177271</xdr:rowOff>
    </xdr:to>
    <xdr:cxnSp macro="">
      <xdr:nvCxnSpPr>
        <xdr:cNvPr id="7" name="直線コネクタ 6"/>
        <xdr:cNvCxnSpPr/>
      </xdr:nvCxnSpPr>
      <xdr:spPr>
        <a:xfrm>
          <a:off x="3952875" y="5539846"/>
          <a:ext cx="16192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166158</xdr:colOff>
      <xdr:row>22</xdr:row>
      <xdr:rowOff>177271</xdr:rowOff>
    </xdr:from>
    <xdr:to>
      <xdr:col>20</xdr:col>
      <xdr:colOff>156633</xdr:colOff>
      <xdr:row>22</xdr:row>
      <xdr:rowOff>177271</xdr:rowOff>
    </xdr:to>
    <xdr:cxnSp macro="">
      <xdr:nvCxnSpPr>
        <xdr:cNvPr id="8" name="直線コネクタ 7"/>
        <xdr:cNvCxnSpPr/>
      </xdr:nvCxnSpPr>
      <xdr:spPr>
        <a:xfrm>
          <a:off x="4433358" y="5539846"/>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11</xdr:col>
      <xdr:colOff>158750</xdr:colOff>
      <xdr:row>21</xdr:row>
      <xdr:rowOff>180975</xdr:rowOff>
    </xdr:from>
    <xdr:to>
      <xdr:col>47</xdr:col>
      <xdr:colOff>152400</xdr:colOff>
      <xdr:row>21</xdr:row>
      <xdr:rowOff>180975</xdr:rowOff>
    </xdr:to>
    <xdr:cxnSp macro="">
      <xdr:nvCxnSpPr>
        <xdr:cNvPr id="9" name="直線コネクタ 8"/>
        <xdr:cNvCxnSpPr/>
      </xdr:nvCxnSpPr>
      <xdr:spPr>
        <a:xfrm>
          <a:off x="3054350" y="5229225"/>
          <a:ext cx="6165850" cy="0"/>
        </a:xfrm>
        <a:prstGeom prst="line">
          <a:avLst/>
        </a:prstGeom>
        <a:noFill/>
        <a:ln w="25400" cap="flat" cmpd="sng" algn="ctr">
          <a:solidFill>
            <a:sysClr val="windowText" lastClr="000000"/>
          </a:solidFill>
          <a:prstDash val="solid"/>
        </a:ln>
        <a:effectLst/>
      </xdr:spPr>
    </xdr:cxnSp>
    <xdr:clientData fLocksWithSheet="0"/>
  </xdr:twoCellAnchor>
  <xdr:twoCellAnchor>
    <xdr:from>
      <xdr:col>47</xdr:col>
      <xdr:colOff>32657</xdr:colOff>
      <xdr:row>24</xdr:row>
      <xdr:rowOff>168648</xdr:rowOff>
    </xdr:from>
    <xdr:to>
      <xdr:col>47</xdr:col>
      <xdr:colOff>142875</xdr:colOff>
      <xdr:row>24</xdr:row>
      <xdr:rowOff>168648</xdr:rowOff>
    </xdr:to>
    <xdr:cxnSp macro="">
      <xdr:nvCxnSpPr>
        <xdr:cNvPr id="12" name="直線コネクタ 11"/>
        <xdr:cNvCxnSpPr/>
      </xdr:nvCxnSpPr>
      <xdr:spPr>
        <a:xfrm>
          <a:off x="9100457" y="6159873"/>
          <a:ext cx="110218" cy="0"/>
        </a:xfrm>
        <a:prstGeom prst="line">
          <a:avLst/>
        </a:prstGeom>
        <a:noFill/>
        <a:ln w="25400" cap="flat" cmpd="sng" algn="ctr">
          <a:solidFill>
            <a:sysClr val="windowText" lastClr="000000"/>
          </a:solidFill>
          <a:prstDash val="solid"/>
        </a:ln>
        <a:effectLst/>
      </xdr:spPr>
    </xdr:cxnSp>
    <xdr:clientData fLocksWithSheet="0"/>
  </xdr:twoCellAnchor>
  <xdr:twoCellAnchor>
    <xdr:from>
      <xdr:col>13</xdr:col>
      <xdr:colOff>946</xdr:colOff>
      <xdr:row>20</xdr:row>
      <xdr:rowOff>181476</xdr:rowOff>
    </xdr:from>
    <xdr:to>
      <xdr:col>13</xdr:col>
      <xdr:colOff>160754</xdr:colOff>
      <xdr:row>20</xdr:row>
      <xdr:rowOff>181476</xdr:rowOff>
    </xdr:to>
    <xdr:cxnSp macro="">
      <xdr:nvCxnSpPr>
        <xdr:cNvPr id="13" name="直線コネクタ 12"/>
        <xdr:cNvCxnSpPr/>
      </xdr:nvCxnSpPr>
      <xdr:spPr>
        <a:xfrm>
          <a:off x="3239446" y="4922809"/>
          <a:ext cx="159808" cy="0"/>
        </a:xfrm>
        <a:prstGeom prst="line">
          <a:avLst/>
        </a:prstGeom>
        <a:noFill/>
        <a:ln w="25400" cap="flat" cmpd="sng" algn="ctr">
          <a:solidFill>
            <a:sysClr val="windowText" lastClr="000000"/>
          </a:solidFill>
          <a:prstDash val="solid"/>
        </a:ln>
        <a:effectLst/>
      </xdr:spPr>
    </xdr:cxnSp>
    <xdr:clientData fLocksWithSheet="0"/>
  </xdr:twoCellAnchor>
  <xdr:twoCellAnchor>
    <xdr:from>
      <xdr:col>12</xdr:col>
      <xdr:colOff>104775</xdr:colOff>
      <xdr:row>50</xdr:row>
      <xdr:rowOff>161925</xdr:rowOff>
    </xdr:from>
    <xdr:to>
      <xdr:col>16</xdr:col>
      <xdr:colOff>9525</xdr:colOff>
      <xdr:row>50</xdr:row>
      <xdr:rowOff>161925</xdr:rowOff>
    </xdr:to>
    <xdr:cxnSp macro="">
      <xdr:nvCxnSpPr>
        <xdr:cNvPr id="14" name="直線コネクタ 13"/>
        <xdr:cNvCxnSpPr/>
      </xdr:nvCxnSpPr>
      <xdr:spPr>
        <a:xfrm>
          <a:off x="2257425" y="11001375"/>
          <a:ext cx="5905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16</xdr:col>
      <xdr:colOff>0</xdr:colOff>
      <xdr:row>51</xdr:row>
      <xdr:rowOff>161925</xdr:rowOff>
    </xdr:from>
    <xdr:to>
      <xdr:col>33</xdr:col>
      <xdr:colOff>19050</xdr:colOff>
      <xdr:row>51</xdr:row>
      <xdr:rowOff>161925</xdr:rowOff>
    </xdr:to>
    <xdr:cxnSp macro="">
      <xdr:nvCxnSpPr>
        <xdr:cNvPr id="15" name="直線コネクタ 14"/>
        <xdr:cNvCxnSpPr/>
      </xdr:nvCxnSpPr>
      <xdr:spPr>
        <a:xfrm>
          <a:off x="2838450" y="11315700"/>
          <a:ext cx="29337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19</xdr:col>
      <xdr:colOff>19050</xdr:colOff>
      <xdr:row>52</xdr:row>
      <xdr:rowOff>180975</xdr:rowOff>
    </xdr:from>
    <xdr:to>
      <xdr:col>20</xdr:col>
      <xdr:colOff>9525</xdr:colOff>
      <xdr:row>52</xdr:row>
      <xdr:rowOff>180975</xdr:rowOff>
    </xdr:to>
    <xdr:cxnSp macro="">
      <xdr:nvCxnSpPr>
        <xdr:cNvPr id="16" name="直線コネクタ 15"/>
        <xdr:cNvCxnSpPr/>
      </xdr:nvCxnSpPr>
      <xdr:spPr>
        <a:xfrm>
          <a:off x="3371850" y="11649075"/>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25</xdr:col>
      <xdr:colOff>19050</xdr:colOff>
      <xdr:row>52</xdr:row>
      <xdr:rowOff>171450</xdr:rowOff>
    </xdr:from>
    <xdr:to>
      <xdr:col>26</xdr:col>
      <xdr:colOff>9525</xdr:colOff>
      <xdr:row>52</xdr:row>
      <xdr:rowOff>171450</xdr:rowOff>
    </xdr:to>
    <xdr:cxnSp macro="">
      <xdr:nvCxnSpPr>
        <xdr:cNvPr id="17" name="直線コネクタ 16"/>
        <xdr:cNvCxnSpPr/>
      </xdr:nvCxnSpPr>
      <xdr:spPr>
        <a:xfrm>
          <a:off x="4400550" y="1163955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31</xdr:col>
      <xdr:colOff>19050</xdr:colOff>
      <xdr:row>52</xdr:row>
      <xdr:rowOff>190500</xdr:rowOff>
    </xdr:from>
    <xdr:to>
      <xdr:col>32</xdr:col>
      <xdr:colOff>9525</xdr:colOff>
      <xdr:row>52</xdr:row>
      <xdr:rowOff>190500</xdr:rowOff>
    </xdr:to>
    <xdr:cxnSp macro="">
      <xdr:nvCxnSpPr>
        <xdr:cNvPr id="18" name="直線コネクタ 17"/>
        <xdr:cNvCxnSpPr/>
      </xdr:nvCxnSpPr>
      <xdr:spPr>
        <a:xfrm>
          <a:off x="5429250" y="11658600"/>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27</xdr:col>
      <xdr:colOff>9525</xdr:colOff>
      <xdr:row>53</xdr:row>
      <xdr:rowOff>180975</xdr:rowOff>
    </xdr:from>
    <xdr:to>
      <xdr:col>34</xdr:col>
      <xdr:colOff>19050</xdr:colOff>
      <xdr:row>53</xdr:row>
      <xdr:rowOff>180975</xdr:rowOff>
    </xdr:to>
    <xdr:cxnSp macro="">
      <xdr:nvCxnSpPr>
        <xdr:cNvPr id="19" name="直線コネクタ 18"/>
        <xdr:cNvCxnSpPr/>
      </xdr:nvCxnSpPr>
      <xdr:spPr>
        <a:xfrm>
          <a:off x="4733925" y="11963400"/>
          <a:ext cx="120967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9525</xdr:colOff>
      <xdr:row>54</xdr:row>
      <xdr:rowOff>171450</xdr:rowOff>
    </xdr:from>
    <xdr:to>
      <xdr:col>34</xdr:col>
      <xdr:colOff>95250</xdr:colOff>
      <xdr:row>54</xdr:row>
      <xdr:rowOff>171450</xdr:rowOff>
    </xdr:to>
    <xdr:cxnSp macro="">
      <xdr:nvCxnSpPr>
        <xdr:cNvPr id="20" name="直線コネクタ 19"/>
        <xdr:cNvCxnSpPr/>
      </xdr:nvCxnSpPr>
      <xdr:spPr>
        <a:xfrm>
          <a:off x="5591175" y="12268200"/>
          <a:ext cx="4286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34</xdr:col>
      <xdr:colOff>76200</xdr:colOff>
      <xdr:row>55</xdr:row>
      <xdr:rowOff>171450</xdr:rowOff>
    </xdr:from>
    <xdr:to>
      <xdr:col>35</xdr:col>
      <xdr:colOff>66675</xdr:colOff>
      <xdr:row>55</xdr:row>
      <xdr:rowOff>171450</xdr:rowOff>
    </xdr:to>
    <xdr:cxnSp macro="">
      <xdr:nvCxnSpPr>
        <xdr:cNvPr id="21" name="直線コネクタ 20"/>
        <xdr:cNvCxnSpPr/>
      </xdr:nvCxnSpPr>
      <xdr:spPr>
        <a:xfrm>
          <a:off x="6000750" y="125825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36</xdr:col>
      <xdr:colOff>9525</xdr:colOff>
      <xdr:row>56</xdr:row>
      <xdr:rowOff>161925</xdr:rowOff>
    </xdr:from>
    <xdr:to>
      <xdr:col>37</xdr:col>
      <xdr:colOff>0</xdr:colOff>
      <xdr:row>56</xdr:row>
      <xdr:rowOff>161925</xdr:rowOff>
    </xdr:to>
    <xdr:cxnSp macro="">
      <xdr:nvCxnSpPr>
        <xdr:cNvPr id="22" name="直線コネクタ 21"/>
        <xdr:cNvCxnSpPr/>
      </xdr:nvCxnSpPr>
      <xdr:spPr>
        <a:xfrm>
          <a:off x="6276975" y="12887325"/>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13</xdr:col>
      <xdr:colOff>161925</xdr:colOff>
      <xdr:row>52</xdr:row>
      <xdr:rowOff>171450</xdr:rowOff>
    </xdr:from>
    <xdr:to>
      <xdr:col>14</xdr:col>
      <xdr:colOff>152400</xdr:colOff>
      <xdr:row>52</xdr:row>
      <xdr:rowOff>171450</xdr:rowOff>
    </xdr:to>
    <xdr:cxnSp macro="">
      <xdr:nvCxnSpPr>
        <xdr:cNvPr id="23" name="直線コネクタ 22"/>
        <xdr:cNvCxnSpPr/>
      </xdr:nvCxnSpPr>
      <xdr:spPr>
        <a:xfrm>
          <a:off x="2486025" y="11639550"/>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23</xdr:col>
      <xdr:colOff>6350</xdr:colOff>
      <xdr:row>22</xdr:row>
      <xdr:rowOff>177271</xdr:rowOff>
    </xdr:from>
    <xdr:to>
      <xdr:col>23</xdr:col>
      <xdr:colOff>168275</xdr:colOff>
      <xdr:row>22</xdr:row>
      <xdr:rowOff>177271</xdr:rowOff>
    </xdr:to>
    <xdr:cxnSp macro="">
      <xdr:nvCxnSpPr>
        <xdr:cNvPr id="30" name="直線コネクタ 29"/>
        <xdr:cNvCxnSpPr/>
      </xdr:nvCxnSpPr>
      <xdr:spPr>
        <a:xfrm>
          <a:off x="4959350" y="5539846"/>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26</xdr:col>
      <xdr:colOff>13759</xdr:colOff>
      <xdr:row>22</xdr:row>
      <xdr:rowOff>177271</xdr:rowOff>
    </xdr:from>
    <xdr:to>
      <xdr:col>27</xdr:col>
      <xdr:colOff>4233</xdr:colOff>
      <xdr:row>22</xdr:row>
      <xdr:rowOff>177271</xdr:rowOff>
    </xdr:to>
    <xdr:cxnSp macro="">
      <xdr:nvCxnSpPr>
        <xdr:cNvPr id="31" name="直線コネクタ 30"/>
        <xdr:cNvCxnSpPr/>
      </xdr:nvCxnSpPr>
      <xdr:spPr>
        <a:xfrm>
          <a:off x="5481109" y="5539846"/>
          <a:ext cx="161924" cy="0"/>
        </a:xfrm>
        <a:prstGeom prst="line">
          <a:avLst/>
        </a:prstGeom>
        <a:noFill/>
        <a:ln w="25400" cap="flat" cmpd="sng" algn="ctr">
          <a:solidFill>
            <a:sysClr val="windowText" lastClr="000000"/>
          </a:solidFill>
          <a:prstDash val="solid"/>
        </a:ln>
        <a:effectLst/>
      </xdr:spPr>
    </xdr:cxnSp>
    <xdr:clientData fLocksWithSheet="0"/>
  </xdr:twoCellAnchor>
  <xdr:twoCellAnchor>
    <xdr:from>
      <xdr:col>28</xdr:col>
      <xdr:colOff>156633</xdr:colOff>
      <xdr:row>22</xdr:row>
      <xdr:rowOff>177271</xdr:rowOff>
    </xdr:from>
    <xdr:to>
      <xdr:col>29</xdr:col>
      <xdr:colOff>147108</xdr:colOff>
      <xdr:row>22</xdr:row>
      <xdr:rowOff>177271</xdr:rowOff>
    </xdr:to>
    <xdr:cxnSp macro="">
      <xdr:nvCxnSpPr>
        <xdr:cNvPr id="32" name="直線コネクタ 31"/>
        <xdr:cNvCxnSpPr/>
      </xdr:nvCxnSpPr>
      <xdr:spPr>
        <a:xfrm>
          <a:off x="5966883" y="5539846"/>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47</xdr:col>
      <xdr:colOff>44979</xdr:colOff>
      <xdr:row>25</xdr:row>
      <xdr:rowOff>132952</xdr:rowOff>
    </xdr:from>
    <xdr:to>
      <xdr:col>47</xdr:col>
      <xdr:colOff>155726</xdr:colOff>
      <xdr:row>25</xdr:row>
      <xdr:rowOff>132952</xdr:rowOff>
    </xdr:to>
    <xdr:cxnSp macro="">
      <xdr:nvCxnSpPr>
        <xdr:cNvPr id="28" name="直線コネクタ 27"/>
        <xdr:cNvCxnSpPr/>
      </xdr:nvCxnSpPr>
      <xdr:spPr>
        <a:xfrm>
          <a:off x="9040812" y="6461785"/>
          <a:ext cx="110747"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9525</xdr:colOff>
      <xdr:row>22</xdr:row>
      <xdr:rowOff>177271</xdr:rowOff>
    </xdr:from>
    <xdr:to>
      <xdr:col>32</xdr:col>
      <xdr:colOff>169333</xdr:colOff>
      <xdr:row>22</xdr:row>
      <xdr:rowOff>177271</xdr:rowOff>
    </xdr:to>
    <xdr:cxnSp macro="">
      <xdr:nvCxnSpPr>
        <xdr:cNvPr id="40" name="直線コネクタ 39"/>
        <xdr:cNvCxnSpPr/>
      </xdr:nvCxnSpPr>
      <xdr:spPr>
        <a:xfrm>
          <a:off x="6505575" y="5539846"/>
          <a:ext cx="15980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30691</xdr:colOff>
      <xdr:row>22</xdr:row>
      <xdr:rowOff>177271</xdr:rowOff>
    </xdr:from>
    <xdr:to>
      <xdr:col>36</xdr:col>
      <xdr:colOff>21166</xdr:colOff>
      <xdr:row>22</xdr:row>
      <xdr:rowOff>177271</xdr:rowOff>
    </xdr:to>
    <xdr:cxnSp macro="">
      <xdr:nvCxnSpPr>
        <xdr:cNvPr id="41" name="直線コネクタ 40"/>
        <xdr:cNvCxnSpPr/>
      </xdr:nvCxnSpPr>
      <xdr:spPr>
        <a:xfrm>
          <a:off x="7041091" y="5539846"/>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37</xdr:col>
      <xdr:colOff>168274</xdr:colOff>
      <xdr:row>22</xdr:row>
      <xdr:rowOff>177271</xdr:rowOff>
    </xdr:from>
    <xdr:to>
      <xdr:col>38</xdr:col>
      <xdr:colOff>158749</xdr:colOff>
      <xdr:row>22</xdr:row>
      <xdr:rowOff>177271</xdr:rowOff>
    </xdr:to>
    <xdr:cxnSp macro="">
      <xdr:nvCxnSpPr>
        <xdr:cNvPr id="42" name="直線コネクタ 41"/>
        <xdr:cNvCxnSpPr/>
      </xdr:nvCxnSpPr>
      <xdr:spPr>
        <a:xfrm>
          <a:off x="7521574" y="5539846"/>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41</xdr:col>
      <xdr:colOff>10583</xdr:colOff>
      <xdr:row>22</xdr:row>
      <xdr:rowOff>177271</xdr:rowOff>
    </xdr:from>
    <xdr:to>
      <xdr:col>41</xdr:col>
      <xdr:colOff>170391</xdr:colOff>
      <xdr:row>22</xdr:row>
      <xdr:rowOff>177271</xdr:rowOff>
    </xdr:to>
    <xdr:cxnSp macro="">
      <xdr:nvCxnSpPr>
        <xdr:cNvPr id="43" name="直線コネクタ 42"/>
        <xdr:cNvCxnSpPr/>
      </xdr:nvCxnSpPr>
      <xdr:spPr>
        <a:xfrm>
          <a:off x="8049683" y="5539846"/>
          <a:ext cx="159808" cy="0"/>
        </a:xfrm>
        <a:prstGeom prst="line">
          <a:avLst/>
        </a:prstGeom>
        <a:noFill/>
        <a:ln w="25400" cap="flat" cmpd="sng" algn="ctr">
          <a:solidFill>
            <a:sysClr val="windowText" lastClr="000000"/>
          </a:solidFill>
          <a:prstDash val="solid"/>
        </a:ln>
        <a:effectLst/>
      </xdr:spPr>
    </xdr:cxnSp>
    <xdr:clientData fLocksWithSheet="0"/>
  </xdr:twoCellAnchor>
  <xdr:twoCellAnchor>
    <xdr:from>
      <xdr:col>44</xdr:col>
      <xdr:colOff>25400</xdr:colOff>
      <xdr:row>22</xdr:row>
      <xdr:rowOff>177271</xdr:rowOff>
    </xdr:from>
    <xdr:to>
      <xdr:col>45</xdr:col>
      <xdr:colOff>15875</xdr:colOff>
      <xdr:row>22</xdr:row>
      <xdr:rowOff>177271</xdr:rowOff>
    </xdr:to>
    <xdr:cxnSp macro="">
      <xdr:nvCxnSpPr>
        <xdr:cNvPr id="44" name="直線コネクタ 43"/>
        <xdr:cNvCxnSpPr/>
      </xdr:nvCxnSpPr>
      <xdr:spPr>
        <a:xfrm>
          <a:off x="8578850" y="5539846"/>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46</xdr:col>
      <xdr:colOff>158749</xdr:colOff>
      <xdr:row>22</xdr:row>
      <xdr:rowOff>177271</xdr:rowOff>
    </xdr:from>
    <xdr:to>
      <xdr:col>47</xdr:col>
      <xdr:colOff>149224</xdr:colOff>
      <xdr:row>22</xdr:row>
      <xdr:rowOff>177271</xdr:rowOff>
    </xdr:to>
    <xdr:cxnSp macro="">
      <xdr:nvCxnSpPr>
        <xdr:cNvPr id="45" name="直線コネクタ 44"/>
        <xdr:cNvCxnSpPr/>
      </xdr:nvCxnSpPr>
      <xdr:spPr>
        <a:xfrm>
          <a:off x="9055099" y="5539846"/>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14</xdr:col>
      <xdr:colOff>19050</xdr:colOff>
      <xdr:row>23</xdr:row>
      <xdr:rowOff>153459</xdr:rowOff>
    </xdr:from>
    <xdr:to>
      <xdr:col>15</xdr:col>
      <xdr:colOff>9525</xdr:colOff>
      <xdr:row>23</xdr:row>
      <xdr:rowOff>153459</xdr:rowOff>
    </xdr:to>
    <xdr:cxnSp macro="">
      <xdr:nvCxnSpPr>
        <xdr:cNvPr id="46" name="直線コネクタ 45"/>
        <xdr:cNvCxnSpPr/>
      </xdr:nvCxnSpPr>
      <xdr:spPr>
        <a:xfrm>
          <a:off x="3429000" y="5830359"/>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17</xdr:col>
      <xdr:colOff>42333</xdr:colOff>
      <xdr:row>23</xdr:row>
      <xdr:rowOff>153459</xdr:rowOff>
    </xdr:from>
    <xdr:to>
      <xdr:col>18</xdr:col>
      <xdr:colOff>32807</xdr:colOff>
      <xdr:row>23</xdr:row>
      <xdr:rowOff>153459</xdr:rowOff>
    </xdr:to>
    <xdr:cxnSp macro="">
      <xdr:nvCxnSpPr>
        <xdr:cNvPr id="47" name="直線コネクタ 46"/>
        <xdr:cNvCxnSpPr/>
      </xdr:nvCxnSpPr>
      <xdr:spPr>
        <a:xfrm>
          <a:off x="3966633" y="5830359"/>
          <a:ext cx="16192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20</xdr:col>
      <xdr:colOff>8466</xdr:colOff>
      <xdr:row>23</xdr:row>
      <xdr:rowOff>153459</xdr:rowOff>
    </xdr:from>
    <xdr:to>
      <xdr:col>20</xdr:col>
      <xdr:colOff>170391</xdr:colOff>
      <xdr:row>23</xdr:row>
      <xdr:rowOff>153459</xdr:rowOff>
    </xdr:to>
    <xdr:cxnSp macro="">
      <xdr:nvCxnSpPr>
        <xdr:cNvPr id="48" name="直線コネクタ 47"/>
        <xdr:cNvCxnSpPr/>
      </xdr:nvCxnSpPr>
      <xdr:spPr>
        <a:xfrm>
          <a:off x="4447116" y="5830359"/>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23</xdr:col>
      <xdr:colOff>20108</xdr:colOff>
      <xdr:row>23</xdr:row>
      <xdr:rowOff>153459</xdr:rowOff>
    </xdr:from>
    <xdr:to>
      <xdr:col>24</xdr:col>
      <xdr:colOff>10583</xdr:colOff>
      <xdr:row>23</xdr:row>
      <xdr:rowOff>153459</xdr:rowOff>
    </xdr:to>
    <xdr:cxnSp macro="">
      <xdr:nvCxnSpPr>
        <xdr:cNvPr id="49" name="直線コネクタ 48"/>
        <xdr:cNvCxnSpPr/>
      </xdr:nvCxnSpPr>
      <xdr:spPr>
        <a:xfrm>
          <a:off x="4973108" y="5830359"/>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26</xdr:col>
      <xdr:colOff>27517</xdr:colOff>
      <xdr:row>23</xdr:row>
      <xdr:rowOff>153459</xdr:rowOff>
    </xdr:from>
    <xdr:to>
      <xdr:col>27</xdr:col>
      <xdr:colOff>17991</xdr:colOff>
      <xdr:row>23</xdr:row>
      <xdr:rowOff>153459</xdr:rowOff>
    </xdr:to>
    <xdr:cxnSp macro="">
      <xdr:nvCxnSpPr>
        <xdr:cNvPr id="50" name="直線コネクタ 49"/>
        <xdr:cNvCxnSpPr/>
      </xdr:nvCxnSpPr>
      <xdr:spPr>
        <a:xfrm>
          <a:off x="5494867" y="5830359"/>
          <a:ext cx="161924" cy="0"/>
        </a:xfrm>
        <a:prstGeom prst="line">
          <a:avLst/>
        </a:prstGeom>
        <a:noFill/>
        <a:ln w="25400" cap="flat" cmpd="sng" algn="ctr">
          <a:solidFill>
            <a:sysClr val="windowText" lastClr="000000"/>
          </a:solidFill>
          <a:prstDash val="solid"/>
        </a:ln>
        <a:effectLst/>
      </xdr:spPr>
    </xdr:cxnSp>
    <xdr:clientData fLocksWithSheet="0"/>
  </xdr:twoCellAnchor>
  <xdr:twoCellAnchor>
    <xdr:from>
      <xdr:col>28</xdr:col>
      <xdr:colOff>160866</xdr:colOff>
      <xdr:row>23</xdr:row>
      <xdr:rowOff>153459</xdr:rowOff>
    </xdr:from>
    <xdr:to>
      <xdr:col>29</xdr:col>
      <xdr:colOff>151341</xdr:colOff>
      <xdr:row>23</xdr:row>
      <xdr:rowOff>153459</xdr:rowOff>
    </xdr:to>
    <xdr:cxnSp macro="">
      <xdr:nvCxnSpPr>
        <xdr:cNvPr id="51" name="直線コネクタ 50"/>
        <xdr:cNvCxnSpPr/>
      </xdr:nvCxnSpPr>
      <xdr:spPr>
        <a:xfrm>
          <a:off x="5971116" y="5830359"/>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32</xdr:col>
      <xdr:colOff>23283</xdr:colOff>
      <xdr:row>23</xdr:row>
      <xdr:rowOff>153459</xdr:rowOff>
    </xdr:from>
    <xdr:to>
      <xdr:col>33</xdr:col>
      <xdr:colOff>11641</xdr:colOff>
      <xdr:row>23</xdr:row>
      <xdr:rowOff>153459</xdr:rowOff>
    </xdr:to>
    <xdr:cxnSp macro="">
      <xdr:nvCxnSpPr>
        <xdr:cNvPr id="52" name="直線コネクタ 51"/>
        <xdr:cNvCxnSpPr/>
      </xdr:nvCxnSpPr>
      <xdr:spPr>
        <a:xfrm>
          <a:off x="6519333" y="5830359"/>
          <a:ext cx="159808"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35</xdr:col>
      <xdr:colOff>44449</xdr:colOff>
      <xdr:row>23</xdr:row>
      <xdr:rowOff>153459</xdr:rowOff>
    </xdr:from>
    <xdr:to>
      <xdr:col>36</xdr:col>
      <xdr:colOff>34924</xdr:colOff>
      <xdr:row>23</xdr:row>
      <xdr:rowOff>153459</xdr:rowOff>
    </xdr:to>
    <xdr:cxnSp macro="">
      <xdr:nvCxnSpPr>
        <xdr:cNvPr id="53" name="直線コネクタ 52"/>
        <xdr:cNvCxnSpPr/>
      </xdr:nvCxnSpPr>
      <xdr:spPr>
        <a:xfrm>
          <a:off x="7054849" y="5830359"/>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38</xdr:col>
      <xdr:colOff>10582</xdr:colOff>
      <xdr:row>23</xdr:row>
      <xdr:rowOff>153459</xdr:rowOff>
    </xdr:from>
    <xdr:to>
      <xdr:col>39</xdr:col>
      <xdr:colOff>1057</xdr:colOff>
      <xdr:row>23</xdr:row>
      <xdr:rowOff>153459</xdr:rowOff>
    </xdr:to>
    <xdr:cxnSp macro="">
      <xdr:nvCxnSpPr>
        <xdr:cNvPr id="54" name="直線コネクタ 53"/>
        <xdr:cNvCxnSpPr/>
      </xdr:nvCxnSpPr>
      <xdr:spPr>
        <a:xfrm>
          <a:off x="7535332" y="5830359"/>
          <a:ext cx="1619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41</xdr:col>
      <xdr:colOff>24341</xdr:colOff>
      <xdr:row>23</xdr:row>
      <xdr:rowOff>153459</xdr:rowOff>
    </xdr:from>
    <xdr:to>
      <xdr:col>42</xdr:col>
      <xdr:colOff>12699</xdr:colOff>
      <xdr:row>23</xdr:row>
      <xdr:rowOff>153459</xdr:rowOff>
    </xdr:to>
    <xdr:cxnSp macro="">
      <xdr:nvCxnSpPr>
        <xdr:cNvPr id="55" name="直線コネクタ 54"/>
        <xdr:cNvCxnSpPr/>
      </xdr:nvCxnSpPr>
      <xdr:spPr>
        <a:xfrm>
          <a:off x="8063441" y="5830359"/>
          <a:ext cx="159808" cy="0"/>
        </a:xfrm>
        <a:prstGeom prst="line">
          <a:avLst/>
        </a:prstGeom>
        <a:noFill/>
        <a:ln w="25400" cap="flat" cmpd="sng" algn="ctr">
          <a:solidFill>
            <a:sysClr val="windowText" lastClr="000000"/>
          </a:solidFill>
          <a:prstDash val="solid"/>
        </a:ln>
        <a:effectLst/>
      </xdr:spPr>
    </xdr:cxnSp>
    <xdr:clientData fLocksWithSheet="0"/>
  </xdr:twoCellAnchor>
  <xdr:twoCellAnchor>
    <xdr:from>
      <xdr:col>44</xdr:col>
      <xdr:colOff>39158</xdr:colOff>
      <xdr:row>23</xdr:row>
      <xdr:rowOff>153459</xdr:rowOff>
    </xdr:from>
    <xdr:to>
      <xdr:col>45</xdr:col>
      <xdr:colOff>29633</xdr:colOff>
      <xdr:row>23</xdr:row>
      <xdr:rowOff>153459</xdr:rowOff>
    </xdr:to>
    <xdr:cxnSp macro="">
      <xdr:nvCxnSpPr>
        <xdr:cNvPr id="56" name="直線コネクタ 55"/>
        <xdr:cNvCxnSpPr/>
      </xdr:nvCxnSpPr>
      <xdr:spPr>
        <a:xfrm>
          <a:off x="8592608" y="5830359"/>
          <a:ext cx="161925" cy="0"/>
        </a:xfrm>
        <a:prstGeom prst="line">
          <a:avLst/>
        </a:prstGeom>
        <a:noFill/>
        <a:ln w="25400" cap="flat" cmpd="sng" algn="ctr">
          <a:solidFill>
            <a:sysClr val="windowText" lastClr="000000"/>
          </a:solidFill>
          <a:prstDash val="solid"/>
        </a:ln>
        <a:effectLst/>
      </xdr:spPr>
    </xdr:cxnSp>
    <xdr:clientData fLocksWithSheet="0"/>
  </xdr:twoCellAnchor>
  <xdr:twoCellAnchor>
    <xdr:from>
      <xdr:col>47</xdr:col>
      <xdr:colOff>1057</xdr:colOff>
      <xdr:row>23</xdr:row>
      <xdr:rowOff>153459</xdr:rowOff>
    </xdr:from>
    <xdr:to>
      <xdr:col>47</xdr:col>
      <xdr:colOff>162982</xdr:colOff>
      <xdr:row>23</xdr:row>
      <xdr:rowOff>153459</xdr:rowOff>
    </xdr:to>
    <xdr:cxnSp macro="">
      <xdr:nvCxnSpPr>
        <xdr:cNvPr id="57" name="直線コネクタ 56"/>
        <xdr:cNvCxnSpPr/>
      </xdr:nvCxnSpPr>
      <xdr:spPr>
        <a:xfrm>
          <a:off x="9068857" y="5830359"/>
          <a:ext cx="161925" cy="0"/>
        </a:xfrm>
        <a:prstGeom prst="line">
          <a:avLst/>
        </a:prstGeom>
        <a:noFill/>
        <a:ln w="25400" cap="flat" cmpd="sng" algn="ctr">
          <a:solidFill>
            <a:sysClr val="windowText" lastClr="000000"/>
          </a:solidFill>
          <a:prstDash val="solid"/>
        </a:ln>
        <a:effectLst/>
      </xdr:spPr>
    </xdr:cxn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14</xdr:row>
          <xdr:rowOff>190500</xdr:rowOff>
        </xdr:from>
        <xdr:to>
          <xdr:col>5</xdr:col>
          <xdr:colOff>0</xdr:colOff>
          <xdr:row>15</xdr:row>
          <xdr:rowOff>68580</xdr:rowOff>
        </xdr:to>
        <xdr:sp macro="" textlink="">
          <xdr:nvSpPr>
            <xdr:cNvPr id="444492" name="Option Button 76" hidden="1">
              <a:extLst>
                <a:ext uri="{63B3BB69-23CF-44E3-9099-C40C66FF867C}">
                  <a14:compatExt spid="_x0000_s44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14</xdr:row>
          <xdr:rowOff>160020</xdr:rowOff>
        </xdr:from>
        <xdr:to>
          <xdr:col>8</xdr:col>
          <xdr:colOff>373380</xdr:colOff>
          <xdr:row>15</xdr:row>
          <xdr:rowOff>76200</xdr:rowOff>
        </xdr:to>
        <xdr:sp macro="" textlink="">
          <xdr:nvSpPr>
            <xdr:cNvPr id="444494" name="Option Button 78" hidden="1">
              <a:extLst>
                <a:ext uri="{63B3BB69-23CF-44E3-9099-C40C66FF867C}">
                  <a14:compatExt spid="_x0000_s444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26</xdr:row>
          <xdr:rowOff>213360</xdr:rowOff>
        </xdr:from>
        <xdr:to>
          <xdr:col>2</xdr:col>
          <xdr:colOff>38100</xdr:colOff>
          <xdr:row>28</xdr:row>
          <xdr:rowOff>22860</xdr:rowOff>
        </xdr:to>
        <xdr:sp macro="" textlink="">
          <xdr:nvSpPr>
            <xdr:cNvPr id="444505" name="Check Box 89" hidden="1">
              <a:extLst>
                <a:ext uri="{63B3BB69-23CF-44E3-9099-C40C66FF867C}">
                  <a14:compatExt spid="_x0000_s44450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27</xdr:row>
          <xdr:rowOff>198120</xdr:rowOff>
        </xdr:from>
        <xdr:to>
          <xdr:col>2</xdr:col>
          <xdr:colOff>38100</xdr:colOff>
          <xdr:row>29</xdr:row>
          <xdr:rowOff>22860</xdr:rowOff>
        </xdr:to>
        <xdr:sp macro="" textlink="">
          <xdr:nvSpPr>
            <xdr:cNvPr id="444506" name="Check Box 90" hidden="1">
              <a:extLst>
                <a:ext uri="{63B3BB69-23CF-44E3-9099-C40C66FF867C}">
                  <a14:compatExt spid="_x0000_s44450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xdr:row>
          <xdr:rowOff>213360</xdr:rowOff>
        </xdr:from>
        <xdr:to>
          <xdr:col>2</xdr:col>
          <xdr:colOff>38100</xdr:colOff>
          <xdr:row>30</xdr:row>
          <xdr:rowOff>22860</xdr:rowOff>
        </xdr:to>
        <xdr:sp macro="" textlink="">
          <xdr:nvSpPr>
            <xdr:cNvPr id="444507" name="Check Box 91" hidden="1">
              <a:extLst>
                <a:ext uri="{63B3BB69-23CF-44E3-9099-C40C66FF867C}">
                  <a14:compatExt spid="_x0000_s44450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23</xdr:row>
          <xdr:rowOff>198120</xdr:rowOff>
        </xdr:from>
        <xdr:to>
          <xdr:col>2</xdr:col>
          <xdr:colOff>38100</xdr:colOff>
          <xdr:row>25</xdr:row>
          <xdr:rowOff>22860</xdr:rowOff>
        </xdr:to>
        <xdr:sp macro="" textlink="">
          <xdr:nvSpPr>
            <xdr:cNvPr id="444508" name="Check Box 92" hidden="1">
              <a:extLst>
                <a:ext uri="{63B3BB69-23CF-44E3-9099-C40C66FF867C}">
                  <a14:compatExt spid="_x0000_s4445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24</xdr:row>
          <xdr:rowOff>213360</xdr:rowOff>
        </xdr:from>
        <xdr:to>
          <xdr:col>2</xdr:col>
          <xdr:colOff>38100</xdr:colOff>
          <xdr:row>26</xdr:row>
          <xdr:rowOff>22860</xdr:rowOff>
        </xdr:to>
        <xdr:sp macro="" textlink="">
          <xdr:nvSpPr>
            <xdr:cNvPr id="444509" name="Check Box 93" hidden="1">
              <a:extLst>
                <a:ext uri="{63B3BB69-23CF-44E3-9099-C40C66FF867C}">
                  <a14:compatExt spid="_x0000_s4445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25</xdr:row>
          <xdr:rowOff>213360</xdr:rowOff>
        </xdr:from>
        <xdr:to>
          <xdr:col>2</xdr:col>
          <xdr:colOff>38100</xdr:colOff>
          <xdr:row>27</xdr:row>
          <xdr:rowOff>22860</xdr:rowOff>
        </xdr:to>
        <xdr:sp macro="" textlink="">
          <xdr:nvSpPr>
            <xdr:cNvPr id="444510" name="Check Box 94" hidden="1">
              <a:extLst>
                <a:ext uri="{63B3BB69-23CF-44E3-9099-C40C66FF867C}">
                  <a14:compatExt spid="_x0000_s4445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365760</xdr:rowOff>
        </xdr:from>
        <xdr:to>
          <xdr:col>2</xdr:col>
          <xdr:colOff>45720</xdr:colOff>
          <xdr:row>34</xdr:row>
          <xdr:rowOff>30480</xdr:rowOff>
        </xdr:to>
        <xdr:sp macro="" textlink="">
          <xdr:nvSpPr>
            <xdr:cNvPr id="444511" name="Check Box 95" hidden="1">
              <a:extLst>
                <a:ext uri="{63B3BB69-23CF-44E3-9099-C40C66FF867C}">
                  <a14:compatExt spid="_x0000_s4445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33</xdr:row>
          <xdr:rowOff>198120</xdr:rowOff>
        </xdr:from>
        <xdr:to>
          <xdr:col>2</xdr:col>
          <xdr:colOff>45720</xdr:colOff>
          <xdr:row>35</xdr:row>
          <xdr:rowOff>22860</xdr:rowOff>
        </xdr:to>
        <xdr:sp macro="" textlink="">
          <xdr:nvSpPr>
            <xdr:cNvPr id="444512" name="Check Box 96" hidden="1">
              <a:extLst>
                <a:ext uri="{63B3BB69-23CF-44E3-9099-C40C66FF867C}">
                  <a14:compatExt spid="_x0000_s4445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213360</xdr:rowOff>
        </xdr:from>
        <xdr:to>
          <xdr:col>2</xdr:col>
          <xdr:colOff>38100</xdr:colOff>
          <xdr:row>31</xdr:row>
          <xdr:rowOff>22860</xdr:rowOff>
        </xdr:to>
        <xdr:sp macro="" textlink="">
          <xdr:nvSpPr>
            <xdr:cNvPr id="444513" name="Check Box 97" hidden="1">
              <a:extLst>
                <a:ext uri="{63B3BB69-23CF-44E3-9099-C40C66FF867C}">
                  <a14:compatExt spid="_x0000_s44451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213360</xdr:rowOff>
        </xdr:from>
        <xdr:to>
          <xdr:col>2</xdr:col>
          <xdr:colOff>38100</xdr:colOff>
          <xdr:row>32</xdr:row>
          <xdr:rowOff>22860</xdr:rowOff>
        </xdr:to>
        <xdr:sp macro="" textlink="">
          <xdr:nvSpPr>
            <xdr:cNvPr id="444514" name="Check Box 98" hidden="1">
              <a:extLst>
                <a:ext uri="{63B3BB69-23CF-44E3-9099-C40C66FF867C}">
                  <a14:compatExt spid="_x0000_s44451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228600</xdr:rowOff>
        </xdr:from>
        <xdr:to>
          <xdr:col>2</xdr:col>
          <xdr:colOff>60960</xdr:colOff>
          <xdr:row>37</xdr:row>
          <xdr:rowOff>38100</xdr:rowOff>
        </xdr:to>
        <xdr:sp macro="" textlink="">
          <xdr:nvSpPr>
            <xdr:cNvPr id="444519" name="Check Box 103" hidden="1">
              <a:extLst>
                <a:ext uri="{63B3BB69-23CF-44E3-9099-C40C66FF867C}">
                  <a14:compatExt spid="_x0000_s4445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37</xdr:row>
          <xdr:rowOff>22860</xdr:rowOff>
        </xdr:from>
        <xdr:to>
          <xdr:col>2</xdr:col>
          <xdr:colOff>38100</xdr:colOff>
          <xdr:row>38</xdr:row>
          <xdr:rowOff>30480</xdr:rowOff>
        </xdr:to>
        <xdr:sp macro="" textlink="">
          <xdr:nvSpPr>
            <xdr:cNvPr id="444520" name="Check Box 104" hidden="1">
              <a:extLst>
                <a:ext uri="{63B3BB69-23CF-44E3-9099-C40C66FF867C}">
                  <a14:compatExt spid="_x0000_s4445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37</xdr:row>
          <xdr:rowOff>228600</xdr:rowOff>
        </xdr:from>
        <xdr:to>
          <xdr:col>2</xdr:col>
          <xdr:colOff>45720</xdr:colOff>
          <xdr:row>38</xdr:row>
          <xdr:rowOff>236220</xdr:rowOff>
        </xdr:to>
        <xdr:sp macro="" textlink="">
          <xdr:nvSpPr>
            <xdr:cNvPr id="444521" name="Check Box 105" hidden="1">
              <a:extLst>
                <a:ext uri="{63B3BB69-23CF-44E3-9099-C40C66FF867C}">
                  <a14:compatExt spid="_x0000_s4445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38</xdr:row>
          <xdr:rowOff>198120</xdr:rowOff>
        </xdr:from>
        <xdr:to>
          <xdr:col>2</xdr:col>
          <xdr:colOff>38100</xdr:colOff>
          <xdr:row>40</xdr:row>
          <xdr:rowOff>7620</xdr:rowOff>
        </xdr:to>
        <xdr:sp macro="" textlink="">
          <xdr:nvSpPr>
            <xdr:cNvPr id="444523" name="Check Box 107" hidden="1">
              <a:extLst>
                <a:ext uri="{63B3BB69-23CF-44E3-9099-C40C66FF867C}">
                  <a14:compatExt spid="_x0000_s4445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30480</xdr:rowOff>
        </xdr:from>
        <xdr:to>
          <xdr:col>2</xdr:col>
          <xdr:colOff>45720</xdr:colOff>
          <xdr:row>32</xdr:row>
          <xdr:rowOff>312420</xdr:rowOff>
        </xdr:to>
        <xdr:sp macro="" textlink="">
          <xdr:nvSpPr>
            <xdr:cNvPr id="444524" name="Check Box 108" hidden="1">
              <a:extLst>
                <a:ext uri="{63B3BB69-23CF-44E3-9099-C40C66FF867C}">
                  <a14:compatExt spid="_x0000_s4445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198120</xdr:rowOff>
        </xdr:from>
        <xdr:to>
          <xdr:col>2</xdr:col>
          <xdr:colOff>45720</xdr:colOff>
          <xdr:row>36</xdr:row>
          <xdr:rowOff>22860</xdr:rowOff>
        </xdr:to>
        <xdr:sp macro="" textlink="">
          <xdr:nvSpPr>
            <xdr:cNvPr id="444526" name="Check Box 110" hidden="1">
              <a:extLst>
                <a:ext uri="{63B3BB69-23CF-44E3-9099-C40C66FF867C}">
                  <a14:compatExt spid="_x0000_s4445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28</xdr:row>
          <xdr:rowOff>220980</xdr:rowOff>
        </xdr:from>
        <xdr:to>
          <xdr:col>5</xdr:col>
          <xdr:colOff>106680</xdr:colOff>
          <xdr:row>30</xdr:row>
          <xdr:rowOff>30480</xdr:rowOff>
        </xdr:to>
        <xdr:sp macro="" textlink="">
          <xdr:nvSpPr>
            <xdr:cNvPr id="444527" name="Check Box 111" hidden="1">
              <a:extLst>
                <a:ext uri="{63B3BB69-23CF-44E3-9099-C40C66FF867C}">
                  <a14:compatExt spid="_x0000_s4445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350520</xdr:colOff>
          <xdr:row>28</xdr:row>
          <xdr:rowOff>220980</xdr:rowOff>
        </xdr:from>
        <xdr:to>
          <xdr:col>7</xdr:col>
          <xdr:colOff>220980</xdr:colOff>
          <xdr:row>30</xdr:row>
          <xdr:rowOff>30480</xdr:rowOff>
        </xdr:to>
        <xdr:sp macro="" textlink="">
          <xdr:nvSpPr>
            <xdr:cNvPr id="444529" name="Check Box 113" hidden="1">
              <a:extLst>
                <a:ext uri="{63B3BB69-23CF-44E3-9099-C40C66FF867C}">
                  <a14:compatExt spid="_x0000_s4445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xdr:colOff>
          <xdr:row>18</xdr:row>
          <xdr:rowOff>0</xdr:rowOff>
        </xdr:from>
        <xdr:to>
          <xdr:col>5</xdr:col>
          <xdr:colOff>266700</xdr:colOff>
          <xdr:row>18</xdr:row>
          <xdr:rowOff>236220</xdr:rowOff>
        </xdr:to>
        <xdr:sp macro="" textlink="">
          <xdr:nvSpPr>
            <xdr:cNvPr id="478218" name="Option Button 10" hidden="1">
              <a:extLst>
                <a:ext uri="{63B3BB69-23CF-44E3-9099-C40C66FF867C}">
                  <a14:compatExt spid="_x0000_s47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18</xdr:row>
          <xdr:rowOff>0</xdr:rowOff>
        </xdr:from>
        <xdr:to>
          <xdr:col>9</xdr:col>
          <xdr:colOff>45720</xdr:colOff>
          <xdr:row>18</xdr:row>
          <xdr:rowOff>236220</xdr:rowOff>
        </xdr:to>
        <xdr:sp macro="" textlink="">
          <xdr:nvSpPr>
            <xdr:cNvPr id="478219" name="Option Button 11" hidden="1">
              <a:extLst>
                <a:ext uri="{63B3BB69-23CF-44E3-9099-C40C66FF867C}">
                  <a14:compatExt spid="_x0000_s47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31</xdr:row>
          <xdr:rowOff>213360</xdr:rowOff>
        </xdr:from>
        <xdr:to>
          <xdr:col>2</xdr:col>
          <xdr:colOff>38100</xdr:colOff>
          <xdr:row>33</xdr:row>
          <xdr:rowOff>22860</xdr:rowOff>
        </xdr:to>
        <xdr:sp macro="" textlink="">
          <xdr:nvSpPr>
            <xdr:cNvPr id="478252" name="Check Box 44" hidden="1">
              <a:extLst>
                <a:ext uri="{63B3BB69-23CF-44E3-9099-C40C66FF867C}">
                  <a14:compatExt spid="_x0000_s4782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32</xdr:row>
          <xdr:rowOff>182880</xdr:rowOff>
        </xdr:from>
        <xdr:to>
          <xdr:col>2</xdr:col>
          <xdr:colOff>38100</xdr:colOff>
          <xdr:row>33</xdr:row>
          <xdr:rowOff>236220</xdr:rowOff>
        </xdr:to>
        <xdr:sp macro="" textlink="">
          <xdr:nvSpPr>
            <xdr:cNvPr id="478253" name="Check Box 45" hidden="1">
              <a:extLst>
                <a:ext uri="{63B3BB69-23CF-44E3-9099-C40C66FF867C}">
                  <a14:compatExt spid="_x0000_s47825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33</xdr:row>
          <xdr:rowOff>213360</xdr:rowOff>
        </xdr:from>
        <xdr:to>
          <xdr:col>2</xdr:col>
          <xdr:colOff>38100</xdr:colOff>
          <xdr:row>35</xdr:row>
          <xdr:rowOff>22860</xdr:rowOff>
        </xdr:to>
        <xdr:sp macro="" textlink="">
          <xdr:nvSpPr>
            <xdr:cNvPr id="478254" name="Check Box 46" hidden="1">
              <a:extLst>
                <a:ext uri="{63B3BB69-23CF-44E3-9099-C40C66FF867C}">
                  <a14:compatExt spid="_x0000_s47825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28</xdr:row>
          <xdr:rowOff>198120</xdr:rowOff>
        </xdr:from>
        <xdr:to>
          <xdr:col>2</xdr:col>
          <xdr:colOff>38100</xdr:colOff>
          <xdr:row>30</xdr:row>
          <xdr:rowOff>22860</xdr:rowOff>
        </xdr:to>
        <xdr:sp macro="" textlink="">
          <xdr:nvSpPr>
            <xdr:cNvPr id="478255" name="Check Box 47" hidden="1">
              <a:extLst>
                <a:ext uri="{63B3BB69-23CF-44E3-9099-C40C66FF867C}">
                  <a14:compatExt spid="_x0000_s47825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29</xdr:row>
          <xdr:rowOff>213360</xdr:rowOff>
        </xdr:from>
        <xdr:to>
          <xdr:col>2</xdr:col>
          <xdr:colOff>38100</xdr:colOff>
          <xdr:row>31</xdr:row>
          <xdr:rowOff>22860</xdr:rowOff>
        </xdr:to>
        <xdr:sp macro="" textlink="">
          <xdr:nvSpPr>
            <xdr:cNvPr id="478256" name="Check Box 48" hidden="1">
              <a:extLst>
                <a:ext uri="{63B3BB69-23CF-44E3-9099-C40C66FF867C}">
                  <a14:compatExt spid="_x0000_s47825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30</xdr:row>
          <xdr:rowOff>213360</xdr:rowOff>
        </xdr:from>
        <xdr:to>
          <xdr:col>2</xdr:col>
          <xdr:colOff>38100</xdr:colOff>
          <xdr:row>32</xdr:row>
          <xdr:rowOff>22860</xdr:rowOff>
        </xdr:to>
        <xdr:sp macro="" textlink="">
          <xdr:nvSpPr>
            <xdr:cNvPr id="478257" name="Check Box 49" hidden="1">
              <a:extLst>
                <a:ext uri="{63B3BB69-23CF-44E3-9099-C40C66FF867C}">
                  <a14:compatExt spid="_x0000_s4782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37</xdr:row>
          <xdr:rowOff>365760</xdr:rowOff>
        </xdr:from>
        <xdr:to>
          <xdr:col>2</xdr:col>
          <xdr:colOff>45720</xdr:colOff>
          <xdr:row>39</xdr:row>
          <xdr:rowOff>45720</xdr:rowOff>
        </xdr:to>
        <xdr:sp macro="" textlink="">
          <xdr:nvSpPr>
            <xdr:cNvPr id="478258" name="Check Box 50" hidden="1">
              <a:extLst>
                <a:ext uri="{63B3BB69-23CF-44E3-9099-C40C66FF867C}">
                  <a14:compatExt spid="_x0000_s4782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38</xdr:row>
          <xdr:rowOff>198120</xdr:rowOff>
        </xdr:from>
        <xdr:to>
          <xdr:col>2</xdr:col>
          <xdr:colOff>45720</xdr:colOff>
          <xdr:row>40</xdr:row>
          <xdr:rowOff>22860</xdr:rowOff>
        </xdr:to>
        <xdr:sp macro="" textlink="">
          <xdr:nvSpPr>
            <xdr:cNvPr id="478259" name="Check Box 51" hidden="1">
              <a:extLst>
                <a:ext uri="{63B3BB69-23CF-44E3-9099-C40C66FF867C}">
                  <a14:compatExt spid="_x0000_s4782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34</xdr:row>
          <xdr:rowOff>213360</xdr:rowOff>
        </xdr:from>
        <xdr:to>
          <xdr:col>2</xdr:col>
          <xdr:colOff>38100</xdr:colOff>
          <xdr:row>36</xdr:row>
          <xdr:rowOff>22860</xdr:rowOff>
        </xdr:to>
        <xdr:sp macro="" textlink="">
          <xdr:nvSpPr>
            <xdr:cNvPr id="478260" name="Check Box 52" hidden="1">
              <a:extLst>
                <a:ext uri="{63B3BB69-23CF-44E3-9099-C40C66FF867C}">
                  <a14:compatExt spid="_x0000_s4782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35</xdr:row>
          <xdr:rowOff>213360</xdr:rowOff>
        </xdr:from>
        <xdr:to>
          <xdr:col>2</xdr:col>
          <xdr:colOff>38100</xdr:colOff>
          <xdr:row>37</xdr:row>
          <xdr:rowOff>22860</xdr:rowOff>
        </xdr:to>
        <xdr:sp macro="" textlink="">
          <xdr:nvSpPr>
            <xdr:cNvPr id="478261" name="Check Box 53" hidden="1">
              <a:extLst>
                <a:ext uri="{63B3BB69-23CF-44E3-9099-C40C66FF867C}">
                  <a14:compatExt spid="_x0000_s4782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40</xdr:row>
          <xdr:rowOff>403860</xdr:rowOff>
        </xdr:from>
        <xdr:to>
          <xdr:col>2</xdr:col>
          <xdr:colOff>38100</xdr:colOff>
          <xdr:row>42</xdr:row>
          <xdr:rowOff>60960</xdr:rowOff>
        </xdr:to>
        <xdr:sp macro="" textlink="">
          <xdr:nvSpPr>
            <xdr:cNvPr id="478262" name="Check Box 54" hidden="1">
              <a:extLst>
                <a:ext uri="{63B3BB69-23CF-44E3-9099-C40C66FF867C}">
                  <a14:compatExt spid="_x0000_s4782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41</xdr:row>
          <xdr:rowOff>198120</xdr:rowOff>
        </xdr:from>
        <xdr:to>
          <xdr:col>2</xdr:col>
          <xdr:colOff>38100</xdr:colOff>
          <xdr:row>43</xdr:row>
          <xdr:rowOff>7620</xdr:rowOff>
        </xdr:to>
        <xdr:sp macro="" textlink="">
          <xdr:nvSpPr>
            <xdr:cNvPr id="478263" name="Check Box 55" hidden="1">
              <a:extLst>
                <a:ext uri="{63B3BB69-23CF-44E3-9099-C40C66FF867C}">
                  <a14:compatExt spid="_x0000_s4782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42</xdr:row>
          <xdr:rowOff>190500</xdr:rowOff>
        </xdr:from>
        <xdr:to>
          <xdr:col>2</xdr:col>
          <xdr:colOff>38100</xdr:colOff>
          <xdr:row>44</xdr:row>
          <xdr:rowOff>0</xdr:rowOff>
        </xdr:to>
        <xdr:sp macro="" textlink="">
          <xdr:nvSpPr>
            <xdr:cNvPr id="478264" name="Check Box 56" hidden="1">
              <a:extLst>
                <a:ext uri="{63B3BB69-23CF-44E3-9099-C40C66FF867C}">
                  <a14:compatExt spid="_x0000_s4782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43</xdr:row>
          <xdr:rowOff>182880</xdr:rowOff>
        </xdr:from>
        <xdr:to>
          <xdr:col>2</xdr:col>
          <xdr:colOff>38100</xdr:colOff>
          <xdr:row>44</xdr:row>
          <xdr:rowOff>236220</xdr:rowOff>
        </xdr:to>
        <xdr:sp macro="" textlink="">
          <xdr:nvSpPr>
            <xdr:cNvPr id="478265" name="Check Box 57" hidden="1">
              <a:extLst>
                <a:ext uri="{63B3BB69-23CF-44E3-9099-C40C66FF867C}">
                  <a14:compatExt spid="_x0000_s47826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39</xdr:row>
          <xdr:rowOff>198120</xdr:rowOff>
        </xdr:from>
        <xdr:to>
          <xdr:col>2</xdr:col>
          <xdr:colOff>45720</xdr:colOff>
          <xdr:row>41</xdr:row>
          <xdr:rowOff>22860</xdr:rowOff>
        </xdr:to>
        <xdr:sp macro="" textlink="">
          <xdr:nvSpPr>
            <xdr:cNvPr id="478267" name="Check Box 59" hidden="1">
              <a:extLst>
                <a:ext uri="{63B3BB69-23CF-44E3-9099-C40C66FF867C}">
                  <a14:compatExt spid="_x0000_s4782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37</xdr:row>
          <xdr:rowOff>0</xdr:rowOff>
        </xdr:from>
        <xdr:to>
          <xdr:col>2</xdr:col>
          <xdr:colOff>45720</xdr:colOff>
          <xdr:row>38</xdr:row>
          <xdr:rowOff>45720</xdr:rowOff>
        </xdr:to>
        <xdr:sp macro="" textlink="">
          <xdr:nvSpPr>
            <xdr:cNvPr id="478268" name="Check Box 60" hidden="1">
              <a:extLst>
                <a:ext uri="{63B3BB69-23CF-44E3-9099-C40C66FF867C}">
                  <a14:compatExt spid="_x0000_s4782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33</xdr:row>
          <xdr:rowOff>213360</xdr:rowOff>
        </xdr:from>
        <xdr:to>
          <xdr:col>5</xdr:col>
          <xdr:colOff>144780</xdr:colOff>
          <xdr:row>35</xdr:row>
          <xdr:rowOff>22860</xdr:rowOff>
        </xdr:to>
        <xdr:sp macro="" textlink="">
          <xdr:nvSpPr>
            <xdr:cNvPr id="478271" name="Check Box 63" hidden="1">
              <a:extLst>
                <a:ext uri="{63B3BB69-23CF-44E3-9099-C40C66FF867C}">
                  <a14:compatExt spid="_x0000_s4782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33</xdr:row>
          <xdr:rowOff>213360</xdr:rowOff>
        </xdr:from>
        <xdr:to>
          <xdr:col>7</xdr:col>
          <xdr:colOff>228600</xdr:colOff>
          <xdr:row>35</xdr:row>
          <xdr:rowOff>22860</xdr:rowOff>
        </xdr:to>
        <xdr:sp macro="" textlink="">
          <xdr:nvSpPr>
            <xdr:cNvPr id="478272" name="Check Box 64" hidden="1">
              <a:extLst>
                <a:ext uri="{63B3BB69-23CF-44E3-9099-C40C66FF867C}">
                  <a14:compatExt spid="_x0000_s47827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0">
                  <a:solidFill>
                    <a:srgbClr val="000000" mc:Ignorable="a14" a14:legacySpreadsheetColorIndex="8"/>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3" Type="http://schemas.openxmlformats.org/officeDocument/2006/relationships/vmlDrawing" Target="../drawings/vmlDrawing7.vml"/><Relationship Id="rId21" Type="http://schemas.openxmlformats.org/officeDocument/2006/relationships/ctrlProp" Target="../ctrlProps/ctrlProp74.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9.xml"/><Relationship Id="rId20" Type="http://schemas.openxmlformats.org/officeDocument/2006/relationships/ctrlProp" Target="../ctrlProps/ctrlProp73.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omments" Target="../comments7.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10" Type="http://schemas.openxmlformats.org/officeDocument/2006/relationships/ctrlProp" Target="../ctrlProps/ctrlProp63.xml"/><Relationship Id="rId19" Type="http://schemas.openxmlformats.org/officeDocument/2006/relationships/ctrlProp" Target="../ctrlProps/ctrlProp72.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8.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4.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omments" Target="../comments8.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F26"/>
  <sheetViews>
    <sheetView showZeros="0" view="pageBreakPreview" zoomScale="80" zoomScaleNormal="90" zoomScaleSheetLayoutView="80" workbookViewId="0">
      <selection activeCell="B9" sqref="B9"/>
    </sheetView>
  </sheetViews>
  <sheetFormatPr defaultRowHeight="13.2"/>
  <cols>
    <col min="1" max="1" width="17.6640625" style="106" customWidth="1"/>
    <col min="2" max="2" width="38.6640625" customWidth="1"/>
    <col min="3" max="3" width="17.6640625" style="108" customWidth="1"/>
    <col min="4" max="4" width="38.6640625" style="113" customWidth="1"/>
    <col min="5" max="5" width="19.44140625" customWidth="1"/>
    <col min="6" max="6" width="38.6640625" style="112" customWidth="1"/>
  </cols>
  <sheetData>
    <row r="1" spans="1:6" ht="104.25" customHeight="1">
      <c r="A1" s="1069" t="s">
        <v>510</v>
      </c>
      <c r="B1" s="1070"/>
      <c r="C1" s="1070"/>
      <c r="D1" s="1070"/>
      <c r="E1" s="1070"/>
      <c r="F1" s="1070"/>
    </row>
    <row r="2" spans="1:6" ht="22.5" customHeight="1">
      <c r="A2" s="1015" t="s">
        <v>62</v>
      </c>
      <c r="B2" s="838" t="s">
        <v>150</v>
      </c>
      <c r="C2" s="1016" t="s">
        <v>82</v>
      </c>
      <c r="D2" s="837" t="s">
        <v>83</v>
      </c>
      <c r="E2" s="1015" t="s">
        <v>62</v>
      </c>
      <c r="F2" s="838" t="s">
        <v>151</v>
      </c>
    </row>
    <row r="3" spans="1:6" ht="30" customHeight="1">
      <c r="A3" s="1017" t="s">
        <v>210</v>
      </c>
      <c r="B3" s="839" t="s">
        <v>606</v>
      </c>
      <c r="C3" s="1018" t="s">
        <v>123</v>
      </c>
      <c r="D3" s="840">
        <v>43983</v>
      </c>
      <c r="E3" s="1017" t="s">
        <v>64</v>
      </c>
      <c r="F3" s="841" t="s">
        <v>251</v>
      </c>
    </row>
    <row r="4" spans="1:6" ht="30" customHeight="1">
      <c r="A4" s="1017" t="s">
        <v>211</v>
      </c>
      <c r="B4" s="839" t="s">
        <v>70</v>
      </c>
      <c r="C4" s="1018" t="s">
        <v>124</v>
      </c>
      <c r="D4" s="840">
        <v>44175</v>
      </c>
      <c r="E4" s="1017" t="s">
        <v>65</v>
      </c>
      <c r="F4" s="841" t="s">
        <v>605</v>
      </c>
    </row>
    <row r="5" spans="1:6" ht="30" customHeight="1">
      <c r="A5" s="1017" t="s">
        <v>119</v>
      </c>
      <c r="B5" s="883" t="s">
        <v>552</v>
      </c>
      <c r="C5" s="1023" t="s">
        <v>216</v>
      </c>
      <c r="D5" s="840">
        <v>43936</v>
      </c>
      <c r="E5" s="1017" t="s">
        <v>66</v>
      </c>
      <c r="F5" s="841" t="s">
        <v>71</v>
      </c>
    </row>
    <row r="6" spans="1:6" ht="30" customHeight="1">
      <c r="A6" s="1017" t="s">
        <v>63</v>
      </c>
      <c r="B6" s="842">
        <v>43922</v>
      </c>
      <c r="C6" s="1024" t="s">
        <v>217</v>
      </c>
      <c r="D6" s="840">
        <v>43951</v>
      </c>
      <c r="E6" s="1017" t="s">
        <v>604</v>
      </c>
      <c r="F6" s="841" t="s">
        <v>720</v>
      </c>
    </row>
    <row r="7" spans="1:6" ht="30" customHeight="1">
      <c r="A7" s="1017" t="s">
        <v>212</v>
      </c>
      <c r="B7" s="842">
        <v>43922</v>
      </c>
      <c r="C7" s="1025" t="s">
        <v>802</v>
      </c>
      <c r="D7" s="843">
        <v>11880000</v>
      </c>
      <c r="E7" s="1026" t="s">
        <v>638</v>
      </c>
      <c r="F7" s="841" t="s">
        <v>639</v>
      </c>
    </row>
    <row r="8" spans="1:6" ht="30" customHeight="1">
      <c r="A8" s="1017" t="s">
        <v>213</v>
      </c>
      <c r="B8" s="842">
        <v>44286</v>
      </c>
      <c r="C8" s="1025" t="s">
        <v>803</v>
      </c>
      <c r="D8" s="843">
        <v>12960000</v>
      </c>
      <c r="E8" s="1017"/>
      <c r="F8" s="841"/>
    </row>
    <row r="9" spans="1:6" ht="30" customHeight="1">
      <c r="A9" s="1017" t="s">
        <v>757</v>
      </c>
      <c r="B9" s="844">
        <v>10800000</v>
      </c>
      <c r="C9" s="1019"/>
      <c r="D9" s="845"/>
      <c r="E9" s="1020" t="s">
        <v>723</v>
      </c>
      <c r="F9" s="841" t="s">
        <v>253</v>
      </c>
    </row>
    <row r="10" spans="1:6" ht="30" customHeight="1">
      <c r="A10" s="1017" t="s">
        <v>67</v>
      </c>
      <c r="B10" s="839" t="s">
        <v>142</v>
      </c>
      <c r="C10" s="1019"/>
      <c r="D10" s="845"/>
      <c r="E10" s="1027" t="s">
        <v>724</v>
      </c>
      <c r="F10" s="846" t="s">
        <v>722</v>
      </c>
    </row>
    <row r="11" spans="1:6" ht="30" customHeight="1">
      <c r="A11" s="1017" t="s">
        <v>155</v>
      </c>
      <c r="B11" s="839" t="str">
        <f>IF(B10=A19,B19,+IF(B10=A20,B20))</f>
        <v>平塚市浅間町９番１号</v>
      </c>
      <c r="C11" s="1019"/>
      <c r="D11" s="847"/>
      <c r="E11" s="1020"/>
      <c r="F11" s="846"/>
    </row>
    <row r="12" spans="1:6" ht="30" customHeight="1">
      <c r="A12" s="1017" t="s">
        <v>214</v>
      </c>
      <c r="B12" s="841" t="s">
        <v>77</v>
      </c>
      <c r="C12" s="1021" t="s">
        <v>215</v>
      </c>
      <c r="D12" s="848" t="s">
        <v>77</v>
      </c>
      <c r="E12" s="1022"/>
      <c r="F12" s="846"/>
    </row>
    <row r="13" spans="1:6" ht="30" customHeight="1">
      <c r="A13" s="850"/>
      <c r="B13" s="851"/>
      <c r="C13" s="850"/>
      <c r="D13" s="852"/>
      <c r="E13" s="849"/>
      <c r="F13" s="846"/>
    </row>
    <row r="14" spans="1:6" ht="30" customHeight="1">
      <c r="A14" s="850"/>
      <c r="B14" s="851"/>
      <c r="C14" s="850"/>
      <c r="D14" s="852"/>
      <c r="E14" s="849"/>
      <c r="F14" s="846"/>
    </row>
    <row r="15" spans="1:6" ht="30" customHeight="1">
      <c r="A15" s="850"/>
      <c r="B15" s="851"/>
      <c r="C15" s="850"/>
      <c r="D15" s="852"/>
      <c r="E15" s="849"/>
      <c r="F15" s="846"/>
    </row>
    <row r="16" spans="1:6" ht="30" customHeight="1">
      <c r="F16" s="109"/>
    </row>
    <row r="17" spans="1:6" ht="30" customHeight="1"/>
    <row r="18" spans="1:6" ht="30" customHeight="1"/>
    <row r="19" spans="1:6" ht="30" hidden="1" customHeight="1">
      <c r="A19" s="106" t="s">
        <v>142</v>
      </c>
      <c r="B19" t="s">
        <v>153</v>
      </c>
    </row>
    <row r="20" spans="1:6" ht="30" hidden="1" customHeight="1">
      <c r="A20" s="309" t="s">
        <v>131</v>
      </c>
      <c r="B20" t="s">
        <v>154</v>
      </c>
    </row>
    <row r="21" spans="1:6" ht="30" customHeight="1"/>
    <row r="22" spans="1:6" ht="30" customHeight="1">
      <c r="E22" s="110"/>
      <c r="F22" s="373"/>
    </row>
    <row r="23" spans="1:6" ht="30" customHeight="1"/>
    <row r="24" spans="1:6" ht="30" customHeight="1"/>
    <row r="25" spans="1:6" ht="30" customHeight="1"/>
    <row r="26" spans="1:6" ht="30" customHeight="1"/>
  </sheetData>
  <sheetProtection sheet="1" objects="1" scenarios="1" selectLockedCells="1"/>
  <mergeCells count="1">
    <mergeCell ref="A1:F1"/>
  </mergeCells>
  <phoneticPr fontId="3"/>
  <dataValidations disablePrompts="1" count="1">
    <dataValidation type="list" allowBlank="1" showInputMessage="1" showErrorMessage="1" sqref="B10">
      <formula1>$A$19:$A$20</formula1>
    </dataValidation>
  </dataValidations>
  <pageMargins left="0.7" right="0.7" top="0.75" bottom="0.75" header="0.3" footer="0.3"/>
  <pageSetup paperSize="9" scale="78"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tint="0.39997558519241921"/>
  </sheetPr>
  <dimension ref="A1:BG52"/>
  <sheetViews>
    <sheetView showZeros="0" view="pageBreakPreview" zoomScaleNormal="100" zoomScaleSheetLayoutView="100" workbookViewId="0">
      <selection activeCell="AJ8" sqref="AJ8"/>
    </sheetView>
  </sheetViews>
  <sheetFormatPr defaultColWidth="2.33203125" defaultRowHeight="13.2"/>
  <cols>
    <col min="1" max="1" width="7.88671875" style="485" customWidth="1"/>
    <col min="2" max="38" width="2.33203125" style="15"/>
    <col min="39" max="39" width="2.33203125" style="15" customWidth="1"/>
    <col min="40" max="40" width="18.33203125" style="15" customWidth="1"/>
    <col min="41" max="45" width="2.33203125" style="15"/>
    <col min="46" max="46" width="2.33203125" style="15" hidden="1" customWidth="1"/>
    <col min="47" max="47" width="12" style="15" customWidth="1"/>
    <col min="48" max="52" width="2.33203125" style="15"/>
    <col min="53" max="53" width="0" style="15" hidden="1" customWidth="1"/>
    <col min="54" max="16384" width="2.33203125" style="15"/>
  </cols>
  <sheetData>
    <row r="1" spans="1:40" ht="20.100000000000001" customHeight="1">
      <c r="B1" s="258"/>
      <c r="C1" s="258"/>
      <c r="D1" s="258"/>
      <c r="E1" s="258"/>
      <c r="F1" s="258"/>
      <c r="G1" s="258"/>
      <c r="H1" s="258"/>
      <c r="I1" s="258"/>
      <c r="J1" s="258"/>
      <c r="K1" s="258"/>
      <c r="L1" s="258"/>
      <c r="M1" s="258"/>
      <c r="N1" s="258"/>
      <c r="O1" s="258"/>
      <c r="P1" s="258"/>
      <c r="Q1" s="258"/>
      <c r="R1" s="258"/>
      <c r="S1" s="258"/>
      <c r="T1" s="258"/>
      <c r="U1" s="258"/>
      <c r="V1" s="258"/>
      <c r="W1" s="258"/>
      <c r="X1" s="258"/>
      <c r="Y1" s="258"/>
      <c r="Z1" s="1607">
        <v>44122</v>
      </c>
      <c r="AA1" s="1607"/>
      <c r="AB1" s="1607"/>
      <c r="AC1" s="1607"/>
      <c r="AD1" s="1607"/>
      <c r="AE1" s="1607"/>
      <c r="AF1" s="1607"/>
      <c r="AG1" s="1607"/>
      <c r="AH1" s="1607"/>
      <c r="AI1" s="1607"/>
      <c r="AJ1" s="247"/>
      <c r="AK1" s="139"/>
      <c r="AL1" s="832" t="s">
        <v>386</v>
      </c>
      <c r="AM1" s="25"/>
    </row>
    <row r="2" spans="1:40" ht="1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7"/>
      <c r="AB2" s="258"/>
      <c r="AC2" s="38"/>
      <c r="AD2" s="38"/>
      <c r="AE2" s="38"/>
      <c r="AF2" s="38"/>
      <c r="AG2" s="38"/>
      <c r="AH2" s="38"/>
      <c r="AI2" s="38"/>
      <c r="AJ2" s="38"/>
    </row>
    <row r="3" spans="1:40" s="376" customFormat="1" ht="15" customHeight="1">
      <c r="A3" s="485"/>
      <c r="C3" s="1491" t="s">
        <v>114</v>
      </c>
      <c r="D3" s="1092"/>
      <c r="E3" s="1092"/>
      <c r="F3" s="1092"/>
      <c r="G3" s="374"/>
      <c r="H3" s="374"/>
    </row>
    <row r="4" spans="1:40" s="376" customFormat="1" ht="20.100000000000001" customHeight="1">
      <c r="A4" s="485"/>
      <c r="C4" s="1608" t="str">
        <f>IF(各項目入力表!B10=各項目入力表!A19,"平　塚　市　長","平塚市病院事業管理者")</f>
        <v>平　塚　市　長</v>
      </c>
      <c r="D4" s="1609"/>
      <c r="E4" s="1609"/>
      <c r="F4" s="1609"/>
      <c r="G4" s="1609"/>
      <c r="H4" s="1609"/>
      <c r="I4" s="1609"/>
      <c r="J4" s="1609"/>
      <c r="K4" s="1609"/>
      <c r="L4" s="1609"/>
      <c r="M4" s="374"/>
      <c r="N4" s="375"/>
      <c r="O4" s="375"/>
      <c r="P4" s="375"/>
      <c r="Q4" s="375"/>
      <c r="R4" s="375"/>
      <c r="AM4" s="52"/>
      <c r="AN4" s="52"/>
    </row>
    <row r="5" spans="1:40" ht="15" customHeight="1">
      <c r="B5" s="258"/>
      <c r="C5" s="234"/>
      <c r="D5" s="234"/>
      <c r="E5" s="234"/>
      <c r="F5" s="234"/>
      <c r="G5" s="234"/>
      <c r="H5" s="234"/>
      <c r="I5" s="234"/>
      <c r="J5" s="234"/>
      <c r="K5" s="234"/>
      <c r="L5" s="234"/>
      <c r="M5" s="234"/>
      <c r="N5" s="234"/>
      <c r="O5" s="234"/>
      <c r="P5" s="234"/>
      <c r="Q5" s="258"/>
      <c r="R5" s="258"/>
      <c r="S5" s="258"/>
      <c r="T5" s="258"/>
      <c r="U5" s="258"/>
      <c r="V5" s="258"/>
      <c r="W5" s="258"/>
      <c r="X5" s="258"/>
      <c r="Y5" s="258"/>
      <c r="Z5" s="258"/>
      <c r="AA5" s="258"/>
      <c r="AB5" s="258"/>
      <c r="AC5" s="258"/>
      <c r="AD5" s="258"/>
      <c r="AE5" s="258"/>
      <c r="AF5" s="258"/>
      <c r="AG5" s="258"/>
      <c r="AH5" s="258"/>
      <c r="AI5" s="258"/>
      <c r="AJ5" s="258"/>
    </row>
    <row r="6" spans="1:40" ht="30" customHeight="1">
      <c r="B6" s="258"/>
      <c r="C6" s="258"/>
      <c r="D6" s="258"/>
      <c r="E6" s="258"/>
      <c r="F6" s="258"/>
      <c r="G6" s="258"/>
      <c r="H6" s="16"/>
      <c r="I6" s="16"/>
      <c r="J6" s="16"/>
      <c r="K6" s="16"/>
      <c r="L6" s="16"/>
      <c r="M6" s="16"/>
      <c r="N6" s="16"/>
      <c r="O6" s="16"/>
      <c r="P6" s="16"/>
      <c r="Q6" s="258"/>
      <c r="R6" s="1610" t="s">
        <v>29</v>
      </c>
      <c r="S6" s="1911"/>
      <c r="T6" s="1911"/>
      <c r="U6" s="1911"/>
      <c r="V6" s="1911"/>
      <c r="W6" s="258"/>
      <c r="X6" s="1611" t="str">
        <f>各項目入力表!F3</f>
        <v>○○市○○番地○○</v>
      </c>
      <c r="Y6" s="1764"/>
      <c r="Z6" s="1764"/>
      <c r="AA6" s="1764"/>
      <c r="AB6" s="1764"/>
      <c r="AC6" s="1764"/>
      <c r="AD6" s="1764"/>
      <c r="AE6" s="1764"/>
      <c r="AF6" s="1764"/>
      <c r="AG6" s="1764"/>
      <c r="AH6" s="1764"/>
      <c r="AI6" s="1074"/>
      <c r="AJ6" s="258"/>
    </row>
    <row r="7" spans="1:40" ht="30" customHeight="1">
      <c r="B7" s="258"/>
      <c r="C7" s="258"/>
      <c r="D7" s="258"/>
      <c r="E7" s="258"/>
      <c r="F7" s="258"/>
      <c r="G7" s="258"/>
      <c r="H7" s="258"/>
      <c r="I7" s="258"/>
      <c r="J7" s="258"/>
      <c r="K7" s="258"/>
      <c r="L7" s="258"/>
      <c r="M7" s="258"/>
      <c r="N7" s="258"/>
      <c r="O7" s="258"/>
      <c r="P7" s="258"/>
      <c r="Q7" s="258"/>
      <c r="R7" s="1610" t="s">
        <v>30</v>
      </c>
      <c r="S7" s="1911"/>
      <c r="T7" s="1911"/>
      <c r="U7" s="1911"/>
      <c r="V7" s="1911"/>
      <c r="W7" s="248"/>
      <c r="X7" s="1611" t="str">
        <f>各項目入力表!F4</f>
        <v>○△□×ビル管理株式会社</v>
      </c>
      <c r="Y7" s="1764"/>
      <c r="Z7" s="1764"/>
      <c r="AA7" s="1764"/>
      <c r="AB7" s="1764"/>
      <c r="AC7" s="1764"/>
      <c r="AD7" s="1764"/>
      <c r="AE7" s="1764"/>
      <c r="AF7" s="1764"/>
      <c r="AG7" s="1764"/>
      <c r="AH7" s="1764"/>
      <c r="AI7" s="1074"/>
      <c r="AJ7" s="321"/>
    </row>
    <row r="8" spans="1:40" ht="30" customHeight="1">
      <c r="B8" s="258"/>
      <c r="C8" s="258"/>
      <c r="D8" s="258"/>
      <c r="E8" s="258"/>
      <c r="F8" s="258"/>
      <c r="G8" s="258"/>
      <c r="H8" s="258"/>
      <c r="I8" s="258"/>
      <c r="J8" s="258"/>
      <c r="K8" s="258"/>
      <c r="L8" s="258"/>
      <c r="M8" s="258"/>
      <c r="N8" s="258"/>
      <c r="O8" s="258"/>
      <c r="P8" s="258"/>
      <c r="Q8" s="258"/>
      <c r="R8" s="1610" t="s">
        <v>23</v>
      </c>
      <c r="S8" s="1911"/>
      <c r="T8" s="1911"/>
      <c r="U8" s="1911"/>
      <c r="V8" s="1911"/>
      <c r="W8" s="234"/>
      <c r="X8" s="1764" t="str">
        <f>各項目入力表!F5</f>
        <v>代表取締役　○△　□×</v>
      </c>
      <c r="Y8" s="1764"/>
      <c r="Z8" s="1764"/>
      <c r="AA8" s="1764"/>
      <c r="AB8" s="1764"/>
      <c r="AC8" s="1764"/>
      <c r="AD8" s="1764"/>
      <c r="AE8" s="1764"/>
      <c r="AF8" s="1764"/>
      <c r="AG8" s="1764"/>
      <c r="AH8" s="1764"/>
      <c r="AI8" s="1074"/>
      <c r="AJ8" s="325"/>
    </row>
    <row r="9" spans="1:40" s="1060" customFormat="1" ht="17.399999999999999" customHeight="1">
      <c r="O9" s="1612" t="s">
        <v>858</v>
      </c>
      <c r="P9" s="1612"/>
      <c r="Q9" s="1612"/>
      <c r="R9" s="1612"/>
      <c r="S9" s="1612"/>
      <c r="T9" s="1612"/>
      <c r="U9" s="1612"/>
      <c r="V9" s="1612"/>
      <c r="W9" s="1612"/>
      <c r="X9" s="1612"/>
      <c r="Y9" s="1612"/>
      <c r="Z9" s="1612"/>
      <c r="AA9" s="1612"/>
      <c r="AB9" s="1612"/>
      <c r="AC9" s="1612"/>
      <c r="AD9" s="1612"/>
      <c r="AE9" s="1612"/>
      <c r="AF9" s="1612"/>
      <c r="AG9" s="1612"/>
      <c r="AH9" s="1612"/>
      <c r="AI9" s="1612"/>
      <c r="AJ9" s="582"/>
    </row>
    <row r="10" spans="1:40" ht="21" customHeight="1">
      <c r="B10" s="258"/>
      <c r="C10" s="258"/>
      <c r="D10" s="258"/>
      <c r="E10" s="258"/>
      <c r="F10" s="258"/>
      <c r="G10" s="258"/>
      <c r="H10" s="258"/>
      <c r="I10" s="258"/>
      <c r="J10" s="258"/>
      <c r="K10" s="258"/>
      <c r="L10" s="258"/>
      <c r="M10" s="258"/>
      <c r="N10" s="258"/>
      <c r="O10" s="1612"/>
      <c r="P10" s="1612"/>
      <c r="Q10" s="1612"/>
      <c r="R10" s="1612"/>
      <c r="S10" s="1612"/>
      <c r="T10" s="1612"/>
      <c r="U10" s="1612"/>
      <c r="V10" s="1612"/>
      <c r="W10" s="1612"/>
      <c r="X10" s="1612"/>
      <c r="Y10" s="1612"/>
      <c r="Z10" s="1612"/>
      <c r="AA10" s="1612"/>
      <c r="AB10" s="1612"/>
      <c r="AC10" s="1612"/>
      <c r="AD10" s="1612"/>
      <c r="AE10" s="1612"/>
      <c r="AF10" s="1612"/>
      <c r="AG10" s="1612"/>
      <c r="AH10" s="1612"/>
      <c r="AI10" s="1612"/>
      <c r="AJ10" s="258"/>
    </row>
    <row r="11" spans="1:40" ht="30" customHeight="1">
      <c r="B11" s="1617" t="s">
        <v>600</v>
      </c>
      <c r="C11" s="1617"/>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7"/>
    </row>
    <row r="12" spans="1:40" ht="15"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row>
    <row r="13" spans="1:40" ht="20.100000000000001" customHeight="1">
      <c r="B13" s="241"/>
      <c r="C13" s="1914">
        <v>44119</v>
      </c>
      <c r="D13" s="1914"/>
      <c r="E13" s="1914"/>
      <c r="F13" s="1914"/>
      <c r="G13" s="1914"/>
      <c r="H13" s="1914"/>
      <c r="I13" s="1914"/>
      <c r="J13" s="1914"/>
      <c r="K13" s="1836" t="s">
        <v>856</v>
      </c>
      <c r="L13" s="1836"/>
      <c r="M13" s="1836"/>
      <c r="N13" s="1836"/>
      <c r="O13" s="1836"/>
      <c r="P13" s="1836"/>
      <c r="Q13" s="1836"/>
      <c r="R13" s="1836"/>
      <c r="S13" s="1836"/>
      <c r="T13" s="1836"/>
      <c r="U13" s="1836"/>
      <c r="V13" s="1836"/>
      <c r="W13" s="1836"/>
      <c r="X13" s="1836"/>
      <c r="Y13" s="1836"/>
      <c r="Z13" s="1836"/>
      <c r="AA13" s="1836"/>
      <c r="AB13" s="1836"/>
      <c r="AC13" s="1836"/>
      <c r="AD13" s="1836"/>
      <c r="AE13" s="1836"/>
      <c r="AF13" s="1836"/>
      <c r="AG13" s="1836"/>
      <c r="AH13" s="1836"/>
      <c r="AI13" s="1836"/>
      <c r="AJ13" s="1836"/>
      <c r="AN13" s="92"/>
    </row>
    <row r="14" spans="1:40" ht="20.100000000000001" customHeight="1">
      <c r="B14" s="1836" t="s">
        <v>839</v>
      </c>
      <c r="C14" s="1836"/>
      <c r="D14" s="1836"/>
      <c r="E14" s="1836"/>
      <c r="F14" s="1836"/>
      <c r="G14" s="1836"/>
      <c r="H14" s="1836"/>
      <c r="I14" s="1836"/>
      <c r="J14" s="1836"/>
      <c r="K14" s="1836"/>
      <c r="L14" s="1836"/>
      <c r="M14" s="1836"/>
      <c r="N14" s="1836"/>
      <c r="O14" s="1836"/>
      <c r="P14" s="1836"/>
      <c r="Q14" s="1836"/>
      <c r="R14" s="1836"/>
      <c r="S14" s="1836"/>
      <c r="T14" s="1836"/>
      <c r="U14" s="1836"/>
      <c r="V14" s="1836"/>
      <c r="W14" s="1836"/>
      <c r="X14" s="1836"/>
      <c r="Y14" s="1836"/>
      <c r="Z14" s="1836"/>
      <c r="AA14" s="1836"/>
      <c r="AB14" s="1836"/>
      <c r="AC14" s="1836"/>
      <c r="AD14" s="1836"/>
      <c r="AE14" s="1836"/>
      <c r="AF14" s="1836"/>
      <c r="AG14" s="1836"/>
      <c r="AH14" s="1836"/>
      <c r="AI14" s="1836"/>
      <c r="AJ14" s="1836"/>
    </row>
    <row r="15" spans="1:40" ht="15" customHeight="1">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row>
    <row r="16" spans="1:40">
      <c r="B16" s="1618" t="s">
        <v>28</v>
      </c>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c r="AJ16" s="1618"/>
    </row>
    <row r="17" spans="1:59" ht="15" customHeight="1" thickBot="1">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row>
    <row r="18" spans="1:59" ht="15" customHeight="1">
      <c r="B18" s="259"/>
      <c r="C18" s="1602" t="s">
        <v>229</v>
      </c>
      <c r="D18" s="1334"/>
      <c r="E18" s="1334"/>
      <c r="F18" s="1334"/>
      <c r="G18" s="1334"/>
      <c r="H18" s="1334"/>
      <c r="I18" s="260"/>
      <c r="J18" s="1915" t="str">
        <f>各項目入力表!B3</f>
        <v>○○○○施設保全業務（総合管理）</v>
      </c>
      <c r="K18" s="1916"/>
      <c r="L18" s="1916"/>
      <c r="M18" s="1916"/>
      <c r="N18" s="1916"/>
      <c r="O18" s="1916"/>
      <c r="P18" s="1916"/>
      <c r="Q18" s="1916"/>
      <c r="R18" s="1916"/>
      <c r="S18" s="1916"/>
      <c r="T18" s="1916"/>
      <c r="U18" s="1916"/>
      <c r="V18" s="1916"/>
      <c r="W18" s="1916"/>
      <c r="X18" s="1916"/>
      <c r="Y18" s="1916"/>
      <c r="Z18" s="1916"/>
      <c r="AA18" s="1916"/>
      <c r="AB18" s="1916"/>
      <c r="AC18" s="1916"/>
      <c r="AD18" s="1916"/>
      <c r="AE18" s="1916"/>
      <c r="AF18" s="1916"/>
      <c r="AG18" s="1916"/>
      <c r="AH18" s="1916"/>
      <c r="AI18" s="1916"/>
      <c r="AJ18" s="78"/>
    </row>
    <row r="19" spans="1:59" ht="15" customHeight="1">
      <c r="B19" s="262"/>
      <c r="C19" s="1603"/>
      <c r="D19" s="1603"/>
      <c r="E19" s="1603"/>
      <c r="F19" s="1603"/>
      <c r="G19" s="1603"/>
      <c r="H19" s="1603"/>
      <c r="I19" s="263"/>
      <c r="J19" s="1917"/>
      <c r="K19" s="1918"/>
      <c r="L19" s="1918"/>
      <c r="M19" s="1918"/>
      <c r="N19" s="1918"/>
      <c r="O19" s="1918"/>
      <c r="P19" s="1918"/>
      <c r="Q19" s="1918"/>
      <c r="R19" s="1918"/>
      <c r="S19" s="1918"/>
      <c r="T19" s="1918"/>
      <c r="U19" s="1918"/>
      <c r="V19" s="1918"/>
      <c r="W19" s="1918"/>
      <c r="X19" s="1918"/>
      <c r="Y19" s="1918"/>
      <c r="Z19" s="1918"/>
      <c r="AA19" s="1918"/>
      <c r="AB19" s="1918"/>
      <c r="AC19" s="1918"/>
      <c r="AD19" s="1918"/>
      <c r="AE19" s="1918"/>
      <c r="AF19" s="1918"/>
      <c r="AG19" s="1918"/>
      <c r="AH19" s="1918"/>
      <c r="AI19" s="1918"/>
      <c r="AJ19" s="80"/>
      <c r="AN19" s="1090" t="s">
        <v>366</v>
      </c>
      <c r="AO19" s="1074"/>
      <c r="AP19" s="1074"/>
      <c r="AQ19" s="1074"/>
      <c r="AR19" s="1074"/>
      <c r="AS19" s="1074"/>
      <c r="AT19" s="1074"/>
      <c r="AU19" s="1074"/>
      <c r="AV19" s="1074"/>
      <c r="AW19" s="1074"/>
      <c r="AX19" s="1074"/>
      <c r="AY19" s="1074"/>
      <c r="AZ19" s="1074"/>
      <c r="BA19" s="1074"/>
      <c r="BB19" s="1074"/>
      <c r="BC19" s="1074"/>
      <c r="BD19" s="1074"/>
      <c r="BE19" s="1074"/>
      <c r="BF19" s="1074"/>
      <c r="BG19" s="1074"/>
    </row>
    <row r="20" spans="1:59" s="39" customFormat="1" ht="15" customHeight="1">
      <c r="A20" s="485"/>
      <c r="B20" s="1585"/>
      <c r="C20" s="1587" t="s">
        <v>48</v>
      </c>
      <c r="D20" s="1102"/>
      <c r="E20" s="1102"/>
      <c r="F20" s="1102"/>
      <c r="G20" s="1102"/>
      <c r="H20" s="1102"/>
      <c r="I20" s="1627"/>
      <c r="J20" s="1593"/>
      <c r="K20" s="1594"/>
      <c r="L20" s="1561">
        <f>各項目入力表!B6</f>
        <v>43922</v>
      </c>
      <c r="M20" s="1561"/>
      <c r="N20" s="1561"/>
      <c r="O20" s="1561"/>
      <c r="P20" s="1561"/>
      <c r="Q20" s="1561"/>
      <c r="R20" s="1561"/>
      <c r="S20" s="1561"/>
      <c r="T20" s="1561"/>
      <c r="U20" s="1561"/>
      <c r="V20" s="1561"/>
      <c r="W20" s="1590"/>
      <c r="X20" s="1588" t="s">
        <v>118</v>
      </c>
      <c r="Y20" s="1102"/>
      <c r="Z20" s="1102"/>
      <c r="AA20" s="1102"/>
      <c r="AB20" s="1125"/>
      <c r="AC20" s="1896" t="str">
        <f>各項目入力表!B5</f>
        <v>05</v>
      </c>
      <c r="AD20" s="1594"/>
      <c r="AE20" s="1594"/>
      <c r="AF20" s="1594"/>
      <c r="AG20" s="1594"/>
      <c r="AH20" s="1594"/>
      <c r="AI20" s="1594"/>
      <c r="AJ20" s="1600"/>
      <c r="AN20" s="1074"/>
      <c r="AO20" s="1074"/>
      <c r="AP20" s="1074"/>
      <c r="AQ20" s="1074"/>
      <c r="AR20" s="1074"/>
      <c r="AS20" s="1074"/>
      <c r="AT20" s="1074"/>
      <c r="AU20" s="1074"/>
      <c r="AV20" s="1074"/>
      <c r="AW20" s="1074"/>
      <c r="AX20" s="1074"/>
      <c r="AY20" s="1074"/>
      <c r="AZ20" s="1074"/>
      <c r="BA20" s="1074"/>
      <c r="BB20" s="1074"/>
      <c r="BC20" s="1074"/>
      <c r="BD20" s="1074"/>
      <c r="BE20" s="1074"/>
      <c r="BF20" s="1074"/>
      <c r="BG20" s="1074"/>
    </row>
    <row r="21" spans="1:59" s="39" customFormat="1" ht="15" customHeight="1" thickBot="1">
      <c r="A21" s="485"/>
      <c r="B21" s="1586"/>
      <c r="C21" s="1095"/>
      <c r="D21" s="1095"/>
      <c r="E21" s="1095"/>
      <c r="F21" s="1095"/>
      <c r="G21" s="1095"/>
      <c r="H21" s="1095"/>
      <c r="I21" s="1628"/>
      <c r="J21" s="1595"/>
      <c r="K21" s="1596"/>
      <c r="L21" s="1597"/>
      <c r="M21" s="1597"/>
      <c r="N21" s="1597"/>
      <c r="O21" s="1597"/>
      <c r="P21" s="1597"/>
      <c r="Q21" s="1597"/>
      <c r="R21" s="1597"/>
      <c r="S21" s="1597"/>
      <c r="T21" s="1597"/>
      <c r="U21" s="1597"/>
      <c r="V21" s="1597"/>
      <c r="W21" s="1598"/>
      <c r="X21" s="1116"/>
      <c r="Y21" s="1095"/>
      <c r="Z21" s="1095"/>
      <c r="AA21" s="1095"/>
      <c r="AB21" s="1115"/>
      <c r="AC21" s="1595"/>
      <c r="AD21" s="1596"/>
      <c r="AE21" s="1596"/>
      <c r="AF21" s="1596"/>
      <c r="AG21" s="1596"/>
      <c r="AH21" s="1596"/>
      <c r="AI21" s="1596"/>
      <c r="AJ21" s="1601"/>
      <c r="AN21" s="1074"/>
      <c r="AO21" s="1074"/>
      <c r="AP21" s="1074"/>
      <c r="AQ21" s="1074"/>
      <c r="AR21" s="1074"/>
      <c r="AS21" s="1074"/>
      <c r="AT21" s="1074"/>
      <c r="AU21" s="1074"/>
      <c r="AV21" s="1074"/>
      <c r="AW21" s="1074"/>
      <c r="AX21" s="1074"/>
      <c r="AY21" s="1074"/>
      <c r="AZ21" s="1074"/>
      <c r="BA21" s="1074"/>
      <c r="BB21" s="1074"/>
      <c r="BC21" s="1074"/>
      <c r="BD21" s="1074"/>
      <c r="BE21" s="1074"/>
      <c r="BF21" s="1074"/>
      <c r="BG21" s="1074"/>
    </row>
    <row r="22" spans="1:59" s="39" customFormat="1" ht="30" customHeight="1" thickTop="1">
      <c r="A22" s="485"/>
      <c r="B22" s="1585"/>
      <c r="C22" s="1587" t="s">
        <v>267</v>
      </c>
      <c r="D22" s="1102"/>
      <c r="E22" s="1102"/>
      <c r="F22" s="1102"/>
      <c r="G22" s="1102"/>
      <c r="H22" s="1102"/>
      <c r="I22" s="243"/>
      <c r="J22" s="1588" t="s">
        <v>108</v>
      </c>
      <c r="K22" s="1589"/>
      <c r="L22" s="1561">
        <f>各項目入力表!B7</f>
        <v>43922</v>
      </c>
      <c r="M22" s="1561"/>
      <c r="N22" s="1561"/>
      <c r="O22" s="1561"/>
      <c r="P22" s="1561"/>
      <c r="Q22" s="1561"/>
      <c r="R22" s="1561"/>
      <c r="S22" s="1561"/>
      <c r="T22" s="1561"/>
      <c r="U22" s="1561"/>
      <c r="V22" s="1561"/>
      <c r="W22" s="1590"/>
      <c r="X22" s="242"/>
      <c r="Y22" s="88"/>
      <c r="Z22" s="88"/>
      <c r="AA22" s="88"/>
      <c r="AB22" s="88"/>
      <c r="AC22" s="88"/>
      <c r="AD22" s="88"/>
      <c r="AE22" s="88"/>
      <c r="AF22" s="88"/>
      <c r="AG22" s="88"/>
      <c r="AH22" s="88"/>
      <c r="AI22" s="88"/>
      <c r="AJ22" s="57"/>
      <c r="AN22" s="1591" t="s">
        <v>274</v>
      </c>
      <c r="AO22" s="1074"/>
      <c r="AP22" s="1074"/>
      <c r="AQ22" s="1074"/>
      <c r="AR22" s="1074"/>
      <c r="AS22" s="1074"/>
      <c r="AT22" s="1592"/>
      <c r="AU22" s="1619" t="s">
        <v>110</v>
      </c>
      <c r="AV22" s="1620"/>
      <c r="AW22" s="1621"/>
      <c r="AX22" s="328"/>
      <c r="AY22" s="328"/>
      <c r="AZ22" s="328"/>
      <c r="BA22" s="328" t="s">
        <v>110</v>
      </c>
      <c r="BB22" s="328"/>
      <c r="BC22" s="328"/>
      <c r="BD22" s="328"/>
      <c r="BE22" s="328"/>
      <c r="BF22" s="328"/>
      <c r="BG22" s="328"/>
    </row>
    <row r="23" spans="1:59" s="39" customFormat="1" ht="30" customHeight="1" thickBot="1">
      <c r="A23" s="485"/>
      <c r="B23" s="1586"/>
      <c r="C23" s="1095"/>
      <c r="D23" s="1095"/>
      <c r="E23" s="1095"/>
      <c r="F23" s="1095"/>
      <c r="G23" s="1095"/>
      <c r="H23" s="1095"/>
      <c r="I23" s="244"/>
      <c r="J23" s="1625" t="s">
        <v>109</v>
      </c>
      <c r="K23" s="1603"/>
      <c r="L23" s="1597">
        <f>IF(AU22=BA22,各項目入力表!B8,+IF(AU22=BA23,各項目入力表!D5,各項目入力表!D6))</f>
        <v>44286</v>
      </c>
      <c r="M23" s="1597"/>
      <c r="N23" s="1597"/>
      <c r="O23" s="1597"/>
      <c r="P23" s="1597"/>
      <c r="Q23" s="1597"/>
      <c r="R23" s="1597"/>
      <c r="S23" s="1597"/>
      <c r="T23" s="1597"/>
      <c r="U23" s="1597"/>
      <c r="V23" s="1597"/>
      <c r="W23" s="1598"/>
      <c r="X23" s="228"/>
      <c r="Y23" s="89"/>
      <c r="Z23" s="89"/>
      <c r="AA23" s="89"/>
      <c r="AB23" s="89"/>
      <c r="AC23" s="89"/>
      <c r="AD23" s="89"/>
      <c r="AE23" s="89"/>
      <c r="AF23" s="89"/>
      <c r="AG23" s="89"/>
      <c r="AH23" s="89"/>
      <c r="AI23" s="89"/>
      <c r="AJ23" s="58"/>
      <c r="AN23" s="1074"/>
      <c r="AO23" s="1074"/>
      <c r="AP23" s="1074"/>
      <c r="AQ23" s="1074"/>
      <c r="AR23" s="1074"/>
      <c r="AS23" s="1074"/>
      <c r="AT23" s="1592"/>
      <c r="AU23" s="1622"/>
      <c r="AV23" s="1623"/>
      <c r="AW23" s="1624"/>
      <c r="AX23" s="328"/>
      <c r="AY23" s="328"/>
      <c r="AZ23" s="328"/>
      <c r="BA23" s="328" t="s">
        <v>128</v>
      </c>
      <c r="BB23" s="328"/>
      <c r="BC23" s="328"/>
      <c r="BD23" s="328"/>
      <c r="BE23" s="328"/>
      <c r="BF23" s="328"/>
      <c r="BG23" s="328"/>
    </row>
    <row r="24" spans="1:59" s="889" customFormat="1" ht="30" customHeight="1" thickTop="1">
      <c r="B24" s="888"/>
      <c r="C24" s="1912" t="s">
        <v>607</v>
      </c>
      <c r="D24" s="1913"/>
      <c r="E24" s="1913"/>
      <c r="F24" s="1913"/>
      <c r="G24" s="1913"/>
      <c r="H24" s="1913"/>
      <c r="I24" s="885"/>
      <c r="J24" s="1800" t="s">
        <v>719</v>
      </c>
      <c r="K24" s="1902"/>
      <c r="L24" s="1902"/>
      <c r="M24" s="1902"/>
      <c r="N24" s="1902"/>
      <c r="O24" s="1902"/>
      <c r="P24" s="1902"/>
      <c r="Q24" s="1902"/>
      <c r="R24" s="1902"/>
      <c r="S24" s="1902"/>
      <c r="T24" s="1902"/>
      <c r="U24" s="1902"/>
      <c r="V24" s="1902"/>
      <c r="W24" s="1902"/>
      <c r="X24" s="1902"/>
      <c r="Y24" s="1902"/>
      <c r="Z24" s="1902"/>
      <c r="AA24" s="1902"/>
      <c r="AB24" s="1902"/>
      <c r="AC24" s="1902"/>
      <c r="AD24" s="1902"/>
      <c r="AE24" s="1902"/>
      <c r="AF24" s="1902"/>
      <c r="AG24" s="1902"/>
      <c r="AH24" s="1902"/>
      <c r="AI24" s="1902"/>
      <c r="AJ24" s="1903"/>
      <c r="AN24" s="884"/>
      <c r="AO24" s="884"/>
      <c r="AP24" s="884"/>
      <c r="AQ24" s="884"/>
      <c r="AR24" s="884"/>
      <c r="AS24" s="884"/>
      <c r="AT24" s="887"/>
      <c r="AU24" s="890"/>
      <c r="AV24" s="890"/>
    </row>
    <row r="25" spans="1:59" ht="15" customHeight="1">
      <c r="B25" s="252"/>
      <c r="C25" s="1884" t="s">
        <v>107</v>
      </c>
      <c r="D25" s="1589"/>
      <c r="E25" s="1589"/>
      <c r="F25" s="1589"/>
      <c r="G25" s="1589"/>
      <c r="H25" s="1589"/>
      <c r="I25" s="253"/>
      <c r="J25" s="1498" t="s">
        <v>530</v>
      </c>
      <c r="K25" s="1876"/>
      <c r="L25" s="1876"/>
      <c r="M25" s="1876"/>
      <c r="N25" s="1876"/>
      <c r="O25" s="1876"/>
      <c r="P25" s="1876"/>
      <c r="Q25" s="1876"/>
      <c r="R25" s="1876"/>
      <c r="S25" s="1876"/>
      <c r="T25" s="1876"/>
      <c r="U25" s="1876"/>
      <c r="V25" s="1876"/>
      <c r="W25" s="1876"/>
      <c r="X25" s="1876"/>
      <c r="Y25" s="1876"/>
      <c r="Z25" s="1876"/>
      <c r="AA25" s="1876"/>
      <c r="AB25" s="1876"/>
      <c r="AC25" s="1876"/>
      <c r="AD25" s="1876"/>
      <c r="AE25" s="1876"/>
      <c r="AF25" s="1876"/>
      <c r="AG25" s="1876"/>
      <c r="AH25" s="1876"/>
      <c r="AI25" s="1876"/>
      <c r="AJ25" s="1877"/>
      <c r="AN25" s="328"/>
      <c r="AO25" s="328"/>
      <c r="AP25" s="328"/>
      <c r="AQ25" s="328"/>
      <c r="AR25" s="328"/>
      <c r="AS25" s="328"/>
      <c r="AT25" s="328"/>
      <c r="AU25" s="328"/>
      <c r="AV25" s="328"/>
      <c r="AW25" s="328"/>
      <c r="AX25" s="328"/>
      <c r="AY25" s="328"/>
      <c r="AZ25" s="328"/>
      <c r="BA25" s="328" t="s">
        <v>129</v>
      </c>
      <c r="BB25" s="328"/>
      <c r="BC25" s="328"/>
      <c r="BD25" s="328"/>
      <c r="BE25" s="328"/>
      <c r="BF25" s="328"/>
      <c r="BG25" s="328"/>
    </row>
    <row r="26" spans="1:59" ht="15" customHeight="1">
      <c r="B26" s="254"/>
      <c r="C26" s="1491"/>
      <c r="D26" s="1491"/>
      <c r="E26" s="1491"/>
      <c r="F26" s="1491"/>
      <c r="G26" s="1491"/>
      <c r="H26" s="1491"/>
      <c r="I26" s="255"/>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N26" s="1616" t="s">
        <v>420</v>
      </c>
      <c r="AO26" s="1090"/>
      <c r="AP26" s="1090"/>
      <c r="AQ26" s="1090"/>
      <c r="AR26" s="1090"/>
      <c r="AS26" s="1090"/>
      <c r="AT26" s="1090"/>
      <c r="AU26" s="1090"/>
      <c r="AV26" s="1090"/>
      <c r="AW26" s="1090"/>
    </row>
    <row r="27" spans="1:59" ht="15" customHeight="1">
      <c r="B27" s="254"/>
      <c r="C27" s="1491"/>
      <c r="D27" s="1491"/>
      <c r="E27" s="1491"/>
      <c r="F27" s="1491"/>
      <c r="G27" s="1491"/>
      <c r="H27" s="1491"/>
      <c r="I27" s="255"/>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N27" s="1090"/>
      <c r="AO27" s="1090"/>
      <c r="AP27" s="1090"/>
      <c r="AQ27" s="1090"/>
      <c r="AR27" s="1090"/>
      <c r="AS27" s="1090"/>
      <c r="AT27" s="1090"/>
      <c r="AU27" s="1090"/>
      <c r="AV27" s="1090"/>
      <c r="AW27" s="1090"/>
    </row>
    <row r="28" spans="1:59" s="337" customFormat="1" ht="15" customHeight="1">
      <c r="A28" s="485"/>
      <c r="B28" s="338"/>
      <c r="C28" s="1491"/>
      <c r="D28" s="1491"/>
      <c r="E28" s="1491"/>
      <c r="F28" s="1491"/>
      <c r="G28" s="1491"/>
      <c r="H28" s="1491"/>
      <c r="I28" s="339"/>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N28" s="1090"/>
      <c r="AO28" s="1090"/>
      <c r="AP28" s="1090"/>
      <c r="AQ28" s="1090"/>
      <c r="AR28" s="1090"/>
      <c r="AS28" s="1090"/>
      <c r="AT28" s="1090"/>
      <c r="AU28" s="1090"/>
      <c r="AV28" s="1090"/>
      <c r="AW28" s="1090"/>
    </row>
    <row r="29" spans="1:59" s="337" customFormat="1" ht="15" customHeight="1">
      <c r="A29" s="485"/>
      <c r="B29" s="338"/>
      <c r="C29" s="1491"/>
      <c r="D29" s="1491"/>
      <c r="E29" s="1491"/>
      <c r="F29" s="1491"/>
      <c r="G29" s="1491"/>
      <c r="H29" s="1491"/>
      <c r="I29" s="339"/>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1:59" s="337" customFormat="1" ht="15" customHeight="1">
      <c r="A30" s="485"/>
      <c r="B30" s="338"/>
      <c r="C30" s="1491"/>
      <c r="D30" s="1491"/>
      <c r="E30" s="1491"/>
      <c r="F30" s="1491"/>
      <c r="G30" s="1491"/>
      <c r="H30" s="1491"/>
      <c r="I30" s="339"/>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1:59" ht="15" customHeight="1">
      <c r="B31" s="254"/>
      <c r="C31" s="1491"/>
      <c r="D31" s="1491"/>
      <c r="E31" s="1491"/>
      <c r="F31" s="1491"/>
      <c r="G31" s="1491"/>
      <c r="H31" s="1491"/>
      <c r="I31" s="255"/>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1:59" ht="15" customHeight="1">
      <c r="B32" s="254"/>
      <c r="C32" s="1491"/>
      <c r="D32" s="1491"/>
      <c r="E32" s="1491"/>
      <c r="F32" s="1491"/>
      <c r="G32" s="1491"/>
      <c r="H32" s="1491"/>
      <c r="I32" s="255"/>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1:36" s="140" customFormat="1" ht="15" customHeight="1">
      <c r="A33" s="485"/>
      <c r="B33" s="254"/>
      <c r="C33" s="1491"/>
      <c r="D33" s="1491"/>
      <c r="E33" s="1491"/>
      <c r="F33" s="1491"/>
      <c r="G33" s="1491"/>
      <c r="H33" s="1491"/>
      <c r="I33" s="255"/>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1:36" s="140" customFormat="1" ht="15" customHeight="1">
      <c r="A34" s="485"/>
      <c r="B34" s="254"/>
      <c r="C34" s="1491"/>
      <c r="D34" s="1491"/>
      <c r="E34" s="1491"/>
      <c r="F34" s="1491"/>
      <c r="G34" s="1491"/>
      <c r="H34" s="1491"/>
      <c r="I34" s="255"/>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1:36" s="140" customFormat="1" ht="15" customHeight="1">
      <c r="A35" s="485"/>
      <c r="B35" s="254"/>
      <c r="C35" s="1491"/>
      <c r="D35" s="1491"/>
      <c r="E35" s="1491"/>
      <c r="F35" s="1491"/>
      <c r="G35" s="1491"/>
      <c r="H35" s="1491"/>
      <c r="I35" s="255"/>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1:36" ht="15" customHeight="1">
      <c r="B36" s="254"/>
      <c r="C36" s="1491"/>
      <c r="D36" s="1491"/>
      <c r="E36" s="1491"/>
      <c r="F36" s="1491"/>
      <c r="G36" s="1491"/>
      <c r="H36" s="1491"/>
      <c r="I36" s="255"/>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1:36" ht="15" customHeight="1">
      <c r="B37" s="254"/>
      <c r="C37" s="1491"/>
      <c r="D37" s="1491"/>
      <c r="E37" s="1491"/>
      <c r="F37" s="1491"/>
      <c r="G37" s="1491"/>
      <c r="H37" s="1491"/>
      <c r="I37" s="255"/>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1:36" ht="15" customHeight="1">
      <c r="B38" s="254"/>
      <c r="C38" s="1491"/>
      <c r="D38" s="1491"/>
      <c r="E38" s="1491"/>
      <c r="F38" s="1491"/>
      <c r="G38" s="1491"/>
      <c r="H38" s="1491"/>
      <c r="I38" s="255"/>
      <c r="J38" s="1878"/>
      <c r="K38" s="1879"/>
      <c r="L38" s="1879"/>
      <c r="M38" s="1879"/>
      <c r="N38" s="1879"/>
      <c r="O38" s="1879"/>
      <c r="P38" s="1879"/>
      <c r="Q38" s="1879"/>
      <c r="R38" s="1879"/>
      <c r="S38" s="1879"/>
      <c r="T38" s="1879"/>
      <c r="U38" s="1879"/>
      <c r="V38" s="1879"/>
      <c r="W38" s="1879"/>
      <c r="X38" s="1879"/>
      <c r="Y38" s="1879"/>
      <c r="Z38" s="1879"/>
      <c r="AA38" s="1879"/>
      <c r="AB38" s="1879"/>
      <c r="AC38" s="1879"/>
      <c r="AD38" s="1879"/>
      <c r="AE38" s="1879"/>
      <c r="AF38" s="1879"/>
      <c r="AG38" s="1879"/>
      <c r="AH38" s="1879"/>
      <c r="AI38" s="1879"/>
      <c r="AJ38" s="1880"/>
    </row>
    <row r="39" spans="1:36" ht="15" customHeight="1" thickBot="1">
      <c r="B39" s="179"/>
      <c r="C39" s="1113"/>
      <c r="D39" s="1113"/>
      <c r="E39" s="1113"/>
      <c r="F39" s="1113"/>
      <c r="G39" s="1113"/>
      <c r="H39" s="1113"/>
      <c r="I39" s="180"/>
      <c r="J39" s="1881"/>
      <c r="K39" s="1882"/>
      <c r="L39" s="1882"/>
      <c r="M39" s="1882"/>
      <c r="N39" s="1882"/>
      <c r="O39" s="1882"/>
      <c r="P39" s="1882"/>
      <c r="Q39" s="1882"/>
      <c r="R39" s="1882"/>
      <c r="S39" s="1882"/>
      <c r="T39" s="1882"/>
      <c r="U39" s="1882"/>
      <c r="V39" s="1882"/>
      <c r="W39" s="1882"/>
      <c r="X39" s="1882"/>
      <c r="Y39" s="1882"/>
      <c r="Z39" s="1882"/>
      <c r="AA39" s="1882"/>
      <c r="AB39" s="1882"/>
      <c r="AC39" s="1882"/>
      <c r="AD39" s="1882"/>
      <c r="AE39" s="1882"/>
      <c r="AF39" s="1882"/>
      <c r="AG39" s="1882"/>
      <c r="AH39" s="1882"/>
      <c r="AI39" s="1882"/>
      <c r="AJ39" s="1883"/>
    </row>
    <row r="40" spans="1:36">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row>
    <row r="41" spans="1:36">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1:36" s="1" customFormat="1" ht="15" hidden="1" customHeight="1">
      <c r="B42" s="178"/>
      <c r="C42" s="178"/>
      <c r="D42" s="1534" t="s">
        <v>44</v>
      </c>
      <c r="E42" s="1535"/>
      <c r="F42" s="1535"/>
      <c r="G42" s="1536"/>
      <c r="H42" s="1537" t="s">
        <v>45</v>
      </c>
      <c r="I42" s="1538"/>
      <c r="J42" s="1538"/>
      <c r="K42" s="1538"/>
      <c r="L42" s="1539" t="s">
        <v>7</v>
      </c>
      <c r="M42" s="1538"/>
      <c r="N42" s="1538"/>
      <c r="O42" s="1540"/>
      <c r="P42" s="181"/>
      <c r="Q42" s="245"/>
      <c r="R42" s="1541" t="s">
        <v>106</v>
      </c>
      <c r="S42" s="1508"/>
      <c r="T42" s="1508"/>
      <c r="U42" s="1508"/>
      <c r="V42" s="245"/>
      <c r="W42" s="182"/>
      <c r="X42" s="181"/>
      <c r="Y42" s="245"/>
      <c r="Z42" s="1541" t="s">
        <v>105</v>
      </c>
      <c r="AA42" s="1542"/>
      <c r="AB42" s="1542"/>
      <c r="AC42" s="1542"/>
      <c r="AD42" s="183"/>
      <c r="AE42" s="245"/>
      <c r="AF42" s="1507" t="s">
        <v>104</v>
      </c>
      <c r="AG42" s="1508"/>
      <c r="AH42" s="1508"/>
      <c r="AI42" s="1509"/>
      <c r="AJ42" s="176"/>
    </row>
    <row r="43" spans="1:36" s="1" customFormat="1" ht="12.9" hidden="1" customHeight="1">
      <c r="B43" s="27"/>
      <c r="C43" s="27"/>
      <c r="D43" s="1511"/>
      <c r="E43" s="1512"/>
      <c r="F43" s="1512"/>
      <c r="G43" s="1513"/>
      <c r="H43" s="1517"/>
      <c r="I43" s="1512"/>
      <c r="J43" s="1512"/>
      <c r="K43" s="1512"/>
      <c r="L43" s="1511"/>
      <c r="M43" s="1512"/>
      <c r="N43" s="1512"/>
      <c r="O43" s="1513"/>
      <c r="P43" s="1517"/>
      <c r="Q43" s="1512"/>
      <c r="R43" s="1512"/>
      <c r="S43" s="1512"/>
      <c r="T43" s="1519"/>
      <c r="U43" s="1519"/>
      <c r="V43" s="1519"/>
      <c r="W43" s="1520"/>
      <c r="X43" s="1517"/>
      <c r="Y43" s="1523"/>
      <c r="Z43" s="1523"/>
      <c r="AA43" s="1523"/>
      <c r="AB43" s="1523"/>
      <c r="AC43" s="1523"/>
      <c r="AD43" s="1523"/>
      <c r="AE43" s="1523"/>
      <c r="AF43" s="1527"/>
      <c r="AG43" s="1528"/>
      <c r="AH43" s="1528"/>
      <c r="AI43" s="1529"/>
      <c r="AJ43" s="176"/>
    </row>
    <row r="44" spans="1:36" s="1" customFormat="1" ht="12.9" hidden="1" customHeight="1">
      <c r="B44" s="27"/>
      <c r="C44" s="27"/>
      <c r="D44" s="1511"/>
      <c r="E44" s="1512"/>
      <c r="F44" s="1512"/>
      <c r="G44" s="1513"/>
      <c r="H44" s="1517"/>
      <c r="I44" s="1512"/>
      <c r="J44" s="1512"/>
      <c r="K44" s="1512"/>
      <c r="L44" s="1511"/>
      <c r="M44" s="1512"/>
      <c r="N44" s="1512"/>
      <c r="O44" s="1513"/>
      <c r="P44" s="1517"/>
      <c r="Q44" s="1512"/>
      <c r="R44" s="1512"/>
      <c r="S44" s="1512"/>
      <c r="T44" s="1519"/>
      <c r="U44" s="1519"/>
      <c r="V44" s="1519"/>
      <c r="W44" s="1520"/>
      <c r="X44" s="1524"/>
      <c r="Y44" s="1523"/>
      <c r="Z44" s="1523"/>
      <c r="AA44" s="1523"/>
      <c r="AB44" s="1523"/>
      <c r="AC44" s="1523"/>
      <c r="AD44" s="1523"/>
      <c r="AE44" s="1523"/>
      <c r="AF44" s="1530"/>
      <c r="AG44" s="1528"/>
      <c r="AH44" s="1528"/>
      <c r="AI44" s="1529"/>
      <c r="AJ44" s="176"/>
    </row>
    <row r="45" spans="1:36" s="1" customFormat="1" ht="12.9" hidden="1" customHeight="1">
      <c r="B45" s="27"/>
      <c r="C45" s="27"/>
      <c r="D45" s="1511"/>
      <c r="E45" s="1512"/>
      <c r="F45" s="1512"/>
      <c r="G45" s="1513"/>
      <c r="H45" s="1517"/>
      <c r="I45" s="1512"/>
      <c r="J45" s="1512"/>
      <c r="K45" s="1512"/>
      <c r="L45" s="1511"/>
      <c r="M45" s="1512"/>
      <c r="N45" s="1512"/>
      <c r="O45" s="1513"/>
      <c r="P45" s="1517"/>
      <c r="Q45" s="1512"/>
      <c r="R45" s="1512"/>
      <c r="S45" s="1512"/>
      <c r="T45" s="1519"/>
      <c r="U45" s="1519"/>
      <c r="V45" s="1519"/>
      <c r="W45" s="1520"/>
      <c r="X45" s="1524"/>
      <c r="Y45" s="1523"/>
      <c r="Z45" s="1523"/>
      <c r="AA45" s="1523"/>
      <c r="AB45" s="1523"/>
      <c r="AC45" s="1523"/>
      <c r="AD45" s="1523"/>
      <c r="AE45" s="1523"/>
      <c r="AF45" s="1530"/>
      <c r="AG45" s="1528"/>
      <c r="AH45" s="1528"/>
      <c r="AI45" s="1529"/>
      <c r="AJ45" s="176"/>
    </row>
    <row r="46" spans="1:36" s="1" customFormat="1" ht="12.9" hidden="1" customHeight="1" thickBot="1">
      <c r="B46" s="27"/>
      <c r="C46" s="27"/>
      <c r="D46" s="1514"/>
      <c r="E46" s="1515"/>
      <c r="F46" s="1515"/>
      <c r="G46" s="1516"/>
      <c r="H46" s="1518"/>
      <c r="I46" s="1515"/>
      <c r="J46" s="1515"/>
      <c r="K46" s="1515"/>
      <c r="L46" s="1514"/>
      <c r="M46" s="1515"/>
      <c r="N46" s="1515"/>
      <c r="O46" s="1516"/>
      <c r="P46" s="1518"/>
      <c r="Q46" s="1515"/>
      <c r="R46" s="1515"/>
      <c r="S46" s="1515"/>
      <c r="T46" s="1521"/>
      <c r="U46" s="1521"/>
      <c r="V46" s="1521"/>
      <c r="W46" s="1522"/>
      <c r="X46" s="1525"/>
      <c r="Y46" s="1526"/>
      <c r="Z46" s="1526"/>
      <c r="AA46" s="1526"/>
      <c r="AB46" s="1526"/>
      <c r="AC46" s="1526"/>
      <c r="AD46" s="1526"/>
      <c r="AE46" s="1526"/>
      <c r="AF46" s="1531"/>
      <c r="AG46" s="1532"/>
      <c r="AH46" s="1532"/>
      <c r="AI46" s="1533"/>
      <c r="AJ46" s="176"/>
    </row>
    <row r="47" spans="1:36" hidden="1">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row>
    <row r="48" spans="1:36">
      <c r="B48" s="20"/>
      <c r="C48" s="21"/>
      <c r="D48" s="20"/>
      <c r="E48" s="20"/>
      <c r="F48" s="20"/>
      <c r="G48" s="20"/>
      <c r="H48" s="20"/>
      <c r="I48" s="20"/>
      <c r="J48" s="20"/>
      <c r="K48" s="20"/>
      <c r="L48" s="20"/>
      <c r="M48" s="20"/>
      <c r="N48" s="20"/>
      <c r="O48" s="20"/>
      <c r="P48" s="20"/>
      <c r="Q48" s="20"/>
      <c r="R48" s="20"/>
      <c r="S48" s="20"/>
      <c r="T48" s="20"/>
      <c r="U48" s="20"/>
      <c r="V48" s="20"/>
      <c r="W48" s="20"/>
      <c r="X48" s="20"/>
      <c r="Y48" s="20"/>
    </row>
    <row r="49" spans="2:34">
      <c r="B49" s="20"/>
      <c r="C49" s="21"/>
      <c r="D49" s="22"/>
      <c r="E49" s="20"/>
      <c r="F49" s="20"/>
      <c r="G49" s="20"/>
      <c r="H49" s="20"/>
      <c r="I49" s="20"/>
      <c r="J49" s="20"/>
      <c r="K49" s="20"/>
      <c r="L49" s="20"/>
      <c r="M49" s="20"/>
      <c r="N49" s="20"/>
      <c r="O49" s="20"/>
      <c r="P49" s="20"/>
      <c r="Q49" s="20"/>
      <c r="R49" s="20"/>
      <c r="S49" s="20"/>
      <c r="T49" s="20"/>
      <c r="U49" s="20"/>
      <c r="V49" s="20"/>
      <c r="W49" s="20"/>
      <c r="X49" s="20"/>
      <c r="Y49" s="20"/>
    </row>
    <row r="50" spans="2:34">
      <c r="B50" s="20"/>
      <c r="C50" s="21"/>
      <c r="D50" s="20"/>
      <c r="E50" s="20"/>
      <c r="F50" s="20"/>
      <c r="G50" s="23"/>
      <c r="H50" s="23"/>
      <c r="I50" s="23"/>
      <c r="J50" s="23"/>
      <c r="K50" s="23"/>
      <c r="L50" s="23"/>
      <c r="M50" s="23"/>
      <c r="N50" s="23"/>
      <c r="O50" s="23"/>
      <c r="P50" s="23"/>
      <c r="Q50" s="23"/>
      <c r="R50" s="23"/>
      <c r="S50" s="23"/>
      <c r="T50" s="23"/>
      <c r="U50" s="23"/>
      <c r="V50" s="23"/>
      <c r="W50" s="23"/>
      <c r="X50" s="23"/>
      <c r="Y50" s="23"/>
      <c r="Z50" s="19"/>
      <c r="AA50" s="19"/>
      <c r="AB50" s="19"/>
      <c r="AC50" s="19"/>
      <c r="AD50" s="19"/>
      <c r="AE50" s="19"/>
      <c r="AF50" s="19"/>
      <c r="AG50" s="19"/>
      <c r="AH50" s="19"/>
    </row>
    <row r="51" spans="2:34">
      <c r="C51" s="17"/>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2:34">
      <c r="C52" s="17"/>
      <c r="G52" s="1510"/>
      <c r="H52" s="1510"/>
      <c r="I52" s="1510"/>
      <c r="J52" s="1510"/>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row>
  </sheetData>
  <sheetProtection selectLockedCells="1"/>
  <mergeCells count="51">
    <mergeCell ref="AN26:AW28"/>
    <mergeCell ref="C4:L4"/>
    <mergeCell ref="X8:AI8"/>
    <mergeCell ref="C13:J13"/>
    <mergeCell ref="K13:AJ13"/>
    <mergeCell ref="AN19:BG21"/>
    <mergeCell ref="AN22:AT23"/>
    <mergeCell ref="AU22:AW23"/>
    <mergeCell ref="J18:AI19"/>
    <mergeCell ref="O9:AI10"/>
    <mergeCell ref="R42:U42"/>
    <mergeCell ref="Z42:AC42"/>
    <mergeCell ref="C25:H39"/>
    <mergeCell ref="J20:K21"/>
    <mergeCell ref="L20:W21"/>
    <mergeCell ref="X20:AB21"/>
    <mergeCell ref="AC20:AJ21"/>
    <mergeCell ref="C24:H24"/>
    <mergeCell ref="J24:AJ24"/>
    <mergeCell ref="G52:AH52"/>
    <mergeCell ref="J25:AJ39"/>
    <mergeCell ref="B16:AJ16"/>
    <mergeCell ref="B20:B21"/>
    <mergeCell ref="C20:H21"/>
    <mergeCell ref="I20:I21"/>
    <mergeCell ref="AF42:AI42"/>
    <mergeCell ref="D43:G46"/>
    <mergeCell ref="H43:K46"/>
    <mergeCell ref="L43:O46"/>
    <mergeCell ref="P43:W46"/>
    <mergeCell ref="X43:AE46"/>
    <mergeCell ref="AF43:AI46"/>
    <mergeCell ref="D42:G42"/>
    <mergeCell ref="H42:K42"/>
    <mergeCell ref="L42:O42"/>
    <mergeCell ref="Z1:AI1"/>
    <mergeCell ref="B22:B23"/>
    <mergeCell ref="C22:H23"/>
    <mergeCell ref="L22:W22"/>
    <mergeCell ref="L23:W23"/>
    <mergeCell ref="B11:AJ11"/>
    <mergeCell ref="R7:V7"/>
    <mergeCell ref="R6:V6"/>
    <mergeCell ref="R8:V8"/>
    <mergeCell ref="C18:H19"/>
    <mergeCell ref="J22:K22"/>
    <mergeCell ref="J23:K23"/>
    <mergeCell ref="X6:AI6"/>
    <mergeCell ref="X7:AI7"/>
    <mergeCell ref="B14:AJ14"/>
    <mergeCell ref="C3:F3"/>
  </mergeCells>
  <phoneticPr fontId="3"/>
  <conditionalFormatting sqref="L20:W21">
    <cfRule type="expression" dxfId="149" priority="7" stopIfTrue="1">
      <formula>AND(MONTH(L20)&lt;10,DAY(L20)&gt;9)</formula>
    </cfRule>
    <cfRule type="expression" dxfId="148" priority="8" stopIfTrue="1">
      <formula>AND(MONTH(L20)&lt;10,DAY(L20)&lt;10)</formula>
    </cfRule>
    <cfRule type="expression" dxfId="147" priority="9" stopIfTrue="1">
      <formula>AND(MONTH(L20)&gt;9,DAY(L20)&lt;10)</formula>
    </cfRule>
  </conditionalFormatting>
  <conditionalFormatting sqref="L22:W22">
    <cfRule type="expression" dxfId="146" priority="4" stopIfTrue="1">
      <formula>AND(MONTH(L22)&lt;10,DAY(L22)&gt;9)</formula>
    </cfRule>
    <cfRule type="expression" dxfId="145" priority="5" stopIfTrue="1">
      <formula>AND(MONTH(L22)&lt;10,DAY(L22)&lt;10)</formula>
    </cfRule>
    <cfRule type="expression" dxfId="144" priority="6" stopIfTrue="1">
      <formula>AND(MONTH(L22)&gt;9,DAY(L22)&lt;10)</formula>
    </cfRule>
  </conditionalFormatting>
  <conditionalFormatting sqref="L23:W23">
    <cfRule type="expression" dxfId="143" priority="1" stopIfTrue="1">
      <formula>AND(MONTH(L23)&lt;10,DAY(L23)&gt;9)</formula>
    </cfRule>
    <cfRule type="expression" dxfId="142" priority="2" stopIfTrue="1">
      <formula>AND(MONTH(L23)&lt;10,DAY(L23)&lt;10)</formula>
    </cfRule>
    <cfRule type="expression" dxfId="141" priority="3" stopIfTrue="1">
      <formula>AND(MONTH(L23)&gt;9,DAY(L23)&lt;10)</formula>
    </cfRule>
  </conditionalFormatting>
  <dataValidations count="2">
    <dataValidation type="list" allowBlank="1" showInputMessage="1" showErrorMessage="1" sqref="AU22:AW23">
      <formula1>$BA$22:$BA$25</formula1>
    </dataValidation>
    <dataValidation type="list" allowBlank="1" showInputMessage="1" showErrorMessage="1" sqref="AT24:AV24">
      <formula1>$AZ$22:$AZ$25</formula1>
    </dataValidation>
  </dataValidations>
  <pageMargins left="0.9055118110236221" right="0.51181102362204722" top="0.74803149606299213" bottom="0.74803149606299213" header="0.31496062992125984" footer="0.31496062992125984"/>
  <pageSetup paperSize="9" orientation="portrait" r:id="rId1"/>
  <headerFooter>
    <oddHeader>&amp;L&amp;"ＭＳ 明朝,標準"&amp;8&amp;K01+034第7号様式（第11条関係）建築保全業務委託用</oddHeader>
    <oddFooter>&amp;R&amp;"ＭＳ 明朝,標準"&amp;8&amp;K01+034受注者⇒業務主管課</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tint="0.39997558519241921"/>
  </sheetPr>
  <dimension ref="A1:BF55"/>
  <sheetViews>
    <sheetView showZeros="0" view="pageBreakPreview" zoomScaleNormal="100" zoomScaleSheetLayoutView="100" workbookViewId="0">
      <selection activeCell="AJ8" sqref="AJ8"/>
    </sheetView>
  </sheetViews>
  <sheetFormatPr defaultColWidth="2.33203125" defaultRowHeight="13.2"/>
  <cols>
    <col min="1" max="1" width="8.44140625" style="485" customWidth="1"/>
    <col min="2" max="37" width="2.33203125" style="15"/>
    <col min="38" max="38" width="2.33203125" style="15" hidden="1" customWidth="1"/>
    <col min="39" max="39" width="17.109375" style="15" customWidth="1"/>
    <col min="40" max="45" width="2.33203125" style="15"/>
    <col min="46" max="46" width="10.21875" style="15" customWidth="1"/>
    <col min="47" max="51" width="2.33203125" style="15"/>
    <col min="52" max="52" width="0" style="15" hidden="1" customWidth="1"/>
    <col min="53" max="16384" width="2.33203125" style="15"/>
  </cols>
  <sheetData>
    <row r="1" spans="1:40" s="177" customFormat="1" ht="20.100000000000001" customHeight="1">
      <c r="A1" s="485"/>
      <c r="B1" s="258"/>
      <c r="C1" s="258"/>
      <c r="D1" s="258"/>
      <c r="E1" s="258"/>
      <c r="F1" s="258"/>
      <c r="G1" s="258"/>
      <c r="H1" s="258"/>
      <c r="I1" s="258"/>
      <c r="J1" s="258"/>
      <c r="K1" s="258"/>
      <c r="L1" s="258"/>
      <c r="M1" s="258"/>
      <c r="N1" s="258"/>
      <c r="O1" s="258"/>
      <c r="P1" s="258"/>
      <c r="Q1" s="258"/>
      <c r="R1" s="258"/>
      <c r="S1" s="258"/>
      <c r="T1" s="258"/>
      <c r="U1" s="258"/>
      <c r="V1" s="258"/>
      <c r="W1" s="258"/>
      <c r="X1" s="258"/>
      <c r="Y1" s="258"/>
      <c r="Z1" s="1607">
        <v>43230</v>
      </c>
      <c r="AA1" s="1607"/>
      <c r="AB1" s="1607"/>
      <c r="AC1" s="1607"/>
      <c r="AD1" s="1607"/>
      <c r="AE1" s="1607"/>
      <c r="AF1" s="1607"/>
      <c r="AG1" s="1607"/>
      <c r="AH1" s="1607"/>
      <c r="AI1" s="1607"/>
      <c r="AJ1" s="247"/>
      <c r="AK1" s="789" t="s">
        <v>384</v>
      </c>
      <c r="AL1" s="25"/>
    </row>
    <row r="2" spans="1:40" ht="1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7"/>
      <c r="AC2" s="258"/>
      <c r="AD2" s="38"/>
      <c r="AE2" s="38"/>
      <c r="AF2" s="38"/>
      <c r="AG2" s="38"/>
      <c r="AH2" s="38"/>
      <c r="AI2" s="38"/>
      <c r="AJ2" s="38"/>
    </row>
    <row r="3" spans="1:40" s="376" customFormat="1" ht="15" customHeight="1">
      <c r="A3" s="485"/>
      <c r="C3" s="1491" t="s">
        <v>114</v>
      </c>
      <c r="D3" s="1092"/>
      <c r="E3" s="1092"/>
      <c r="F3" s="1092"/>
      <c r="G3" s="374"/>
      <c r="H3" s="374"/>
    </row>
    <row r="4" spans="1:40" s="376" customFormat="1" ht="20.100000000000001" customHeight="1">
      <c r="A4" s="485"/>
      <c r="C4" s="1608" t="str">
        <f>IF(各項目入力表!B10=各項目入力表!A19,"平　塚　市　長","平塚市病院事業管理者")</f>
        <v>平　塚　市　長</v>
      </c>
      <c r="D4" s="1609"/>
      <c r="E4" s="1609"/>
      <c r="F4" s="1609"/>
      <c r="G4" s="1609"/>
      <c r="H4" s="1609"/>
      <c r="I4" s="1609"/>
      <c r="J4" s="1609"/>
      <c r="K4" s="1609"/>
      <c r="L4" s="1609"/>
      <c r="M4" s="374"/>
      <c r="N4" s="375"/>
      <c r="O4" s="375"/>
      <c r="P4" s="375"/>
      <c r="Q4" s="375"/>
      <c r="R4" s="375"/>
      <c r="AM4" s="52"/>
      <c r="AN4" s="52"/>
    </row>
    <row r="5" spans="1:40" ht="15" customHeight="1">
      <c r="B5" s="328"/>
      <c r="C5" s="328"/>
      <c r="D5" s="320"/>
      <c r="E5" s="320"/>
      <c r="F5" s="320"/>
      <c r="G5" s="320"/>
      <c r="H5" s="320"/>
      <c r="I5" s="320"/>
      <c r="J5" s="320"/>
      <c r="K5" s="320"/>
      <c r="L5" s="320"/>
      <c r="M5" s="320"/>
      <c r="N5" s="320"/>
      <c r="O5" s="320"/>
      <c r="P5" s="320"/>
      <c r="Q5" s="320"/>
      <c r="R5" s="328"/>
      <c r="S5" s="328"/>
      <c r="T5" s="328"/>
      <c r="U5" s="328"/>
      <c r="V5" s="328"/>
      <c r="W5" s="328"/>
      <c r="X5" s="328"/>
      <c r="Y5" s="328"/>
      <c r="Z5" s="328"/>
      <c r="AA5" s="328"/>
      <c r="AB5" s="328"/>
      <c r="AC5" s="328"/>
      <c r="AD5" s="328"/>
      <c r="AE5" s="328"/>
      <c r="AF5" s="328"/>
      <c r="AG5" s="328"/>
      <c r="AH5" s="328"/>
      <c r="AI5" s="328"/>
      <c r="AJ5" s="328"/>
      <c r="AL5" s="15" t="s">
        <v>138</v>
      </c>
    </row>
    <row r="6" spans="1:40" ht="30" customHeight="1">
      <c r="B6" s="328"/>
      <c r="C6" s="328"/>
      <c r="D6" s="328"/>
      <c r="E6" s="328"/>
      <c r="F6" s="328"/>
      <c r="G6" s="328"/>
      <c r="H6" s="328"/>
      <c r="I6" s="16"/>
      <c r="J6" s="16"/>
      <c r="K6" s="16"/>
      <c r="L6" s="16"/>
      <c r="M6" s="16"/>
      <c r="N6" s="16"/>
      <c r="O6" s="16"/>
      <c r="P6" s="16"/>
      <c r="Q6" s="16"/>
      <c r="R6" s="1610" t="s">
        <v>29</v>
      </c>
      <c r="S6" s="1074"/>
      <c r="T6" s="1074"/>
      <c r="U6" s="1074"/>
      <c r="V6" s="1074"/>
      <c r="W6" s="334"/>
      <c r="X6" s="1611" t="str">
        <f>各項目入力表!F3</f>
        <v>○○市○○番地○○</v>
      </c>
      <c r="Y6" s="1919"/>
      <c r="Z6" s="1919"/>
      <c r="AA6" s="1919"/>
      <c r="AB6" s="1919"/>
      <c r="AC6" s="1919"/>
      <c r="AD6" s="1919"/>
      <c r="AE6" s="1919"/>
      <c r="AF6" s="1919"/>
      <c r="AG6" s="1919"/>
      <c r="AH6" s="1919"/>
      <c r="AI6" s="1919"/>
      <c r="AJ6" s="328"/>
    </row>
    <row r="7" spans="1:40" ht="30" customHeight="1">
      <c r="B7" s="328"/>
      <c r="C7" s="328"/>
      <c r="D7" s="328"/>
      <c r="E7" s="328"/>
      <c r="F7" s="328"/>
      <c r="G7" s="328"/>
      <c r="H7" s="328"/>
      <c r="I7" s="328"/>
      <c r="J7" s="328"/>
      <c r="K7" s="328"/>
      <c r="L7" s="328"/>
      <c r="M7" s="328"/>
      <c r="N7" s="328"/>
      <c r="O7" s="328"/>
      <c r="P7" s="328"/>
      <c r="Q7" s="328"/>
      <c r="R7" s="1610" t="s">
        <v>30</v>
      </c>
      <c r="S7" s="1074"/>
      <c r="T7" s="1074"/>
      <c r="U7" s="1074"/>
      <c r="V7" s="1074"/>
      <c r="W7" s="334"/>
      <c r="X7" s="1611" t="str">
        <f>各項目入力表!F4</f>
        <v>○△□×ビル管理株式会社</v>
      </c>
      <c r="Y7" s="1919"/>
      <c r="Z7" s="1919"/>
      <c r="AA7" s="1919"/>
      <c r="AB7" s="1919"/>
      <c r="AC7" s="1919"/>
      <c r="AD7" s="1919"/>
      <c r="AE7" s="1919"/>
      <c r="AF7" s="1919"/>
      <c r="AG7" s="1919"/>
      <c r="AH7" s="1919"/>
      <c r="AI7" s="1919"/>
      <c r="AJ7" s="328"/>
    </row>
    <row r="8" spans="1:40" ht="30" customHeight="1">
      <c r="B8" s="328"/>
      <c r="C8" s="328"/>
      <c r="D8" s="328"/>
      <c r="E8" s="328"/>
      <c r="F8" s="328"/>
      <c r="G8" s="328"/>
      <c r="H8" s="328"/>
      <c r="I8" s="328"/>
      <c r="J8" s="328"/>
      <c r="K8" s="328"/>
      <c r="L8" s="328"/>
      <c r="M8" s="328"/>
      <c r="N8" s="328"/>
      <c r="O8" s="328"/>
      <c r="P8" s="328"/>
      <c r="Q8" s="328"/>
      <c r="R8" s="1610" t="s">
        <v>23</v>
      </c>
      <c r="S8" s="1074"/>
      <c r="T8" s="1074"/>
      <c r="U8" s="1074"/>
      <c r="V8" s="1074"/>
      <c r="W8" s="334"/>
      <c r="X8" s="1764" t="str">
        <f>各項目入力表!F5</f>
        <v>代表取締役　○△　□×</v>
      </c>
      <c r="Y8" s="1919"/>
      <c r="Z8" s="1919"/>
      <c r="AA8" s="1919"/>
      <c r="AB8" s="1919"/>
      <c r="AC8" s="1919"/>
      <c r="AD8" s="1919"/>
      <c r="AE8" s="1919"/>
      <c r="AF8" s="1919"/>
      <c r="AG8" s="1919"/>
      <c r="AH8" s="1919"/>
      <c r="AI8" s="1919"/>
      <c r="AJ8" s="326"/>
    </row>
    <row r="9" spans="1:40" s="1060" customFormat="1" ht="18" customHeight="1">
      <c r="P9" s="1930" t="s">
        <v>852</v>
      </c>
      <c r="Q9" s="1931"/>
      <c r="R9" s="1931"/>
      <c r="S9" s="1931"/>
      <c r="T9" s="1931"/>
      <c r="U9" s="1931"/>
      <c r="V9" s="1931"/>
      <c r="W9" s="1931"/>
      <c r="X9" s="1931"/>
      <c r="Y9" s="1931"/>
      <c r="Z9" s="1931"/>
      <c r="AA9" s="1931"/>
      <c r="AB9" s="1931"/>
      <c r="AC9" s="1931"/>
      <c r="AD9" s="1931"/>
      <c r="AE9" s="1931"/>
      <c r="AF9" s="1931"/>
      <c r="AG9" s="1931"/>
      <c r="AH9" s="1931"/>
      <c r="AI9" s="1931"/>
      <c r="AJ9" s="330"/>
    </row>
    <row r="10" spans="1:40" ht="16.2" customHeight="1">
      <c r="B10" s="328"/>
      <c r="C10" s="328"/>
      <c r="D10" s="328"/>
      <c r="E10" s="328"/>
      <c r="F10" s="328"/>
      <c r="G10" s="328"/>
      <c r="H10" s="328"/>
      <c r="I10" s="328"/>
      <c r="J10" s="328"/>
      <c r="K10" s="328"/>
      <c r="L10" s="328"/>
      <c r="M10" s="328"/>
      <c r="N10" s="328"/>
      <c r="O10" s="328"/>
      <c r="P10" s="1931"/>
      <c r="Q10" s="1931"/>
      <c r="R10" s="1931"/>
      <c r="S10" s="1931"/>
      <c r="T10" s="1931"/>
      <c r="U10" s="1931"/>
      <c r="V10" s="1931"/>
      <c r="W10" s="1931"/>
      <c r="X10" s="1931"/>
      <c r="Y10" s="1931"/>
      <c r="Z10" s="1931"/>
      <c r="AA10" s="1931"/>
      <c r="AB10" s="1931"/>
      <c r="AC10" s="1931"/>
      <c r="AD10" s="1931"/>
      <c r="AE10" s="1931"/>
      <c r="AF10" s="1931"/>
      <c r="AG10" s="1931"/>
      <c r="AH10" s="1931"/>
      <c r="AI10" s="1931"/>
      <c r="AJ10" s="321"/>
    </row>
    <row r="11" spans="1:40" ht="30" customHeight="1">
      <c r="B11" s="328"/>
      <c r="C11" s="1617" t="s">
        <v>608</v>
      </c>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7"/>
    </row>
    <row r="12" spans="1:40" ht="15" customHeight="1">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row>
    <row r="13" spans="1:40" ht="20.100000000000001" customHeight="1">
      <c r="B13" s="1925" t="s">
        <v>838</v>
      </c>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row>
    <row r="14" spans="1:40" ht="20.100000000000001" customHeight="1">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row>
    <row r="15" spans="1:40" ht="15" customHeight="1">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row>
    <row r="16" spans="1:40" ht="20.100000000000001" customHeight="1">
      <c r="B16" s="1618" t="s">
        <v>28</v>
      </c>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row>
    <row r="17" spans="1:58" ht="15" customHeight="1" thickBot="1">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row>
    <row r="18" spans="1:58" ht="15" customHeight="1">
      <c r="B18" s="1926"/>
      <c r="C18" s="1602" t="s">
        <v>229</v>
      </c>
      <c r="D18" s="1334"/>
      <c r="E18" s="1334"/>
      <c r="F18" s="1334"/>
      <c r="G18" s="1334"/>
      <c r="H18" s="1334"/>
      <c r="I18" s="1928"/>
      <c r="J18" s="1922" t="str">
        <f>各項目入力表!B3</f>
        <v>○○○○施設保全業務（総合管理）</v>
      </c>
      <c r="K18" s="1916"/>
      <c r="L18" s="1916"/>
      <c r="M18" s="1916"/>
      <c r="N18" s="1916"/>
      <c r="O18" s="1916"/>
      <c r="P18" s="1916"/>
      <c r="Q18" s="1916"/>
      <c r="R18" s="1916"/>
      <c r="S18" s="1916"/>
      <c r="T18" s="1916"/>
      <c r="U18" s="1916"/>
      <c r="V18" s="1916"/>
      <c r="W18" s="1916"/>
      <c r="X18" s="1916"/>
      <c r="Y18" s="1916"/>
      <c r="Z18" s="1916"/>
      <c r="AA18" s="1916"/>
      <c r="AB18" s="1916"/>
      <c r="AC18" s="1916"/>
      <c r="AD18" s="1916"/>
      <c r="AE18" s="1916"/>
      <c r="AF18" s="1916"/>
      <c r="AG18" s="1916"/>
      <c r="AH18" s="1916"/>
      <c r="AI18" s="1916"/>
      <c r="AJ18" s="1923"/>
    </row>
    <row r="19" spans="1:58" ht="15" customHeight="1">
      <c r="B19" s="1927"/>
      <c r="C19" s="1603"/>
      <c r="D19" s="1603"/>
      <c r="E19" s="1603"/>
      <c r="F19" s="1603"/>
      <c r="G19" s="1603"/>
      <c r="H19" s="1603"/>
      <c r="I19" s="1929"/>
      <c r="J19" s="1917"/>
      <c r="K19" s="1918"/>
      <c r="L19" s="1918"/>
      <c r="M19" s="1918"/>
      <c r="N19" s="1918"/>
      <c r="O19" s="1918"/>
      <c r="P19" s="1918"/>
      <c r="Q19" s="1918"/>
      <c r="R19" s="1918"/>
      <c r="S19" s="1918"/>
      <c r="T19" s="1918"/>
      <c r="U19" s="1918"/>
      <c r="V19" s="1918"/>
      <c r="W19" s="1918"/>
      <c r="X19" s="1918"/>
      <c r="Y19" s="1918"/>
      <c r="Z19" s="1918"/>
      <c r="AA19" s="1918"/>
      <c r="AB19" s="1918"/>
      <c r="AC19" s="1918"/>
      <c r="AD19" s="1918"/>
      <c r="AE19" s="1918"/>
      <c r="AF19" s="1918"/>
      <c r="AG19" s="1918"/>
      <c r="AH19" s="1918"/>
      <c r="AI19" s="1918"/>
      <c r="AJ19" s="1924"/>
    </row>
    <row r="20" spans="1:58" s="39" customFormat="1" ht="15" customHeight="1">
      <c r="A20" s="485"/>
      <c r="B20" s="1585"/>
      <c r="C20" s="1587" t="s">
        <v>48</v>
      </c>
      <c r="D20" s="1102"/>
      <c r="E20" s="1102"/>
      <c r="F20" s="1102"/>
      <c r="G20" s="1102"/>
      <c r="H20" s="1102"/>
      <c r="I20" s="1627"/>
      <c r="J20" s="1593"/>
      <c r="K20" s="1594"/>
      <c r="L20" s="1561">
        <f>各項目入力表!B6</f>
        <v>43922</v>
      </c>
      <c r="M20" s="1561"/>
      <c r="N20" s="1561"/>
      <c r="O20" s="1561"/>
      <c r="P20" s="1561"/>
      <c r="Q20" s="1561"/>
      <c r="R20" s="1561"/>
      <c r="S20" s="1561"/>
      <c r="T20" s="1561"/>
      <c r="U20" s="1561"/>
      <c r="V20" s="1561"/>
      <c r="W20" s="1590"/>
      <c r="X20" s="1588" t="s">
        <v>118</v>
      </c>
      <c r="Y20" s="1102"/>
      <c r="Z20" s="1102"/>
      <c r="AA20" s="1102"/>
      <c r="AB20" s="1125"/>
      <c r="AC20" s="1896" t="str">
        <f>各項目入力表!B5</f>
        <v>05</v>
      </c>
      <c r="AD20" s="1594"/>
      <c r="AE20" s="1594"/>
      <c r="AF20" s="1594"/>
      <c r="AG20" s="1594"/>
      <c r="AH20" s="1594"/>
      <c r="AI20" s="1594"/>
      <c r="AJ20" s="1600"/>
      <c r="AM20" s="1090" t="s">
        <v>366</v>
      </c>
      <c r="AN20" s="1074"/>
      <c r="AO20" s="1074"/>
      <c r="AP20" s="1074"/>
      <c r="AQ20" s="1074"/>
      <c r="AR20" s="1074"/>
      <c r="AS20" s="1074"/>
      <c r="AT20" s="1074"/>
      <c r="AU20" s="1074"/>
      <c r="AV20" s="1074"/>
      <c r="AW20" s="1074"/>
      <c r="AX20" s="1074"/>
      <c r="AY20" s="1074"/>
      <c r="AZ20" s="1074"/>
      <c r="BA20" s="1074"/>
      <c r="BB20" s="1074"/>
      <c r="BC20" s="1074"/>
      <c r="BD20" s="1074"/>
      <c r="BE20" s="1074"/>
      <c r="BF20" s="1074"/>
    </row>
    <row r="21" spans="1:58" s="39" customFormat="1" ht="15" customHeight="1">
      <c r="A21" s="485"/>
      <c r="B21" s="1586"/>
      <c r="C21" s="1095"/>
      <c r="D21" s="1095"/>
      <c r="E21" s="1095"/>
      <c r="F21" s="1095"/>
      <c r="G21" s="1095"/>
      <c r="H21" s="1095"/>
      <c r="I21" s="1628"/>
      <c r="J21" s="1595"/>
      <c r="K21" s="1596"/>
      <c r="L21" s="1597"/>
      <c r="M21" s="1597"/>
      <c r="N21" s="1597"/>
      <c r="O21" s="1597"/>
      <c r="P21" s="1597"/>
      <c r="Q21" s="1597"/>
      <c r="R21" s="1597"/>
      <c r="S21" s="1597"/>
      <c r="T21" s="1597"/>
      <c r="U21" s="1597"/>
      <c r="V21" s="1597"/>
      <c r="W21" s="1598"/>
      <c r="X21" s="1116"/>
      <c r="Y21" s="1095"/>
      <c r="Z21" s="1095"/>
      <c r="AA21" s="1095"/>
      <c r="AB21" s="1115"/>
      <c r="AC21" s="1595"/>
      <c r="AD21" s="1596"/>
      <c r="AE21" s="1596"/>
      <c r="AF21" s="1596"/>
      <c r="AG21" s="1596"/>
      <c r="AH21" s="1596"/>
      <c r="AI21" s="1596"/>
      <c r="AJ21" s="1601"/>
      <c r="AM21" s="1074"/>
      <c r="AN21" s="1074"/>
      <c r="AO21" s="1074"/>
      <c r="AP21" s="1074"/>
      <c r="AQ21" s="1074"/>
      <c r="AR21" s="1074"/>
      <c r="AS21" s="1074"/>
      <c r="AT21" s="1074"/>
      <c r="AU21" s="1074"/>
      <c r="AV21" s="1074"/>
      <c r="AW21" s="1074"/>
      <c r="AX21" s="1074"/>
      <c r="AY21" s="1074"/>
      <c r="AZ21" s="1074"/>
      <c r="BA21" s="1074"/>
      <c r="BB21" s="1074"/>
      <c r="BC21" s="1074"/>
      <c r="BD21" s="1074"/>
      <c r="BE21" s="1074"/>
      <c r="BF21" s="1074"/>
    </row>
    <row r="22" spans="1:58" s="39" customFormat="1" ht="30" customHeight="1" thickBot="1">
      <c r="A22" s="485"/>
      <c r="B22" s="1585"/>
      <c r="C22" s="1587" t="s">
        <v>267</v>
      </c>
      <c r="D22" s="1102"/>
      <c r="E22" s="1102"/>
      <c r="F22" s="1102"/>
      <c r="G22" s="1102"/>
      <c r="H22" s="1102"/>
      <c r="I22" s="323"/>
      <c r="J22" s="1920" t="s">
        <v>144</v>
      </c>
      <c r="K22" s="1454"/>
      <c r="L22" s="1561">
        <f>各項目入力表!B7</f>
        <v>43922</v>
      </c>
      <c r="M22" s="1561"/>
      <c r="N22" s="1561"/>
      <c r="O22" s="1561"/>
      <c r="P22" s="1561"/>
      <c r="Q22" s="1561"/>
      <c r="R22" s="1561"/>
      <c r="S22" s="1561"/>
      <c r="T22" s="1561"/>
      <c r="U22" s="1561"/>
      <c r="V22" s="1561"/>
      <c r="W22" s="1590"/>
      <c r="X22" s="322"/>
      <c r="Y22" s="88"/>
      <c r="Z22" s="88"/>
      <c r="AA22" s="88"/>
      <c r="AB22" s="88"/>
      <c r="AC22" s="88"/>
      <c r="AD22" s="88"/>
      <c r="AE22" s="88"/>
      <c r="AF22" s="88"/>
      <c r="AG22" s="88"/>
      <c r="AH22" s="88"/>
      <c r="AI22" s="88"/>
      <c r="AJ22" s="57"/>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row>
    <row r="23" spans="1:58" s="39" customFormat="1" ht="30" customHeight="1" thickTop="1">
      <c r="A23" s="485"/>
      <c r="B23" s="1586"/>
      <c r="C23" s="1095"/>
      <c r="D23" s="1095"/>
      <c r="E23" s="1095"/>
      <c r="F23" s="1095"/>
      <c r="G23" s="1095"/>
      <c r="H23" s="1095"/>
      <c r="I23" s="324"/>
      <c r="J23" s="1921" t="s">
        <v>143</v>
      </c>
      <c r="K23" s="1885"/>
      <c r="L23" s="1597">
        <f>IF(AT23=AZ23,各項目入力表!B8,+IF(AT23=AZ25,各項目入力表!D5,各項目入力表!D6))</f>
        <v>44286</v>
      </c>
      <c r="M23" s="1597"/>
      <c r="N23" s="1597"/>
      <c r="O23" s="1597"/>
      <c r="P23" s="1597"/>
      <c r="Q23" s="1597"/>
      <c r="R23" s="1597"/>
      <c r="S23" s="1597"/>
      <c r="T23" s="1597"/>
      <c r="U23" s="1597"/>
      <c r="V23" s="1597"/>
      <c r="W23" s="1598"/>
      <c r="X23" s="317"/>
      <c r="Y23" s="89"/>
      <c r="Z23" s="89"/>
      <c r="AA23" s="89"/>
      <c r="AB23" s="89"/>
      <c r="AC23" s="89"/>
      <c r="AD23" s="89"/>
      <c r="AE23" s="89"/>
      <c r="AF23" s="89"/>
      <c r="AG23" s="89"/>
      <c r="AH23" s="89"/>
      <c r="AI23" s="89"/>
      <c r="AJ23" s="58"/>
      <c r="AM23" s="1591" t="s">
        <v>274</v>
      </c>
      <c r="AN23" s="1074"/>
      <c r="AO23" s="1074"/>
      <c r="AP23" s="1074"/>
      <c r="AQ23" s="1074"/>
      <c r="AR23" s="1074"/>
      <c r="AS23" s="1592"/>
      <c r="AT23" s="1619" t="s">
        <v>110</v>
      </c>
      <c r="AU23" s="1620"/>
      <c r="AV23" s="1621"/>
      <c r="AW23" s="328"/>
      <c r="AX23" s="328"/>
      <c r="AY23" s="328"/>
      <c r="AZ23" s="328" t="s">
        <v>110</v>
      </c>
      <c r="BA23" s="328"/>
      <c r="BB23" s="328"/>
      <c r="BC23" s="328"/>
      <c r="BD23" s="328"/>
      <c r="BE23" s="328"/>
      <c r="BF23" s="328"/>
    </row>
    <row r="24" spans="1:58" s="889" customFormat="1" ht="30" customHeight="1">
      <c r="B24" s="888"/>
      <c r="C24" s="1900" t="s">
        <v>609</v>
      </c>
      <c r="D24" s="1901"/>
      <c r="E24" s="1901"/>
      <c r="F24" s="1901"/>
      <c r="G24" s="1901"/>
      <c r="H24" s="1901"/>
      <c r="I24" s="885"/>
      <c r="J24" s="1800" t="s">
        <v>847</v>
      </c>
      <c r="K24" s="1902"/>
      <c r="L24" s="1902"/>
      <c r="M24" s="1902"/>
      <c r="N24" s="1902"/>
      <c r="O24" s="1902"/>
      <c r="P24" s="1902"/>
      <c r="Q24" s="1902"/>
      <c r="R24" s="1902"/>
      <c r="S24" s="1902"/>
      <c r="T24" s="1902"/>
      <c r="U24" s="1902"/>
      <c r="V24" s="1902"/>
      <c r="W24" s="1902"/>
      <c r="X24" s="1902"/>
      <c r="Y24" s="1902"/>
      <c r="Z24" s="1902"/>
      <c r="AA24" s="1902"/>
      <c r="AB24" s="1902"/>
      <c r="AC24" s="1902"/>
      <c r="AD24" s="1902"/>
      <c r="AE24" s="1902"/>
      <c r="AF24" s="1902"/>
      <c r="AG24" s="1902"/>
      <c r="AH24" s="1902"/>
      <c r="AI24" s="1902"/>
      <c r="AJ24" s="1903"/>
      <c r="AM24" s="1591"/>
      <c r="AN24" s="1074"/>
      <c r="AO24" s="1074"/>
      <c r="AP24" s="1074"/>
      <c r="AQ24" s="1074"/>
      <c r="AR24" s="1074"/>
      <c r="AS24" s="1592"/>
      <c r="AT24" s="1873"/>
      <c r="AU24" s="1874"/>
      <c r="AV24" s="1875"/>
    </row>
    <row r="25" spans="1:58" ht="15" customHeight="1" thickBot="1">
      <c r="B25" s="683"/>
      <c r="C25" s="1884" t="s">
        <v>387</v>
      </c>
      <c r="D25" s="1454"/>
      <c r="E25" s="1454"/>
      <c r="F25" s="1454"/>
      <c r="G25" s="1454"/>
      <c r="H25" s="1454"/>
      <c r="I25" s="684"/>
      <c r="J25" s="1498" t="s">
        <v>527</v>
      </c>
      <c r="K25" s="1876"/>
      <c r="L25" s="1876"/>
      <c r="M25" s="1876"/>
      <c r="N25" s="1876"/>
      <c r="O25" s="1876"/>
      <c r="P25" s="1876"/>
      <c r="Q25" s="1876"/>
      <c r="R25" s="1876"/>
      <c r="S25" s="1876"/>
      <c r="T25" s="1876"/>
      <c r="U25" s="1876"/>
      <c r="V25" s="1876"/>
      <c r="W25" s="1876"/>
      <c r="X25" s="1876"/>
      <c r="Y25" s="1876"/>
      <c r="Z25" s="1876"/>
      <c r="AA25" s="1876"/>
      <c r="AB25" s="1876"/>
      <c r="AC25" s="1876"/>
      <c r="AD25" s="1876"/>
      <c r="AE25" s="1876"/>
      <c r="AF25" s="1876"/>
      <c r="AG25" s="1876"/>
      <c r="AH25" s="1876"/>
      <c r="AI25" s="1876"/>
      <c r="AJ25" s="1877"/>
      <c r="AM25" s="1074"/>
      <c r="AN25" s="1074"/>
      <c r="AO25" s="1074"/>
      <c r="AP25" s="1074"/>
      <c r="AQ25" s="1074"/>
      <c r="AR25" s="1074"/>
      <c r="AS25" s="1592"/>
      <c r="AT25" s="1622"/>
      <c r="AU25" s="1623"/>
      <c r="AV25" s="1624"/>
      <c r="AW25" s="328"/>
      <c r="AX25" s="328"/>
      <c r="AY25" s="328"/>
      <c r="AZ25" s="328" t="s">
        <v>128</v>
      </c>
      <c r="BA25" s="328"/>
      <c r="BB25" s="328"/>
      <c r="BC25" s="328"/>
      <c r="BD25" s="328"/>
      <c r="BE25" s="328"/>
      <c r="BF25" s="328"/>
    </row>
    <row r="26" spans="1:58" ht="15" customHeight="1" thickTop="1">
      <c r="B26" s="697"/>
      <c r="C26" s="1092"/>
      <c r="D26" s="1092"/>
      <c r="E26" s="1092"/>
      <c r="F26" s="1092"/>
      <c r="G26" s="1092"/>
      <c r="H26" s="1092"/>
      <c r="I26" s="691"/>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M26" s="328"/>
      <c r="AN26" s="328"/>
      <c r="AO26" s="328"/>
      <c r="AP26" s="328"/>
      <c r="AQ26" s="328"/>
      <c r="AR26" s="328"/>
      <c r="AS26" s="328"/>
      <c r="AT26" s="328"/>
      <c r="AU26" s="328"/>
      <c r="AV26" s="328"/>
      <c r="AW26" s="328"/>
      <c r="AX26" s="328"/>
      <c r="AY26" s="328"/>
      <c r="AZ26" s="328" t="s">
        <v>129</v>
      </c>
      <c r="BA26" s="328"/>
      <c r="BB26" s="328"/>
      <c r="BC26" s="328"/>
      <c r="BD26" s="328"/>
      <c r="BE26" s="328"/>
      <c r="BF26" s="328"/>
    </row>
    <row r="27" spans="1:58" ht="15" customHeight="1">
      <c r="B27" s="697"/>
      <c r="C27" s="1092"/>
      <c r="D27" s="1092"/>
      <c r="E27" s="1092"/>
      <c r="F27" s="1092"/>
      <c r="G27" s="1092"/>
      <c r="H27" s="1092"/>
      <c r="I27" s="691"/>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M27" s="1616" t="s">
        <v>420</v>
      </c>
      <c r="AN27" s="1090"/>
      <c r="AO27" s="1090"/>
      <c r="AP27" s="1090"/>
      <c r="AQ27" s="1090"/>
      <c r="AR27" s="1090"/>
      <c r="AS27" s="1090"/>
      <c r="AT27" s="1090"/>
      <c r="AU27" s="1090"/>
      <c r="AV27" s="1090"/>
    </row>
    <row r="28" spans="1:58" ht="15" customHeight="1">
      <c r="B28" s="697"/>
      <c r="C28" s="1092"/>
      <c r="D28" s="1092"/>
      <c r="E28" s="1092"/>
      <c r="F28" s="1092"/>
      <c r="G28" s="1092"/>
      <c r="H28" s="1092"/>
      <c r="I28" s="691"/>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M28" s="1090"/>
      <c r="AN28" s="1090"/>
      <c r="AO28" s="1090"/>
      <c r="AP28" s="1090"/>
      <c r="AQ28" s="1090"/>
      <c r="AR28" s="1090"/>
      <c r="AS28" s="1090"/>
      <c r="AT28" s="1090"/>
      <c r="AU28" s="1090"/>
      <c r="AV28" s="1090"/>
    </row>
    <row r="29" spans="1:58" ht="15" customHeight="1">
      <c r="B29" s="697"/>
      <c r="C29" s="1092"/>
      <c r="D29" s="1092"/>
      <c r="E29" s="1092"/>
      <c r="F29" s="1092"/>
      <c r="G29" s="1092"/>
      <c r="H29" s="1092"/>
      <c r="I29" s="691"/>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c r="AM29" s="1090"/>
      <c r="AN29" s="1090"/>
      <c r="AO29" s="1090"/>
      <c r="AP29" s="1090"/>
      <c r="AQ29" s="1090"/>
      <c r="AR29" s="1090"/>
      <c r="AS29" s="1090"/>
      <c r="AT29" s="1090"/>
      <c r="AU29" s="1090"/>
      <c r="AV29" s="1090"/>
    </row>
    <row r="30" spans="1:58" ht="15" customHeight="1">
      <c r="B30" s="697"/>
      <c r="C30" s="1092"/>
      <c r="D30" s="1092"/>
      <c r="E30" s="1092"/>
      <c r="F30" s="1092"/>
      <c r="G30" s="1092"/>
      <c r="H30" s="1092"/>
      <c r="I30" s="691"/>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1:58" ht="15" customHeight="1">
      <c r="B31" s="697"/>
      <c r="C31" s="1092"/>
      <c r="D31" s="1092"/>
      <c r="E31" s="1092"/>
      <c r="F31" s="1092"/>
      <c r="G31" s="1092"/>
      <c r="H31" s="1092"/>
      <c r="I31" s="691"/>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1:58" ht="15" customHeight="1">
      <c r="B32" s="697"/>
      <c r="C32" s="1092"/>
      <c r="D32" s="1092"/>
      <c r="E32" s="1092"/>
      <c r="F32" s="1092"/>
      <c r="G32" s="1092"/>
      <c r="H32" s="1092"/>
      <c r="I32" s="691"/>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696"/>
      <c r="C33" s="1885"/>
      <c r="D33" s="1885"/>
      <c r="E33" s="1885"/>
      <c r="F33" s="1885"/>
      <c r="G33" s="1885"/>
      <c r="H33" s="1885"/>
      <c r="I33" s="669"/>
      <c r="J33" s="1892"/>
      <c r="K33" s="1893"/>
      <c r="L33" s="1893"/>
      <c r="M33" s="1893"/>
      <c r="N33" s="1893"/>
      <c r="O33" s="1893"/>
      <c r="P33" s="1893"/>
      <c r="Q33" s="1893"/>
      <c r="R33" s="1893"/>
      <c r="S33" s="1893"/>
      <c r="T33" s="1893"/>
      <c r="U33" s="1893"/>
      <c r="V33" s="1893"/>
      <c r="W33" s="1893"/>
      <c r="X33" s="1893"/>
      <c r="Y33" s="1893"/>
      <c r="Z33" s="1893"/>
      <c r="AA33" s="1893"/>
      <c r="AB33" s="1893"/>
      <c r="AC33" s="1893"/>
      <c r="AD33" s="1893"/>
      <c r="AE33" s="1893"/>
      <c r="AF33" s="1893"/>
      <c r="AG33" s="1893"/>
      <c r="AH33" s="1893"/>
      <c r="AI33" s="1893"/>
      <c r="AJ33" s="1894"/>
    </row>
    <row r="34" spans="2:36" ht="15" customHeight="1">
      <c r="B34" s="683"/>
      <c r="C34" s="1884" t="s">
        <v>388</v>
      </c>
      <c r="D34" s="1454"/>
      <c r="E34" s="1454"/>
      <c r="F34" s="1454"/>
      <c r="G34" s="1454"/>
      <c r="H34" s="1454"/>
      <c r="I34" s="684"/>
      <c r="J34" s="1498" t="s">
        <v>857</v>
      </c>
      <c r="K34" s="1876"/>
      <c r="L34" s="1876"/>
      <c r="M34" s="1876"/>
      <c r="N34" s="1876"/>
      <c r="O34" s="1876"/>
      <c r="P34" s="1876"/>
      <c r="Q34" s="1876"/>
      <c r="R34" s="1876"/>
      <c r="S34" s="1876"/>
      <c r="T34" s="1876"/>
      <c r="U34" s="1876"/>
      <c r="V34" s="1876"/>
      <c r="W34" s="1876"/>
      <c r="X34" s="1876"/>
      <c r="Y34" s="1876"/>
      <c r="Z34" s="1876"/>
      <c r="AA34" s="1876"/>
      <c r="AB34" s="1876"/>
      <c r="AC34" s="1876"/>
      <c r="AD34" s="1876"/>
      <c r="AE34" s="1876"/>
      <c r="AF34" s="1876"/>
      <c r="AG34" s="1876"/>
      <c r="AH34" s="1876"/>
      <c r="AI34" s="1876"/>
      <c r="AJ34" s="1877"/>
    </row>
    <row r="35" spans="2:36" ht="15" customHeight="1">
      <c r="B35" s="697"/>
      <c r="C35" s="1092"/>
      <c r="D35" s="1092"/>
      <c r="E35" s="1092"/>
      <c r="F35" s="1092"/>
      <c r="G35" s="1092"/>
      <c r="H35" s="1092"/>
      <c r="I35" s="691"/>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c r="B36" s="697"/>
      <c r="C36" s="1092"/>
      <c r="D36" s="1092"/>
      <c r="E36" s="1092"/>
      <c r="F36" s="1092"/>
      <c r="G36" s="1092"/>
      <c r="H36" s="1092"/>
      <c r="I36" s="691"/>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2:36" ht="15" customHeight="1">
      <c r="B37" s="697"/>
      <c r="C37" s="1092"/>
      <c r="D37" s="1092"/>
      <c r="E37" s="1092"/>
      <c r="F37" s="1092"/>
      <c r="G37" s="1092"/>
      <c r="H37" s="1092"/>
      <c r="I37" s="691"/>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2:36" ht="15" customHeight="1">
      <c r="B38" s="697"/>
      <c r="C38" s="1092"/>
      <c r="D38" s="1092"/>
      <c r="E38" s="1092"/>
      <c r="F38" s="1092"/>
      <c r="G38" s="1092"/>
      <c r="H38" s="1092"/>
      <c r="I38" s="691"/>
      <c r="J38" s="1878"/>
      <c r="K38" s="1879"/>
      <c r="L38" s="1879"/>
      <c r="M38" s="1879"/>
      <c r="N38" s="1879"/>
      <c r="O38" s="1879"/>
      <c r="P38" s="1879"/>
      <c r="Q38" s="1879"/>
      <c r="R38" s="1879"/>
      <c r="S38" s="1879"/>
      <c r="T38" s="1879"/>
      <c r="U38" s="1879"/>
      <c r="V38" s="1879"/>
      <c r="W38" s="1879"/>
      <c r="X38" s="1879"/>
      <c r="Y38" s="1879"/>
      <c r="Z38" s="1879"/>
      <c r="AA38" s="1879"/>
      <c r="AB38" s="1879"/>
      <c r="AC38" s="1879"/>
      <c r="AD38" s="1879"/>
      <c r="AE38" s="1879"/>
      <c r="AF38" s="1879"/>
      <c r="AG38" s="1879"/>
      <c r="AH38" s="1879"/>
      <c r="AI38" s="1879"/>
      <c r="AJ38" s="1880"/>
    </row>
    <row r="39" spans="2:36" ht="15" customHeight="1">
      <c r="B39" s="697"/>
      <c r="C39" s="1092"/>
      <c r="D39" s="1092"/>
      <c r="E39" s="1092"/>
      <c r="F39" s="1092"/>
      <c r="G39" s="1092"/>
      <c r="H39" s="1092"/>
      <c r="I39" s="691"/>
      <c r="J39" s="1878"/>
      <c r="K39" s="1879"/>
      <c r="L39" s="1879"/>
      <c r="M39" s="1879"/>
      <c r="N39" s="1879"/>
      <c r="O39" s="1879"/>
      <c r="P39" s="1879"/>
      <c r="Q39" s="1879"/>
      <c r="R39" s="1879"/>
      <c r="S39" s="1879"/>
      <c r="T39" s="1879"/>
      <c r="U39" s="1879"/>
      <c r="V39" s="1879"/>
      <c r="W39" s="1879"/>
      <c r="X39" s="1879"/>
      <c r="Y39" s="1879"/>
      <c r="Z39" s="1879"/>
      <c r="AA39" s="1879"/>
      <c r="AB39" s="1879"/>
      <c r="AC39" s="1879"/>
      <c r="AD39" s="1879"/>
      <c r="AE39" s="1879"/>
      <c r="AF39" s="1879"/>
      <c r="AG39" s="1879"/>
      <c r="AH39" s="1879"/>
      <c r="AI39" s="1879"/>
      <c r="AJ39" s="1880"/>
    </row>
    <row r="40" spans="2:36" ht="15" customHeight="1">
      <c r="B40" s="697"/>
      <c r="C40" s="1092"/>
      <c r="D40" s="1092"/>
      <c r="E40" s="1092"/>
      <c r="F40" s="1092"/>
      <c r="G40" s="1092"/>
      <c r="H40" s="1092"/>
      <c r="I40" s="691"/>
      <c r="J40" s="1878"/>
      <c r="K40" s="1879"/>
      <c r="L40" s="1879"/>
      <c r="M40" s="1879"/>
      <c r="N40" s="1879"/>
      <c r="O40" s="1879"/>
      <c r="P40" s="1879"/>
      <c r="Q40" s="1879"/>
      <c r="R40" s="1879"/>
      <c r="S40" s="1879"/>
      <c r="T40" s="1879"/>
      <c r="U40" s="1879"/>
      <c r="V40" s="1879"/>
      <c r="W40" s="1879"/>
      <c r="X40" s="1879"/>
      <c r="Y40" s="1879"/>
      <c r="Z40" s="1879"/>
      <c r="AA40" s="1879"/>
      <c r="AB40" s="1879"/>
      <c r="AC40" s="1879"/>
      <c r="AD40" s="1879"/>
      <c r="AE40" s="1879"/>
      <c r="AF40" s="1879"/>
      <c r="AG40" s="1879"/>
      <c r="AH40" s="1879"/>
      <c r="AI40" s="1879"/>
      <c r="AJ40" s="1880"/>
    </row>
    <row r="41" spans="2:36" ht="15" customHeight="1">
      <c r="B41" s="697"/>
      <c r="C41" s="1092"/>
      <c r="D41" s="1092"/>
      <c r="E41" s="1092"/>
      <c r="F41" s="1092"/>
      <c r="G41" s="1092"/>
      <c r="H41" s="1092"/>
      <c r="I41" s="691"/>
      <c r="J41" s="1878"/>
      <c r="K41" s="1879"/>
      <c r="L41" s="1879"/>
      <c r="M41" s="1879"/>
      <c r="N41" s="1879"/>
      <c r="O41" s="1879"/>
      <c r="P41" s="1879"/>
      <c r="Q41" s="1879"/>
      <c r="R41" s="1879"/>
      <c r="S41" s="1879"/>
      <c r="T41" s="1879"/>
      <c r="U41" s="1879"/>
      <c r="V41" s="1879"/>
      <c r="W41" s="1879"/>
      <c r="X41" s="1879"/>
      <c r="Y41" s="1879"/>
      <c r="Z41" s="1879"/>
      <c r="AA41" s="1879"/>
      <c r="AB41" s="1879"/>
      <c r="AC41" s="1879"/>
      <c r="AD41" s="1879"/>
      <c r="AE41" s="1879"/>
      <c r="AF41" s="1879"/>
      <c r="AG41" s="1879"/>
      <c r="AH41" s="1879"/>
      <c r="AI41" s="1879"/>
      <c r="AJ41" s="1880"/>
    </row>
    <row r="42" spans="2:36" ht="15" customHeight="1" thickBot="1">
      <c r="B42" s="179"/>
      <c r="C42" s="1493"/>
      <c r="D42" s="1493"/>
      <c r="E42" s="1493"/>
      <c r="F42" s="1493"/>
      <c r="G42" s="1493"/>
      <c r="H42" s="1493"/>
      <c r="I42" s="180"/>
      <c r="J42" s="1881"/>
      <c r="K42" s="1882"/>
      <c r="L42" s="1882"/>
      <c r="M42" s="1882"/>
      <c r="N42" s="1882"/>
      <c r="O42" s="1882"/>
      <c r="P42" s="1882"/>
      <c r="Q42" s="1882"/>
      <c r="R42" s="1882"/>
      <c r="S42" s="1882"/>
      <c r="T42" s="1882"/>
      <c r="U42" s="1882"/>
      <c r="V42" s="1882"/>
      <c r="W42" s="1882"/>
      <c r="X42" s="1882"/>
      <c r="Y42" s="1882"/>
      <c r="Z42" s="1882"/>
      <c r="AA42" s="1882"/>
      <c r="AB42" s="1882"/>
      <c r="AC42" s="1882"/>
      <c r="AD42" s="1882"/>
      <c r="AE42" s="1882"/>
      <c r="AF42" s="1882"/>
      <c r="AG42" s="1882"/>
      <c r="AH42" s="1882"/>
      <c r="AI42" s="1882"/>
      <c r="AJ42" s="1883"/>
    </row>
    <row r="43" spans="2:36">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row>
    <row r="44" spans="2:36">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2:36" s="1" customFormat="1" ht="15" hidden="1" customHeight="1">
      <c r="B45" s="178"/>
      <c r="C45" s="178"/>
      <c r="D45" s="1534" t="s">
        <v>44</v>
      </c>
      <c r="E45" s="1535"/>
      <c r="F45" s="1535"/>
      <c r="G45" s="1536"/>
      <c r="H45" s="1537" t="s">
        <v>31</v>
      </c>
      <c r="I45" s="1538"/>
      <c r="J45" s="1538"/>
      <c r="K45" s="1538"/>
      <c r="L45" s="1539" t="s">
        <v>7</v>
      </c>
      <c r="M45" s="1538"/>
      <c r="N45" s="1538"/>
      <c r="O45" s="1540"/>
      <c r="P45" s="181"/>
      <c r="Q45" s="245"/>
      <c r="R45" s="1541" t="s">
        <v>6</v>
      </c>
      <c r="S45" s="1508"/>
      <c r="T45" s="1508"/>
      <c r="U45" s="1508"/>
      <c r="V45" s="245"/>
      <c r="W45" s="182"/>
      <c r="X45" s="181"/>
      <c r="Y45" s="245"/>
      <c r="Z45" s="1541" t="s">
        <v>21</v>
      </c>
      <c r="AA45" s="1542"/>
      <c r="AB45" s="1542"/>
      <c r="AC45" s="1542"/>
      <c r="AD45" s="183"/>
      <c r="AE45" s="245"/>
      <c r="AF45" s="1507" t="s">
        <v>46</v>
      </c>
      <c r="AG45" s="1508"/>
      <c r="AH45" s="1508"/>
      <c r="AI45" s="1509"/>
      <c r="AJ45" s="176"/>
    </row>
    <row r="46" spans="2:36" s="1" customFormat="1" ht="12.9" hidden="1" customHeight="1">
      <c r="B46" s="27"/>
      <c r="C46" s="27"/>
      <c r="D46" s="1511"/>
      <c r="E46" s="1512"/>
      <c r="F46" s="1512"/>
      <c r="G46" s="1513"/>
      <c r="H46" s="1517"/>
      <c r="I46" s="1512"/>
      <c r="J46" s="1512"/>
      <c r="K46" s="1512"/>
      <c r="L46" s="1511"/>
      <c r="M46" s="1512"/>
      <c r="N46" s="1512"/>
      <c r="O46" s="1513"/>
      <c r="P46" s="1517"/>
      <c r="Q46" s="1512"/>
      <c r="R46" s="1512"/>
      <c r="S46" s="1512"/>
      <c r="T46" s="1519"/>
      <c r="U46" s="1519"/>
      <c r="V46" s="1519"/>
      <c r="W46" s="1520"/>
      <c r="X46" s="1517"/>
      <c r="Y46" s="1523"/>
      <c r="Z46" s="1523"/>
      <c r="AA46" s="1523"/>
      <c r="AB46" s="1523"/>
      <c r="AC46" s="1523"/>
      <c r="AD46" s="1523"/>
      <c r="AE46" s="1523"/>
      <c r="AF46" s="1527"/>
      <c r="AG46" s="1528"/>
      <c r="AH46" s="1528"/>
      <c r="AI46" s="1529"/>
      <c r="AJ46" s="176"/>
    </row>
    <row r="47" spans="2:36" s="1" customFormat="1" ht="12.9" hidden="1" customHeight="1">
      <c r="B47" s="27"/>
      <c r="C47" s="27"/>
      <c r="D47" s="1511"/>
      <c r="E47" s="1512"/>
      <c r="F47" s="1512"/>
      <c r="G47" s="1513"/>
      <c r="H47" s="1517"/>
      <c r="I47" s="1512"/>
      <c r="J47" s="1512"/>
      <c r="K47" s="1512"/>
      <c r="L47" s="1511"/>
      <c r="M47" s="1512"/>
      <c r="N47" s="1512"/>
      <c r="O47" s="1513"/>
      <c r="P47" s="1517"/>
      <c r="Q47" s="1512"/>
      <c r="R47" s="1512"/>
      <c r="S47" s="1512"/>
      <c r="T47" s="1519"/>
      <c r="U47" s="1519"/>
      <c r="V47" s="1519"/>
      <c r="W47" s="1520"/>
      <c r="X47" s="1524"/>
      <c r="Y47" s="1523"/>
      <c r="Z47" s="1523"/>
      <c r="AA47" s="1523"/>
      <c r="AB47" s="1523"/>
      <c r="AC47" s="1523"/>
      <c r="AD47" s="1523"/>
      <c r="AE47" s="1523"/>
      <c r="AF47" s="1530"/>
      <c r="AG47" s="1528"/>
      <c r="AH47" s="1528"/>
      <c r="AI47" s="1529"/>
      <c r="AJ47" s="176"/>
    </row>
    <row r="48" spans="2:36" s="1" customFormat="1" ht="12.9" hidden="1" customHeight="1">
      <c r="B48" s="27"/>
      <c r="C48" s="27"/>
      <c r="D48" s="1511"/>
      <c r="E48" s="1512"/>
      <c r="F48" s="1512"/>
      <c r="G48" s="1513"/>
      <c r="H48" s="1517"/>
      <c r="I48" s="1512"/>
      <c r="J48" s="1512"/>
      <c r="K48" s="1512"/>
      <c r="L48" s="1511"/>
      <c r="M48" s="1512"/>
      <c r="N48" s="1512"/>
      <c r="O48" s="1513"/>
      <c r="P48" s="1517"/>
      <c r="Q48" s="1512"/>
      <c r="R48" s="1512"/>
      <c r="S48" s="1512"/>
      <c r="T48" s="1519"/>
      <c r="U48" s="1519"/>
      <c r="V48" s="1519"/>
      <c r="W48" s="1520"/>
      <c r="X48" s="1524"/>
      <c r="Y48" s="1523"/>
      <c r="Z48" s="1523"/>
      <c r="AA48" s="1523"/>
      <c r="AB48" s="1523"/>
      <c r="AC48" s="1523"/>
      <c r="AD48" s="1523"/>
      <c r="AE48" s="1523"/>
      <c r="AF48" s="1530"/>
      <c r="AG48" s="1528"/>
      <c r="AH48" s="1528"/>
      <c r="AI48" s="1529"/>
      <c r="AJ48" s="176"/>
    </row>
    <row r="49" spans="1:36" s="1" customFormat="1" ht="12.9" hidden="1" customHeight="1" thickBot="1">
      <c r="B49" s="27"/>
      <c r="C49" s="27"/>
      <c r="D49" s="1514"/>
      <c r="E49" s="1515"/>
      <c r="F49" s="1515"/>
      <c r="G49" s="1516"/>
      <c r="H49" s="1518"/>
      <c r="I49" s="1515"/>
      <c r="J49" s="1515"/>
      <c r="K49" s="1515"/>
      <c r="L49" s="1514"/>
      <c r="M49" s="1515"/>
      <c r="N49" s="1515"/>
      <c r="O49" s="1516"/>
      <c r="P49" s="1518"/>
      <c r="Q49" s="1515"/>
      <c r="R49" s="1515"/>
      <c r="S49" s="1515"/>
      <c r="T49" s="1521"/>
      <c r="U49" s="1521"/>
      <c r="V49" s="1521"/>
      <c r="W49" s="1522"/>
      <c r="X49" s="1525"/>
      <c r="Y49" s="1526"/>
      <c r="Z49" s="1526"/>
      <c r="AA49" s="1526"/>
      <c r="AB49" s="1526"/>
      <c r="AC49" s="1526"/>
      <c r="AD49" s="1526"/>
      <c r="AE49" s="1526"/>
      <c r="AF49" s="1531"/>
      <c r="AG49" s="1532"/>
      <c r="AH49" s="1532"/>
      <c r="AI49" s="1533"/>
      <c r="AJ49" s="176"/>
    </row>
    <row r="50" spans="1:36" s="177" customFormat="1" hidden="1">
      <c r="A50" s="485"/>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row>
    <row r="51" spans="1:36" hidden="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row>
    <row r="52" spans="1:36">
      <c r="C52" s="20"/>
      <c r="D52" s="21"/>
      <c r="E52" s="22"/>
      <c r="F52" s="20"/>
      <c r="G52" s="20"/>
      <c r="H52" s="20"/>
      <c r="I52" s="20"/>
      <c r="J52" s="20"/>
      <c r="K52" s="20"/>
      <c r="L52" s="20"/>
      <c r="M52" s="20"/>
      <c r="N52" s="20"/>
      <c r="O52" s="20"/>
      <c r="P52" s="20"/>
      <c r="Q52" s="20"/>
      <c r="R52" s="20"/>
      <c r="S52" s="20"/>
      <c r="T52" s="20"/>
      <c r="U52" s="20"/>
      <c r="V52" s="20"/>
      <c r="W52" s="20"/>
      <c r="X52" s="20"/>
      <c r="Y52" s="20"/>
      <c r="Z52" s="20"/>
    </row>
    <row r="53" spans="1:36">
      <c r="C53" s="20"/>
      <c r="D53" s="21"/>
      <c r="E53" s="20"/>
      <c r="F53" s="20"/>
      <c r="G53" s="20"/>
      <c r="H53" s="23"/>
      <c r="I53" s="23"/>
      <c r="J53" s="23"/>
      <c r="K53" s="23"/>
      <c r="L53" s="23"/>
      <c r="M53" s="23"/>
      <c r="N53" s="23"/>
      <c r="O53" s="23"/>
      <c r="P53" s="23"/>
      <c r="Q53" s="23"/>
      <c r="R53" s="23"/>
      <c r="S53" s="23"/>
      <c r="T53" s="23"/>
      <c r="U53" s="23"/>
      <c r="V53" s="23"/>
      <c r="W53" s="23"/>
      <c r="X53" s="23"/>
      <c r="Y53" s="23"/>
      <c r="Z53" s="23"/>
      <c r="AA53" s="19"/>
      <c r="AB53" s="19"/>
      <c r="AC53" s="19"/>
      <c r="AD53" s="19"/>
      <c r="AE53" s="19"/>
      <c r="AF53" s="19"/>
      <c r="AG53" s="19"/>
      <c r="AH53" s="19"/>
      <c r="AI53" s="19"/>
    </row>
    <row r="54" spans="1:36">
      <c r="D54" s="17"/>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row>
    <row r="55" spans="1:36">
      <c r="D55" s="17"/>
      <c r="H55" s="1510"/>
      <c r="I55" s="1510"/>
      <c r="J55" s="1510"/>
      <c r="K55" s="1510"/>
      <c r="L55" s="1510"/>
      <c r="M55" s="1510"/>
      <c r="N55" s="1510"/>
      <c r="O55" s="1510"/>
      <c r="P55" s="1510"/>
      <c r="Q55" s="1510"/>
      <c r="R55" s="1510"/>
      <c r="S55" s="1510"/>
      <c r="T55" s="1510"/>
      <c r="U55" s="1510"/>
      <c r="V55" s="1510"/>
      <c r="W55" s="1510"/>
      <c r="X55" s="1510"/>
      <c r="Y55" s="1510"/>
      <c r="Z55" s="1510"/>
      <c r="AA55" s="1510"/>
      <c r="AB55" s="1510"/>
      <c r="AC55" s="1510"/>
      <c r="AD55" s="1510"/>
      <c r="AE55" s="1510"/>
      <c r="AF55" s="1510"/>
      <c r="AG55" s="1510"/>
      <c r="AH55" s="1510"/>
      <c r="AI55" s="1510"/>
    </row>
  </sheetData>
  <sheetProtection selectLockedCells="1"/>
  <mergeCells count="53">
    <mergeCell ref="AM27:AV29"/>
    <mergeCell ref="AF46:AI49"/>
    <mergeCell ref="L22:W22"/>
    <mergeCell ref="L23:W23"/>
    <mergeCell ref="L46:O49"/>
    <mergeCell ref="P46:W49"/>
    <mergeCell ref="AM20:BF22"/>
    <mergeCell ref="AM23:AS25"/>
    <mergeCell ref="AT23:AV25"/>
    <mergeCell ref="C3:F3"/>
    <mergeCell ref="Z1:AI1"/>
    <mergeCell ref="B22:B23"/>
    <mergeCell ref="C22:H23"/>
    <mergeCell ref="H55:AI55"/>
    <mergeCell ref="J25:AJ33"/>
    <mergeCell ref="J34:AJ42"/>
    <mergeCell ref="D45:G45"/>
    <mergeCell ref="H45:K45"/>
    <mergeCell ref="L45:O45"/>
    <mergeCell ref="R45:U45"/>
    <mergeCell ref="Z45:AC45"/>
    <mergeCell ref="AF45:AI45"/>
    <mergeCell ref="D46:G49"/>
    <mergeCell ref="H46:K49"/>
    <mergeCell ref="X46:AE49"/>
    <mergeCell ref="C4:L4"/>
    <mergeCell ref="R6:V6"/>
    <mergeCell ref="R7:V7"/>
    <mergeCell ref="R8:V8"/>
    <mergeCell ref="B20:B21"/>
    <mergeCell ref="C20:H21"/>
    <mergeCell ref="I20:I21"/>
    <mergeCell ref="J20:K21"/>
    <mergeCell ref="L20:W21"/>
    <mergeCell ref="B13:AJ14"/>
    <mergeCell ref="B16:AJ16"/>
    <mergeCell ref="B18:B19"/>
    <mergeCell ref="I18:I19"/>
    <mergeCell ref="P9:AI10"/>
    <mergeCell ref="C25:H33"/>
    <mergeCell ref="C34:H42"/>
    <mergeCell ref="X6:AI6"/>
    <mergeCell ref="X7:AI7"/>
    <mergeCell ref="X8:AI8"/>
    <mergeCell ref="C11:AJ11"/>
    <mergeCell ref="X20:AB21"/>
    <mergeCell ref="AC20:AJ21"/>
    <mergeCell ref="C18:H19"/>
    <mergeCell ref="J22:K22"/>
    <mergeCell ref="J23:K23"/>
    <mergeCell ref="J18:AJ19"/>
    <mergeCell ref="C24:H24"/>
    <mergeCell ref="J24:AJ24"/>
  </mergeCells>
  <phoneticPr fontId="3"/>
  <conditionalFormatting sqref="L20:W21">
    <cfRule type="expression" dxfId="140" priority="7" stopIfTrue="1">
      <formula>AND(MONTH(L20)&lt;10,DAY(L20)&gt;9)</formula>
    </cfRule>
    <cfRule type="expression" dxfId="139" priority="8" stopIfTrue="1">
      <formula>AND(MONTH(L20)&lt;10,DAY(L20)&lt;10)</formula>
    </cfRule>
    <cfRule type="expression" dxfId="138" priority="9" stopIfTrue="1">
      <formula>AND(MONTH(L20)&gt;9,DAY(L20)&lt;10)</formula>
    </cfRule>
  </conditionalFormatting>
  <conditionalFormatting sqref="L22:W22">
    <cfRule type="expression" dxfId="137" priority="4" stopIfTrue="1">
      <formula>AND(MONTH(L22)&lt;10,DAY(L22)&gt;9)</formula>
    </cfRule>
    <cfRule type="expression" dxfId="136" priority="5" stopIfTrue="1">
      <formula>AND(MONTH(L22)&lt;10,DAY(L22)&lt;10)</formula>
    </cfRule>
    <cfRule type="expression" dxfId="135" priority="6" stopIfTrue="1">
      <formula>AND(MONTH(L22)&gt;9,DAY(L22)&lt;10)</formula>
    </cfRule>
  </conditionalFormatting>
  <conditionalFormatting sqref="L23:W23">
    <cfRule type="expression" dxfId="134" priority="1" stopIfTrue="1">
      <formula>AND(MONTH(L23)&lt;10,DAY(L23)&gt;9)</formula>
    </cfRule>
    <cfRule type="expression" dxfId="133" priority="2" stopIfTrue="1">
      <formula>AND(MONTH(L23)&lt;10,DAY(L23)&lt;10)</formula>
    </cfRule>
    <cfRule type="expression" dxfId="132" priority="3" stopIfTrue="1">
      <formula>AND(MONTH(L23)&gt;9,DAY(L23)&lt;10)</formula>
    </cfRule>
  </conditionalFormatting>
  <dataValidations count="2">
    <dataValidation type="list" allowBlank="1" showInputMessage="1" showErrorMessage="1" sqref="AT23:AV23 AT25:AV25">
      <formula1>$AZ$23:$AZ$26</formula1>
    </dataValidation>
    <dataValidation type="list" allowBlank="1" showInputMessage="1" showErrorMessage="1" sqref="AT24:AV24">
      <formula1>$AZ$22:$AZ$25</formula1>
    </dataValidation>
  </dataValidations>
  <pageMargins left="0.9055118110236221" right="0.51181102362204722" top="0.74803149606299213" bottom="0.74803149606299213" header="0.31496062992125984" footer="0.31496062992125984"/>
  <pageSetup paperSize="9" orientation="portrait" r:id="rId1"/>
  <headerFooter>
    <oddHeader xml:space="preserve">&amp;L&amp;"ＭＳ 明朝,標準"&amp;8&amp;K01+034第8号様式（第11条関係）建築保全業務委託用
</oddHeader>
    <oddFooter>&amp;R&amp;"ＭＳ 明朝,標準"&amp;8&amp;K01+034受注者⇒業務主管課</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F46"/>
  <sheetViews>
    <sheetView showZeros="0" view="pageBreakPreview" zoomScaleNormal="100" zoomScaleSheetLayoutView="100" workbookViewId="0">
      <selection activeCell="M38" sqref="M38"/>
    </sheetView>
  </sheetViews>
  <sheetFormatPr defaultColWidth="2.33203125" defaultRowHeight="13.2"/>
  <cols>
    <col min="1" max="1" width="7.6640625" style="612" customWidth="1"/>
    <col min="2" max="38" width="2.33203125" style="612"/>
    <col min="39" max="39" width="17.6640625" style="612" customWidth="1"/>
    <col min="40" max="45" width="2.33203125" style="612"/>
    <col min="46" max="46" width="11.21875" style="612" customWidth="1"/>
    <col min="47" max="51" width="2.33203125" style="612"/>
    <col min="52" max="52" width="2.33203125" style="612" hidden="1" customWidth="1"/>
    <col min="53" max="16384" width="2.33203125" style="612"/>
  </cols>
  <sheetData>
    <row r="1" spans="2:44" ht="18" customHeight="1">
      <c r="B1" s="987"/>
      <c r="C1" s="987"/>
      <c r="D1" s="987"/>
      <c r="E1" s="987"/>
      <c r="F1" s="987"/>
      <c r="G1" s="987"/>
      <c r="H1" s="987"/>
      <c r="I1" s="987"/>
      <c r="J1" s="987"/>
      <c r="K1" s="987"/>
      <c r="L1" s="987"/>
      <c r="M1" s="987"/>
      <c r="N1" s="987"/>
      <c r="O1" s="987"/>
      <c r="P1" s="987"/>
      <c r="Q1" s="987"/>
      <c r="R1" s="987"/>
      <c r="S1" s="987"/>
      <c r="T1" s="987"/>
      <c r="U1" s="987"/>
      <c r="V1" s="987"/>
      <c r="W1" s="987"/>
      <c r="X1" s="987"/>
      <c r="Y1" s="1904" t="s">
        <v>353</v>
      </c>
      <c r="Z1" s="1722"/>
      <c r="AA1" s="1722"/>
      <c r="AB1" s="1722"/>
      <c r="AC1" s="1722"/>
      <c r="AD1" s="1722"/>
      <c r="AE1" s="1722"/>
      <c r="AF1" s="1722"/>
      <c r="AG1" s="1722"/>
      <c r="AH1" s="1722"/>
      <c r="AI1" s="1722"/>
      <c r="AJ1" s="1722"/>
      <c r="AL1" s="583" t="s">
        <v>281</v>
      </c>
    </row>
    <row r="2" spans="2:44" ht="18" customHeight="1">
      <c r="B2" s="987"/>
      <c r="C2" s="987"/>
      <c r="D2" s="987"/>
      <c r="E2" s="987"/>
      <c r="F2" s="987"/>
      <c r="G2" s="987"/>
      <c r="H2" s="987"/>
      <c r="I2" s="987"/>
      <c r="J2" s="987"/>
      <c r="K2" s="987"/>
      <c r="L2" s="987"/>
      <c r="M2" s="987"/>
      <c r="N2" s="987"/>
      <c r="O2" s="987"/>
      <c r="P2" s="987"/>
      <c r="Q2" s="987"/>
      <c r="R2" s="987"/>
      <c r="S2" s="987"/>
      <c r="T2" s="987"/>
      <c r="U2" s="987"/>
      <c r="V2" s="987"/>
      <c r="W2" s="987"/>
      <c r="X2" s="987"/>
      <c r="Y2" s="1947">
        <v>43383</v>
      </c>
      <c r="Z2" s="1948"/>
      <c r="AA2" s="1948"/>
      <c r="AB2" s="1948"/>
      <c r="AC2" s="1948"/>
      <c r="AD2" s="1948"/>
      <c r="AE2" s="1948"/>
      <c r="AF2" s="1948"/>
      <c r="AG2" s="1948"/>
      <c r="AH2" s="1948"/>
      <c r="AI2" s="1948"/>
      <c r="AJ2" s="1948"/>
      <c r="AL2" s="583" t="s">
        <v>40</v>
      </c>
    </row>
    <row r="3" spans="2:44" ht="15" customHeight="1">
      <c r="B3" s="963"/>
      <c r="C3" s="963"/>
      <c r="D3" s="963"/>
      <c r="E3" s="963"/>
      <c r="F3" s="963"/>
      <c r="G3" s="963"/>
      <c r="H3" s="963"/>
      <c r="I3" s="963"/>
      <c r="J3" s="963"/>
      <c r="K3" s="963"/>
      <c r="L3" s="963"/>
      <c r="M3" s="963"/>
      <c r="N3" s="963"/>
      <c r="O3" s="963"/>
      <c r="P3" s="963"/>
      <c r="Q3" s="963"/>
      <c r="R3" s="963"/>
      <c r="S3" s="963"/>
      <c r="T3" s="963"/>
      <c r="U3" s="963"/>
      <c r="V3" s="963"/>
      <c r="W3" s="963"/>
      <c r="X3" s="963"/>
      <c r="Y3" s="647"/>
      <c r="Z3" s="647"/>
      <c r="AA3" s="648"/>
      <c r="AB3" s="648"/>
      <c r="AC3" s="648"/>
      <c r="AD3" s="648"/>
      <c r="AE3" s="648"/>
      <c r="AF3" s="648"/>
      <c r="AG3" s="648"/>
      <c r="AH3" s="648"/>
      <c r="AI3" s="648"/>
      <c r="AJ3" s="648"/>
      <c r="AL3" s="583"/>
    </row>
    <row r="4" spans="2:44" ht="15" customHeight="1">
      <c r="B4" s="1906" t="s">
        <v>284</v>
      </c>
      <c r="C4" s="1907"/>
      <c r="D4" s="1907"/>
      <c r="E4" s="1907"/>
      <c r="F4" s="1907"/>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row>
    <row r="5" spans="2:44" ht="30" customHeight="1">
      <c r="B5" s="963"/>
      <c r="C5" s="1611" t="str">
        <f>各項目入力表!F4</f>
        <v>○△□×ビル管理株式会社</v>
      </c>
      <c r="D5" s="1764"/>
      <c r="E5" s="1764"/>
      <c r="F5" s="1764"/>
      <c r="G5" s="1764"/>
      <c r="H5" s="1764"/>
      <c r="I5" s="1764"/>
      <c r="J5" s="1764"/>
      <c r="K5" s="1764"/>
      <c r="L5" s="1764"/>
      <c r="M5" s="1764"/>
      <c r="N5" s="1764"/>
      <c r="O5" s="1764"/>
      <c r="P5" s="1764"/>
      <c r="Q5" s="963"/>
      <c r="R5" s="963"/>
      <c r="S5" s="963"/>
      <c r="T5" s="963"/>
      <c r="U5" s="963"/>
      <c r="V5" s="963"/>
      <c r="W5" s="963"/>
      <c r="X5" s="963"/>
      <c r="Y5" s="963"/>
      <c r="Z5" s="963"/>
      <c r="AA5" s="963"/>
      <c r="AB5" s="963"/>
      <c r="AC5" s="963"/>
      <c r="AD5" s="963"/>
      <c r="AE5" s="963"/>
      <c r="AF5" s="963"/>
      <c r="AG5" s="963"/>
      <c r="AH5" s="963"/>
      <c r="AI5" s="963"/>
      <c r="AJ5" s="963"/>
    </row>
    <row r="6" spans="2:44" ht="30" customHeight="1">
      <c r="B6" s="963"/>
      <c r="C6" s="1611" t="str">
        <f>各項目入力表!F5</f>
        <v>代表取締役　○△　□×</v>
      </c>
      <c r="D6" s="1764"/>
      <c r="E6" s="1764"/>
      <c r="F6" s="1764"/>
      <c r="G6" s="1764"/>
      <c r="H6" s="1764"/>
      <c r="I6" s="1764"/>
      <c r="J6" s="1764"/>
      <c r="K6" s="1764"/>
      <c r="L6" s="1764"/>
      <c r="M6" s="1764"/>
      <c r="N6" s="1764"/>
      <c r="O6" s="1764"/>
      <c r="P6" s="1764"/>
      <c r="Q6" s="950" t="s">
        <v>320</v>
      </c>
      <c r="R6" s="963"/>
      <c r="S6" s="963"/>
      <c r="T6" s="963"/>
      <c r="U6" s="963"/>
      <c r="V6" s="963"/>
      <c r="W6" s="963"/>
      <c r="X6" s="963"/>
      <c r="Y6" s="963"/>
      <c r="Z6" s="963"/>
      <c r="AA6" s="963"/>
      <c r="AB6" s="963"/>
      <c r="AC6" s="963"/>
      <c r="AD6" s="963"/>
      <c r="AE6" s="963"/>
      <c r="AF6" s="963"/>
      <c r="AG6" s="963"/>
      <c r="AH6" s="963"/>
      <c r="AI6" s="963"/>
      <c r="AJ6" s="963"/>
    </row>
    <row r="7" spans="2:44" ht="15" customHeight="1">
      <c r="B7" s="963"/>
      <c r="C7" s="963"/>
      <c r="D7" s="963"/>
      <c r="E7" s="963"/>
      <c r="F7" s="963"/>
      <c r="G7" s="963"/>
      <c r="H7" s="963"/>
      <c r="I7" s="963"/>
      <c r="J7" s="963"/>
      <c r="K7" s="963"/>
      <c r="L7" s="963"/>
      <c r="M7" s="963"/>
      <c r="N7" s="963"/>
      <c r="O7" s="963"/>
      <c r="P7" s="963"/>
      <c r="Q7" s="963"/>
      <c r="R7" s="963"/>
      <c r="S7" s="963"/>
      <c r="T7" s="963"/>
      <c r="U7" s="963"/>
      <c r="V7" s="963"/>
      <c r="W7" s="963"/>
      <c r="X7" s="649"/>
      <c r="Y7" s="650"/>
      <c r="Z7" s="650"/>
      <c r="AA7" s="650"/>
      <c r="AB7" s="650"/>
      <c r="AC7" s="650"/>
      <c r="AD7" s="650"/>
      <c r="AE7" s="650"/>
      <c r="AF7" s="650"/>
      <c r="AG7" s="650"/>
      <c r="AH7" s="650"/>
      <c r="AI7" s="963"/>
      <c r="AJ7" s="963"/>
    </row>
    <row r="8" spans="2:44" ht="20.100000000000001" customHeight="1">
      <c r="B8" s="963"/>
      <c r="C8" s="963"/>
      <c r="D8" s="963"/>
      <c r="E8" s="963"/>
      <c r="F8" s="963"/>
      <c r="G8" s="963"/>
      <c r="H8" s="963"/>
      <c r="I8" s="963"/>
      <c r="J8" s="963"/>
      <c r="K8" s="963"/>
      <c r="L8" s="963"/>
      <c r="M8" s="963"/>
      <c r="N8" s="963"/>
      <c r="O8" s="963"/>
      <c r="P8" s="963"/>
      <c r="Q8" s="963"/>
      <c r="R8" s="963"/>
      <c r="S8" s="963"/>
      <c r="T8" s="963"/>
      <c r="U8" s="1388" t="str">
        <f>各項目入力表!B10</f>
        <v>平塚市長　　落合　克宏</v>
      </c>
      <c r="V8" s="1712"/>
      <c r="W8" s="1712"/>
      <c r="X8" s="1712"/>
      <c r="Y8" s="1712"/>
      <c r="Z8" s="1712"/>
      <c r="AA8" s="1712"/>
      <c r="AB8" s="1712"/>
      <c r="AC8" s="1712"/>
      <c r="AD8" s="1712"/>
      <c r="AE8" s="1712"/>
      <c r="AF8" s="1712"/>
      <c r="AG8" s="1712"/>
      <c r="AH8" s="1712"/>
      <c r="AI8" s="1754" t="s">
        <v>27</v>
      </c>
      <c r="AJ8" s="1754"/>
    </row>
    <row r="9" spans="2:44" ht="15" customHeight="1">
      <c r="B9" s="963"/>
      <c r="C9" s="963"/>
      <c r="D9" s="963"/>
      <c r="E9" s="963"/>
      <c r="F9" s="963"/>
      <c r="G9" s="963"/>
      <c r="H9" s="963"/>
      <c r="I9" s="963"/>
      <c r="J9" s="963"/>
      <c r="K9" s="963"/>
      <c r="L9" s="963"/>
      <c r="M9" s="963"/>
      <c r="N9" s="963"/>
      <c r="O9" s="963"/>
      <c r="P9" s="963"/>
      <c r="Q9" s="963"/>
      <c r="R9" s="963"/>
      <c r="S9" s="963"/>
      <c r="T9" s="963"/>
      <c r="U9" s="963"/>
      <c r="V9" s="963"/>
      <c r="W9" s="963"/>
      <c r="X9" s="651"/>
      <c r="Y9" s="963"/>
      <c r="Z9" s="963"/>
      <c r="AA9" s="963"/>
      <c r="AB9" s="963"/>
      <c r="AC9" s="963"/>
      <c r="AD9" s="963"/>
      <c r="AE9" s="963"/>
      <c r="AF9" s="963"/>
      <c r="AG9" s="963"/>
      <c r="AH9" s="963"/>
      <c r="AI9" s="963"/>
      <c r="AJ9" s="963"/>
    </row>
    <row r="10" spans="2:44" ht="30" customHeight="1">
      <c r="B10" s="1909" t="s">
        <v>608</v>
      </c>
      <c r="C10" s="1909"/>
      <c r="D10" s="1909"/>
      <c r="E10" s="1909"/>
      <c r="F10" s="1909"/>
      <c r="G10" s="1909"/>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row>
    <row r="11" spans="2:44" ht="15" customHeight="1" thickBot="1">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row>
    <row r="12" spans="2:44" ht="20.100000000000001" customHeight="1">
      <c r="B12" s="967"/>
      <c r="C12" s="1914">
        <v>43304</v>
      </c>
      <c r="D12" s="1914"/>
      <c r="E12" s="1914"/>
      <c r="F12" s="1914"/>
      <c r="G12" s="1914"/>
      <c r="H12" s="1914"/>
      <c r="I12" s="1914"/>
      <c r="J12" s="1914"/>
      <c r="K12" s="1836" t="s">
        <v>542</v>
      </c>
      <c r="L12" s="1836"/>
      <c r="M12" s="1836"/>
      <c r="N12" s="1836"/>
      <c r="O12" s="1836"/>
      <c r="P12" s="1836"/>
      <c r="Q12" s="1836"/>
      <c r="R12" s="1836"/>
      <c r="S12" s="1836"/>
      <c r="T12" s="1836"/>
      <c r="U12" s="1836"/>
      <c r="V12" s="1836"/>
      <c r="W12" s="1836"/>
      <c r="X12" s="1836"/>
      <c r="Y12" s="1836"/>
      <c r="Z12" s="1836"/>
      <c r="AA12" s="1836"/>
      <c r="AB12" s="1836"/>
      <c r="AC12" s="1836"/>
      <c r="AD12" s="1836"/>
      <c r="AE12" s="1836"/>
      <c r="AF12" s="1836"/>
      <c r="AG12" s="1836"/>
      <c r="AH12" s="1836"/>
      <c r="AI12" s="1836"/>
      <c r="AJ12" s="1836"/>
      <c r="AM12" s="1713" t="s">
        <v>601</v>
      </c>
      <c r="AN12" s="1714"/>
      <c r="AO12" s="1714"/>
      <c r="AP12" s="1714"/>
      <c r="AQ12" s="1714"/>
      <c r="AR12" s="1715"/>
    </row>
    <row r="13" spans="2:44" ht="20.100000000000001" customHeight="1" thickBot="1">
      <c r="B13" s="1836" t="s">
        <v>837</v>
      </c>
      <c r="C13" s="1836"/>
      <c r="D13" s="1836"/>
      <c r="E13" s="1836"/>
      <c r="F13" s="1836"/>
      <c r="G13" s="1836"/>
      <c r="H13" s="1836"/>
      <c r="I13" s="1836"/>
      <c r="J13" s="1836"/>
      <c r="K13" s="1836"/>
      <c r="L13" s="1836"/>
      <c r="M13" s="1836"/>
      <c r="N13" s="1836"/>
      <c r="O13" s="1836"/>
      <c r="P13" s="1836"/>
      <c r="Q13" s="1836"/>
      <c r="R13" s="1836"/>
      <c r="S13" s="1836"/>
      <c r="T13" s="1836"/>
      <c r="U13" s="1836"/>
      <c r="V13" s="1836"/>
      <c r="W13" s="1836"/>
      <c r="X13" s="1836"/>
      <c r="Y13" s="1836"/>
      <c r="Z13" s="1836"/>
      <c r="AA13" s="1836"/>
      <c r="AB13" s="1836"/>
      <c r="AC13" s="1836"/>
      <c r="AD13" s="1836"/>
      <c r="AE13" s="1836"/>
      <c r="AF13" s="1836"/>
      <c r="AG13" s="1836"/>
      <c r="AH13" s="1836"/>
      <c r="AI13" s="1836"/>
      <c r="AJ13" s="1836"/>
      <c r="AM13" s="1716"/>
      <c r="AN13" s="1717"/>
      <c r="AO13" s="1717"/>
      <c r="AP13" s="1717"/>
      <c r="AQ13" s="1717"/>
      <c r="AR13" s="1718"/>
    </row>
    <row r="14" spans="2:44" ht="15" customHeight="1">
      <c r="B14" s="963"/>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row>
    <row r="15" spans="2:44" ht="20.100000000000001" customHeight="1">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row>
    <row r="16" spans="2:44" ht="15" customHeight="1" thickBot="1">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row>
    <row r="17" spans="2:58" ht="15" customHeight="1">
      <c r="B17" s="969"/>
      <c r="C17" s="1602" t="s">
        <v>345</v>
      </c>
      <c r="D17" s="1949"/>
      <c r="E17" s="1949"/>
      <c r="F17" s="1949"/>
      <c r="G17" s="1949"/>
      <c r="H17" s="1949"/>
      <c r="I17" s="970"/>
      <c r="J17" s="1922" t="str">
        <f>各項目入力表!B3</f>
        <v>○○○○施設保全業務（総合管理）</v>
      </c>
      <c r="K17" s="1936"/>
      <c r="L17" s="1936"/>
      <c r="M17" s="1936"/>
      <c r="N17" s="1936"/>
      <c r="O17" s="1936"/>
      <c r="P17" s="1936"/>
      <c r="Q17" s="1936"/>
      <c r="R17" s="1936"/>
      <c r="S17" s="1936"/>
      <c r="T17" s="1936"/>
      <c r="U17" s="1936"/>
      <c r="V17" s="1936"/>
      <c r="W17" s="1936"/>
      <c r="X17" s="1936"/>
      <c r="Y17" s="1936"/>
      <c r="Z17" s="1936"/>
      <c r="AA17" s="1936"/>
      <c r="AB17" s="1936"/>
      <c r="AC17" s="1936"/>
      <c r="AD17" s="1936"/>
      <c r="AE17" s="1936"/>
      <c r="AF17" s="1936"/>
      <c r="AG17" s="1936"/>
      <c r="AH17" s="1936"/>
      <c r="AI17" s="1936"/>
      <c r="AJ17" s="1937"/>
    </row>
    <row r="18" spans="2:58" ht="15" customHeight="1">
      <c r="B18" s="984"/>
      <c r="C18" s="1935"/>
      <c r="D18" s="1935"/>
      <c r="E18" s="1935"/>
      <c r="F18" s="1935"/>
      <c r="G18" s="1935"/>
      <c r="H18" s="1935"/>
      <c r="I18" s="985"/>
      <c r="J18" s="1938"/>
      <c r="K18" s="1939"/>
      <c r="L18" s="1939"/>
      <c r="M18" s="1939"/>
      <c r="N18" s="1939"/>
      <c r="O18" s="1939"/>
      <c r="P18" s="1939"/>
      <c r="Q18" s="1939"/>
      <c r="R18" s="1939"/>
      <c r="S18" s="1939"/>
      <c r="T18" s="1939"/>
      <c r="U18" s="1939"/>
      <c r="V18" s="1939"/>
      <c r="W18" s="1939"/>
      <c r="X18" s="1939"/>
      <c r="Y18" s="1939"/>
      <c r="Z18" s="1939"/>
      <c r="AA18" s="1939"/>
      <c r="AB18" s="1939"/>
      <c r="AC18" s="1939"/>
      <c r="AD18" s="1939"/>
      <c r="AE18" s="1939"/>
      <c r="AF18" s="1939"/>
      <c r="AG18" s="1939"/>
      <c r="AH18" s="1939"/>
      <c r="AI18" s="1939"/>
      <c r="AJ18" s="1940"/>
    </row>
    <row r="19" spans="2:58" ht="15" customHeight="1">
      <c r="B19" s="1585"/>
      <c r="C19" s="1587" t="s">
        <v>351</v>
      </c>
      <c r="D19" s="1102"/>
      <c r="E19" s="1102"/>
      <c r="F19" s="1102"/>
      <c r="G19" s="1102"/>
      <c r="H19" s="1102"/>
      <c r="I19" s="1627"/>
      <c r="J19" s="1593"/>
      <c r="K19" s="1594"/>
      <c r="L19" s="1872">
        <f>各項目入力表!B6</f>
        <v>43922</v>
      </c>
      <c r="M19" s="1872"/>
      <c r="N19" s="1872"/>
      <c r="O19" s="1872"/>
      <c r="P19" s="1872"/>
      <c r="Q19" s="1872"/>
      <c r="R19" s="1872"/>
      <c r="S19" s="1872"/>
      <c r="T19" s="1872"/>
      <c r="U19" s="1872"/>
      <c r="V19" s="1872"/>
      <c r="W19" s="1895"/>
      <c r="X19" s="1588" t="s">
        <v>118</v>
      </c>
      <c r="Y19" s="1102"/>
      <c r="Z19" s="1102"/>
      <c r="AA19" s="1102"/>
      <c r="AB19" s="1125"/>
      <c r="AC19" s="1896" t="str">
        <f>各項目入力表!B5</f>
        <v>05</v>
      </c>
      <c r="AD19" s="1594"/>
      <c r="AE19" s="1594"/>
      <c r="AF19" s="1594"/>
      <c r="AG19" s="1594"/>
      <c r="AH19" s="1594"/>
      <c r="AI19" s="1594"/>
      <c r="AJ19" s="1600"/>
    </row>
    <row r="20" spans="2:58" ht="15" customHeight="1">
      <c r="B20" s="1586"/>
      <c r="C20" s="1095"/>
      <c r="D20" s="1095"/>
      <c r="E20" s="1095"/>
      <c r="F20" s="1095"/>
      <c r="G20" s="1095"/>
      <c r="H20" s="1095"/>
      <c r="I20" s="1628"/>
      <c r="J20" s="1595"/>
      <c r="K20" s="1596"/>
      <c r="L20" s="1264"/>
      <c r="M20" s="1264"/>
      <c r="N20" s="1264"/>
      <c r="O20" s="1264"/>
      <c r="P20" s="1264"/>
      <c r="Q20" s="1264"/>
      <c r="R20" s="1264"/>
      <c r="S20" s="1264"/>
      <c r="T20" s="1264"/>
      <c r="U20" s="1264"/>
      <c r="V20" s="1264"/>
      <c r="W20" s="1315"/>
      <c r="X20" s="1116"/>
      <c r="Y20" s="1095"/>
      <c r="Z20" s="1095"/>
      <c r="AA20" s="1095"/>
      <c r="AB20" s="1115"/>
      <c r="AC20" s="1595"/>
      <c r="AD20" s="1596"/>
      <c r="AE20" s="1596"/>
      <c r="AF20" s="1596"/>
      <c r="AG20" s="1596"/>
      <c r="AH20" s="1596"/>
      <c r="AI20" s="1596"/>
      <c r="AJ20" s="1601"/>
      <c r="AM20" s="1090" t="s">
        <v>366</v>
      </c>
      <c r="AN20" s="1074"/>
      <c r="AO20" s="1074"/>
      <c r="AP20" s="1074"/>
      <c r="AQ20" s="1074"/>
      <c r="AR20" s="1074"/>
      <c r="AS20" s="1074"/>
      <c r="AT20" s="1074"/>
      <c r="AU20" s="1074"/>
      <c r="AV20" s="1074"/>
      <c r="AW20" s="1074"/>
      <c r="AX20" s="1074"/>
      <c r="AY20" s="1074"/>
      <c r="AZ20" s="1074"/>
      <c r="BA20" s="1074"/>
      <c r="BB20" s="1074"/>
      <c r="BC20" s="1074"/>
      <c r="BD20" s="1074"/>
      <c r="BE20" s="1074"/>
      <c r="BF20" s="1074"/>
    </row>
    <row r="21" spans="2:58" ht="30" customHeight="1">
      <c r="B21" s="1585"/>
      <c r="C21" s="1587" t="s">
        <v>346</v>
      </c>
      <c r="D21" s="1102"/>
      <c r="E21" s="1102"/>
      <c r="F21" s="1102"/>
      <c r="G21" s="1102"/>
      <c r="H21" s="1102"/>
      <c r="I21" s="931"/>
      <c r="J21" s="1588" t="s">
        <v>323</v>
      </c>
      <c r="K21" s="1934"/>
      <c r="L21" s="1871">
        <f>各項目入力表!B7</f>
        <v>43922</v>
      </c>
      <c r="M21" s="1872"/>
      <c r="N21" s="1872"/>
      <c r="O21" s="1872"/>
      <c r="P21" s="1872"/>
      <c r="Q21" s="1872"/>
      <c r="R21" s="1872"/>
      <c r="S21" s="1872"/>
      <c r="T21" s="1872"/>
      <c r="U21" s="1872"/>
      <c r="V21" s="1872"/>
      <c r="W21" s="1872"/>
      <c r="X21" s="947"/>
      <c r="Y21" s="983"/>
      <c r="Z21" s="983"/>
      <c r="AA21" s="983"/>
      <c r="AB21" s="983"/>
      <c r="AC21" s="983"/>
      <c r="AD21" s="983"/>
      <c r="AE21" s="983"/>
      <c r="AF21" s="983"/>
      <c r="AG21" s="983"/>
      <c r="AH21" s="983"/>
      <c r="AI21" s="983"/>
      <c r="AJ21" s="57"/>
      <c r="AM21" s="1074"/>
      <c r="AN21" s="1074"/>
      <c r="AO21" s="1074"/>
      <c r="AP21" s="1074"/>
      <c r="AQ21" s="1074"/>
      <c r="AR21" s="1074"/>
      <c r="AS21" s="1074"/>
      <c r="AT21" s="1074"/>
      <c r="AU21" s="1074"/>
      <c r="AV21" s="1074"/>
      <c r="AW21" s="1074"/>
      <c r="AX21" s="1074"/>
      <c r="AY21" s="1074"/>
      <c r="AZ21" s="1074"/>
      <c r="BA21" s="1074"/>
      <c r="BB21" s="1074"/>
      <c r="BC21" s="1074"/>
      <c r="BD21" s="1074"/>
      <c r="BE21" s="1074"/>
      <c r="BF21" s="1074"/>
    </row>
    <row r="22" spans="2:58" ht="30" customHeight="1">
      <c r="B22" s="1586"/>
      <c r="C22" s="1095"/>
      <c r="D22" s="1095"/>
      <c r="E22" s="1095"/>
      <c r="F22" s="1095"/>
      <c r="G22" s="1095"/>
      <c r="H22" s="1095"/>
      <c r="I22" s="929"/>
      <c r="J22" s="1116" t="s">
        <v>324</v>
      </c>
      <c r="K22" s="1935"/>
      <c r="L22" s="1898">
        <f>IF(AT24=AZ24,各項目入力表!B8,+IF(AT24=AZ25,各項目入力表!D5,各項目入力表!D6))</f>
        <v>44286</v>
      </c>
      <c r="M22" s="1264"/>
      <c r="N22" s="1264"/>
      <c r="O22" s="1264"/>
      <c r="P22" s="1264"/>
      <c r="Q22" s="1264"/>
      <c r="R22" s="1264"/>
      <c r="S22" s="1264"/>
      <c r="T22" s="1264"/>
      <c r="U22" s="1264"/>
      <c r="V22" s="1264"/>
      <c r="W22" s="1264"/>
      <c r="X22" s="938"/>
      <c r="Y22" s="89"/>
      <c r="Z22" s="89"/>
      <c r="AA22" s="89"/>
      <c r="AB22" s="89"/>
      <c r="AC22" s="89"/>
      <c r="AD22" s="89"/>
      <c r="AE22" s="89"/>
      <c r="AF22" s="89"/>
      <c r="AG22" s="89"/>
      <c r="AH22" s="89"/>
      <c r="AI22" s="89"/>
      <c r="AJ22" s="58"/>
      <c r="AM22" s="1074"/>
      <c r="AN22" s="1074"/>
      <c r="AO22" s="1074"/>
      <c r="AP22" s="1074"/>
      <c r="AQ22" s="1074"/>
      <c r="AR22" s="1074"/>
      <c r="AS22" s="1074"/>
      <c r="AT22" s="1074"/>
      <c r="AU22" s="1074"/>
      <c r="AV22" s="1074"/>
      <c r="AW22" s="1074"/>
      <c r="AX22" s="1074"/>
      <c r="AY22" s="1074"/>
      <c r="AZ22" s="1074"/>
      <c r="BA22" s="1074"/>
      <c r="BB22" s="1074"/>
      <c r="BC22" s="1074"/>
      <c r="BD22" s="1074"/>
      <c r="BE22" s="1074"/>
      <c r="BF22" s="1074"/>
    </row>
    <row r="23" spans="2:58" s="894" customFormat="1" ht="30" customHeight="1" thickBot="1">
      <c r="B23" s="893"/>
      <c r="C23" s="1912" t="s">
        <v>611</v>
      </c>
      <c r="D23" s="1913"/>
      <c r="E23" s="1913"/>
      <c r="F23" s="1913"/>
      <c r="G23" s="1913"/>
      <c r="H23" s="1913"/>
      <c r="I23" s="892"/>
      <c r="J23" s="1800" t="s">
        <v>719</v>
      </c>
      <c r="K23" s="1902"/>
      <c r="L23" s="1902"/>
      <c r="M23" s="1902"/>
      <c r="N23" s="1902"/>
      <c r="O23" s="1902"/>
      <c r="P23" s="1902"/>
      <c r="Q23" s="1902"/>
      <c r="R23" s="1902"/>
      <c r="S23" s="1902"/>
      <c r="T23" s="1902"/>
      <c r="U23" s="1902"/>
      <c r="V23" s="1902"/>
      <c r="W23" s="1902"/>
      <c r="X23" s="1902"/>
      <c r="Y23" s="1902"/>
      <c r="Z23" s="1902"/>
      <c r="AA23" s="1902"/>
      <c r="AB23" s="1902"/>
      <c r="AC23" s="1902"/>
      <c r="AD23" s="1902"/>
      <c r="AE23" s="1902"/>
      <c r="AF23" s="1902"/>
      <c r="AG23" s="1902"/>
      <c r="AH23" s="1902"/>
      <c r="AI23" s="1902"/>
      <c r="AJ23" s="1903"/>
      <c r="AM23" s="891"/>
      <c r="AN23" s="891"/>
      <c r="AO23" s="891"/>
      <c r="AP23" s="891"/>
      <c r="AQ23" s="891"/>
      <c r="AR23" s="891"/>
      <c r="AS23" s="891"/>
      <c r="AT23" s="891"/>
      <c r="AU23" s="891"/>
      <c r="AV23" s="891"/>
    </row>
    <row r="24" spans="2:58" ht="15" customHeight="1" thickTop="1">
      <c r="B24" s="1941"/>
      <c r="C24" s="1884" t="s">
        <v>325</v>
      </c>
      <c r="D24" s="1454"/>
      <c r="E24" s="1454"/>
      <c r="F24" s="1454"/>
      <c r="G24" s="1454"/>
      <c r="H24" s="1454"/>
      <c r="I24" s="1944"/>
      <c r="J24" s="1498" t="s">
        <v>531</v>
      </c>
      <c r="K24" s="1876"/>
      <c r="L24" s="1876"/>
      <c r="M24" s="1876"/>
      <c r="N24" s="1876"/>
      <c r="O24" s="1876"/>
      <c r="P24" s="1876"/>
      <c r="Q24" s="1876"/>
      <c r="R24" s="1876"/>
      <c r="S24" s="1876"/>
      <c r="T24" s="1876"/>
      <c r="U24" s="1876"/>
      <c r="V24" s="1876"/>
      <c r="W24" s="1876"/>
      <c r="X24" s="1876"/>
      <c r="Y24" s="1876"/>
      <c r="Z24" s="1876"/>
      <c r="AA24" s="1876"/>
      <c r="AB24" s="1876"/>
      <c r="AC24" s="1876"/>
      <c r="AD24" s="1876"/>
      <c r="AE24" s="1876"/>
      <c r="AF24" s="1876"/>
      <c r="AG24" s="1876"/>
      <c r="AH24" s="1876"/>
      <c r="AI24" s="1876"/>
      <c r="AJ24" s="1877"/>
      <c r="AM24" s="1591" t="s">
        <v>274</v>
      </c>
      <c r="AN24" s="1074"/>
      <c r="AO24" s="1074"/>
      <c r="AP24" s="1074"/>
      <c r="AQ24" s="1074"/>
      <c r="AR24" s="1074"/>
      <c r="AS24" s="1592"/>
      <c r="AT24" s="1619" t="s">
        <v>110</v>
      </c>
      <c r="AU24" s="1620"/>
      <c r="AV24" s="1621"/>
      <c r="AZ24" s="612" t="s">
        <v>110</v>
      </c>
    </row>
    <row r="25" spans="2:58" ht="15" customHeight="1" thickBot="1">
      <c r="B25" s="1942"/>
      <c r="C25" s="1092"/>
      <c r="D25" s="1092"/>
      <c r="E25" s="1092"/>
      <c r="F25" s="1092"/>
      <c r="G25" s="1092"/>
      <c r="H25" s="1092"/>
      <c r="I25" s="1945"/>
      <c r="J25" s="1878"/>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80"/>
      <c r="AM25" s="1074"/>
      <c r="AN25" s="1074"/>
      <c r="AO25" s="1074"/>
      <c r="AP25" s="1074"/>
      <c r="AQ25" s="1074"/>
      <c r="AR25" s="1074"/>
      <c r="AS25" s="1592"/>
      <c r="AT25" s="1622"/>
      <c r="AU25" s="1623"/>
      <c r="AV25" s="1624"/>
      <c r="AZ25" s="612" t="s">
        <v>128</v>
      </c>
    </row>
    <row r="26" spans="2:58" ht="15" customHeight="1" thickTop="1">
      <c r="B26" s="1942"/>
      <c r="C26" s="1092"/>
      <c r="D26" s="1092"/>
      <c r="E26" s="1092"/>
      <c r="F26" s="1092"/>
      <c r="G26" s="1092"/>
      <c r="H26" s="1092"/>
      <c r="I26" s="1945"/>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Z26" s="612" t="s">
        <v>129</v>
      </c>
    </row>
    <row r="27" spans="2:58" ht="15" customHeight="1">
      <c r="B27" s="1942"/>
      <c r="C27" s="1092"/>
      <c r="D27" s="1092"/>
      <c r="E27" s="1092"/>
      <c r="F27" s="1092"/>
      <c r="G27" s="1092"/>
      <c r="H27" s="1092"/>
      <c r="I27" s="1945"/>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M27" s="1616" t="s">
        <v>421</v>
      </c>
      <c r="AN27" s="1090"/>
      <c r="AO27" s="1090"/>
      <c r="AP27" s="1090"/>
      <c r="AQ27" s="1090"/>
      <c r="AR27" s="1090"/>
      <c r="AS27" s="1090"/>
      <c r="AT27" s="1090"/>
      <c r="AU27" s="1074"/>
    </row>
    <row r="28" spans="2:58" ht="15" customHeight="1">
      <c r="B28" s="1942"/>
      <c r="C28" s="1092"/>
      <c r="D28" s="1092"/>
      <c r="E28" s="1092"/>
      <c r="F28" s="1092"/>
      <c r="G28" s="1092"/>
      <c r="H28" s="1092"/>
      <c r="I28" s="1945"/>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M28" s="1090"/>
      <c r="AN28" s="1090"/>
      <c r="AO28" s="1090"/>
      <c r="AP28" s="1090"/>
      <c r="AQ28" s="1090"/>
      <c r="AR28" s="1090"/>
      <c r="AS28" s="1090"/>
      <c r="AT28" s="1090"/>
      <c r="AU28" s="1074"/>
    </row>
    <row r="29" spans="2:58" ht="15" customHeight="1">
      <c r="B29" s="1942"/>
      <c r="C29" s="1092"/>
      <c r="D29" s="1092"/>
      <c r="E29" s="1092"/>
      <c r="F29" s="1092"/>
      <c r="G29" s="1092"/>
      <c r="H29" s="1092"/>
      <c r="I29" s="1945"/>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c r="AM29" s="1090"/>
      <c r="AN29" s="1090"/>
      <c r="AO29" s="1090"/>
      <c r="AP29" s="1090"/>
      <c r="AQ29" s="1090"/>
      <c r="AR29" s="1090"/>
      <c r="AS29" s="1090"/>
      <c r="AT29" s="1090"/>
      <c r="AU29" s="1074"/>
    </row>
    <row r="30" spans="2:58" ht="15" customHeight="1">
      <c r="B30" s="1942"/>
      <c r="C30" s="1092"/>
      <c r="D30" s="1092"/>
      <c r="E30" s="1092"/>
      <c r="F30" s="1092"/>
      <c r="G30" s="1092"/>
      <c r="H30" s="1092"/>
      <c r="I30" s="1945"/>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8" ht="15" customHeight="1">
      <c r="B31" s="1942"/>
      <c r="C31" s="1092"/>
      <c r="D31" s="1092"/>
      <c r="E31" s="1092"/>
      <c r="F31" s="1092"/>
      <c r="G31" s="1092"/>
      <c r="H31" s="1092"/>
      <c r="I31" s="1945"/>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58" ht="15" customHeight="1">
      <c r="B32" s="1942"/>
      <c r="C32" s="1092"/>
      <c r="D32" s="1092"/>
      <c r="E32" s="1092"/>
      <c r="F32" s="1092"/>
      <c r="G32" s="1092"/>
      <c r="H32" s="1092"/>
      <c r="I32" s="1945"/>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1942"/>
      <c r="C33" s="1092"/>
      <c r="D33" s="1092"/>
      <c r="E33" s="1092"/>
      <c r="F33" s="1092"/>
      <c r="G33" s="1092"/>
      <c r="H33" s="1092"/>
      <c r="I33" s="1945"/>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1942"/>
      <c r="C34" s="1092"/>
      <c r="D34" s="1092"/>
      <c r="E34" s="1092"/>
      <c r="F34" s="1092"/>
      <c r="G34" s="1092"/>
      <c r="H34" s="1092"/>
      <c r="I34" s="1945"/>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1942"/>
      <c r="C35" s="1092"/>
      <c r="D35" s="1092"/>
      <c r="E35" s="1092"/>
      <c r="F35" s="1092"/>
      <c r="G35" s="1092"/>
      <c r="H35" s="1092"/>
      <c r="I35" s="1945"/>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thickBot="1">
      <c r="B36" s="1943"/>
      <c r="C36" s="1493"/>
      <c r="D36" s="1493"/>
      <c r="E36" s="1493"/>
      <c r="F36" s="1493"/>
      <c r="G36" s="1493"/>
      <c r="H36" s="1493"/>
      <c r="I36" s="1946"/>
      <c r="J36" s="1881"/>
      <c r="K36" s="1882"/>
      <c r="L36" s="1882"/>
      <c r="M36" s="1882"/>
      <c r="N36" s="1882"/>
      <c r="O36" s="1882"/>
      <c r="P36" s="1882"/>
      <c r="Q36" s="1882"/>
      <c r="R36" s="1882"/>
      <c r="S36" s="1882"/>
      <c r="T36" s="1882"/>
      <c r="U36" s="1882"/>
      <c r="V36" s="1882"/>
      <c r="W36" s="1882"/>
      <c r="X36" s="1882"/>
      <c r="Y36" s="1882"/>
      <c r="Z36" s="1882"/>
      <c r="AA36" s="1882"/>
      <c r="AB36" s="1882"/>
      <c r="AC36" s="1882"/>
      <c r="AD36" s="1882"/>
      <c r="AE36" s="1882"/>
      <c r="AF36" s="1882"/>
      <c r="AG36" s="1882"/>
      <c r="AH36" s="1882"/>
      <c r="AI36" s="1882"/>
      <c r="AJ36" s="1883"/>
    </row>
    <row r="38" spans="2:36">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2:36" s="738" customFormat="1" ht="36.75" customHeight="1">
      <c r="B40" s="272" t="s">
        <v>443</v>
      </c>
      <c r="G40" s="741"/>
      <c r="H40" s="25"/>
      <c r="I40" s="741"/>
      <c r="J40" s="741"/>
      <c r="K40" s="741"/>
      <c r="L40" s="741"/>
      <c r="M40" s="741"/>
      <c r="N40" s="741"/>
      <c r="O40" s="741"/>
      <c r="P40" s="741"/>
      <c r="Q40" s="741"/>
      <c r="R40" s="741"/>
      <c r="S40" s="741"/>
      <c r="T40" s="741"/>
      <c r="U40" s="741"/>
      <c r="V40" s="741"/>
      <c r="W40" s="741"/>
      <c r="X40" s="741"/>
      <c r="Y40" s="741"/>
    </row>
    <row r="41" spans="2:36" ht="138.75" customHeight="1">
      <c r="B41" s="1932" t="s">
        <v>630</v>
      </c>
      <c r="C41" s="1933"/>
      <c r="D41" s="1933"/>
      <c r="E41" s="1933"/>
      <c r="F41" s="1933"/>
      <c r="G41" s="1933"/>
      <c r="H41" s="1933"/>
      <c r="I41" s="1933"/>
      <c r="J41" s="1933"/>
      <c r="K41" s="1933"/>
      <c r="L41" s="1933"/>
      <c r="M41" s="1933"/>
      <c r="N41" s="1933"/>
      <c r="O41" s="1933"/>
      <c r="P41" s="1933"/>
      <c r="Q41" s="1933"/>
      <c r="R41" s="1933"/>
      <c r="S41" s="1933"/>
      <c r="T41" s="1933"/>
      <c r="U41" s="1933"/>
      <c r="V41" s="1933"/>
      <c r="W41" s="1933"/>
      <c r="X41" s="1933"/>
      <c r="Y41" s="1933"/>
      <c r="Z41" s="1933"/>
      <c r="AA41" s="1933"/>
      <c r="AB41" s="1933"/>
      <c r="AC41" s="1933"/>
      <c r="AD41" s="1933"/>
      <c r="AE41" s="1933"/>
      <c r="AF41" s="1933"/>
      <c r="AG41" s="1933"/>
      <c r="AH41" s="1933"/>
      <c r="AI41" s="1933"/>
      <c r="AJ41" s="1933"/>
    </row>
    <row r="42" spans="2:36">
      <c r="B42" s="1816"/>
      <c r="C42" s="1816"/>
      <c r="D42" s="1816"/>
      <c r="E42" s="1816"/>
      <c r="F42" s="1816"/>
      <c r="G42" s="1816"/>
      <c r="H42" s="1816"/>
      <c r="I42" s="1816"/>
      <c r="J42" s="1816"/>
      <c r="K42" s="1816"/>
      <c r="L42" s="1816"/>
      <c r="M42" s="1816"/>
      <c r="N42" s="1816"/>
      <c r="O42" s="1816"/>
      <c r="P42" s="1816"/>
      <c r="Q42" s="1816"/>
      <c r="R42" s="1816"/>
      <c r="S42" s="1816"/>
      <c r="T42" s="1816"/>
      <c r="U42" s="1816"/>
      <c r="V42" s="1816"/>
      <c r="W42" s="1816"/>
      <c r="X42" s="1816"/>
      <c r="Y42" s="1816"/>
      <c r="Z42" s="1816"/>
      <c r="AA42" s="1816"/>
      <c r="AB42" s="1816"/>
      <c r="AC42" s="1816"/>
      <c r="AD42" s="1816"/>
      <c r="AE42" s="1816"/>
      <c r="AF42" s="1816"/>
      <c r="AG42" s="1816"/>
      <c r="AH42" s="1816"/>
      <c r="AI42" s="1816"/>
      <c r="AJ42" s="1816"/>
    </row>
    <row r="43" spans="2:36">
      <c r="B43" s="1816"/>
      <c r="C43" s="1816"/>
      <c r="D43" s="1816"/>
      <c r="E43" s="1816"/>
      <c r="F43" s="1816"/>
      <c r="G43" s="1816"/>
      <c r="H43" s="1816"/>
      <c r="I43" s="1816"/>
      <c r="J43" s="1816"/>
      <c r="K43" s="1816"/>
      <c r="L43" s="1816"/>
      <c r="M43" s="1816"/>
      <c r="N43" s="1816"/>
      <c r="O43" s="1816"/>
      <c r="P43" s="1816"/>
      <c r="Q43" s="1816"/>
      <c r="R43" s="1816"/>
      <c r="S43" s="1816"/>
      <c r="T43" s="1816"/>
      <c r="U43" s="1816"/>
      <c r="V43" s="1816"/>
      <c r="W43" s="1816"/>
      <c r="X43" s="1816"/>
      <c r="Y43" s="1816"/>
      <c r="Z43" s="1816"/>
      <c r="AA43" s="1816"/>
      <c r="AB43" s="1816"/>
      <c r="AC43" s="1816"/>
      <c r="AD43" s="1816"/>
      <c r="AE43" s="1816"/>
      <c r="AF43" s="1816"/>
      <c r="AG43" s="1816"/>
      <c r="AH43" s="1816"/>
      <c r="AI43" s="1816"/>
      <c r="AJ43" s="1816"/>
    </row>
    <row r="44" spans="2:36">
      <c r="B44" s="1816"/>
      <c r="C44" s="1816"/>
      <c r="D44" s="1816"/>
      <c r="E44" s="1816"/>
      <c r="F44" s="1816"/>
      <c r="G44" s="1816"/>
      <c r="H44" s="1816"/>
      <c r="I44" s="1816"/>
      <c r="J44" s="1816"/>
      <c r="K44" s="1816"/>
      <c r="L44" s="1816"/>
      <c r="M44" s="1816"/>
      <c r="N44" s="1816"/>
      <c r="O44" s="1816"/>
      <c r="P44" s="1816"/>
      <c r="Q44" s="1816"/>
      <c r="R44" s="1816"/>
      <c r="S44" s="1816"/>
      <c r="T44" s="1816"/>
      <c r="U44" s="1816"/>
      <c r="V44" s="1816"/>
      <c r="W44" s="1816"/>
      <c r="X44" s="1816"/>
      <c r="Y44" s="1816"/>
      <c r="Z44" s="1816"/>
      <c r="AA44" s="1816"/>
      <c r="AB44" s="1816"/>
      <c r="AC44" s="1816"/>
      <c r="AD44" s="1816"/>
      <c r="AE44" s="1816"/>
      <c r="AF44" s="1816"/>
      <c r="AG44" s="1816"/>
      <c r="AH44" s="1816"/>
      <c r="AI44" s="1816"/>
      <c r="AJ44" s="1816"/>
    </row>
    <row r="45" spans="2:36">
      <c r="B45" s="1816"/>
      <c r="C45" s="1816"/>
      <c r="D45" s="1816"/>
      <c r="E45" s="1816"/>
      <c r="F45" s="1816"/>
      <c r="G45" s="1816"/>
      <c r="H45" s="1816"/>
      <c r="I45" s="1816"/>
      <c r="J45" s="1816"/>
      <c r="K45" s="1816"/>
      <c r="L45" s="1816"/>
      <c r="M45" s="1816"/>
      <c r="N45" s="1816"/>
      <c r="O45" s="1816"/>
      <c r="P45" s="1816"/>
      <c r="Q45" s="1816"/>
      <c r="R45" s="1816"/>
      <c r="S45" s="1816"/>
      <c r="T45" s="1816"/>
      <c r="U45" s="1816"/>
      <c r="V45" s="1816"/>
      <c r="W45" s="1816"/>
      <c r="X45" s="1816"/>
      <c r="Y45" s="1816"/>
      <c r="Z45" s="1816"/>
      <c r="AA45" s="1816"/>
      <c r="AB45" s="1816"/>
      <c r="AC45" s="1816"/>
      <c r="AD45" s="1816"/>
      <c r="AE45" s="1816"/>
      <c r="AF45" s="1816"/>
      <c r="AG45" s="1816"/>
      <c r="AH45" s="1816"/>
      <c r="AI45" s="1816"/>
      <c r="AJ45" s="1816"/>
    </row>
    <row r="46" spans="2:36">
      <c r="B46" s="1816"/>
      <c r="C46" s="1816"/>
      <c r="D46" s="1816"/>
      <c r="E46" s="1816"/>
      <c r="F46" s="1816"/>
      <c r="G46" s="1816"/>
      <c r="H46" s="1816"/>
      <c r="I46" s="1816"/>
      <c r="J46" s="1816"/>
      <c r="K46" s="1816"/>
      <c r="L46" s="1816"/>
      <c r="M46" s="1816"/>
      <c r="N46" s="1816"/>
      <c r="O46" s="1816"/>
      <c r="P46" s="1816"/>
      <c r="Q46" s="1816"/>
      <c r="R46" s="1816"/>
      <c r="S46" s="1816"/>
      <c r="T46" s="1816"/>
      <c r="U46" s="1816"/>
      <c r="V46" s="1816"/>
      <c r="W46" s="1816"/>
      <c r="X46" s="1816"/>
      <c r="Y46" s="1816"/>
      <c r="Z46" s="1816"/>
      <c r="AA46" s="1816"/>
      <c r="AB46" s="1816"/>
      <c r="AC46" s="1816"/>
      <c r="AD46" s="1816"/>
      <c r="AE46" s="1816"/>
      <c r="AF46" s="1816"/>
      <c r="AG46" s="1816"/>
      <c r="AH46" s="1816"/>
      <c r="AI46" s="1816"/>
      <c r="AJ46" s="1816"/>
    </row>
  </sheetData>
  <sheetProtection selectLockedCells="1"/>
  <mergeCells count="39">
    <mergeCell ref="AM27:AU29"/>
    <mergeCell ref="U8:AH8"/>
    <mergeCell ref="AI8:AJ8"/>
    <mergeCell ref="B10:AJ10"/>
    <mergeCell ref="C12:J12"/>
    <mergeCell ref="K12:AJ12"/>
    <mergeCell ref="AM12:AR13"/>
    <mergeCell ref="B13:AJ13"/>
    <mergeCell ref="C17:H18"/>
    <mergeCell ref="B19:B20"/>
    <mergeCell ref="C19:H20"/>
    <mergeCell ref="I19:I20"/>
    <mergeCell ref="J19:K20"/>
    <mergeCell ref="L19:W20"/>
    <mergeCell ref="X19:AB20"/>
    <mergeCell ref="AC19:AJ20"/>
    <mergeCell ref="I24:I36"/>
    <mergeCell ref="Y1:AJ1"/>
    <mergeCell ref="Y2:AJ2"/>
    <mergeCell ref="B4:F4"/>
    <mergeCell ref="C5:P5"/>
    <mergeCell ref="C6:P6"/>
    <mergeCell ref="J24:AJ36"/>
    <mergeCell ref="B41:AJ46"/>
    <mergeCell ref="B15:AJ15"/>
    <mergeCell ref="AM24:AS25"/>
    <mergeCell ref="AT24:AV25"/>
    <mergeCell ref="AM20:BF22"/>
    <mergeCell ref="B21:B22"/>
    <mergeCell ref="C21:H22"/>
    <mergeCell ref="J21:K21"/>
    <mergeCell ref="L21:W21"/>
    <mergeCell ref="J22:K22"/>
    <mergeCell ref="L22:W22"/>
    <mergeCell ref="J17:AJ18"/>
    <mergeCell ref="C23:H23"/>
    <mergeCell ref="J23:AJ23"/>
    <mergeCell ref="B24:B36"/>
    <mergeCell ref="C24:H36"/>
  </mergeCells>
  <phoneticPr fontId="3"/>
  <dataValidations disablePrompts="1" count="2">
    <dataValidation type="list" allowBlank="1" showInputMessage="1" showErrorMessage="1" sqref="AT24:AV25">
      <formula1>$AZ$24:$AZ$26</formula1>
    </dataValidation>
    <dataValidation type="list" allowBlank="1" showInputMessage="1" showErrorMessage="1" sqref="AT23:AV23">
      <formula1>$AZ$21:$AZ$24</formula1>
    </dataValidation>
  </dataValidations>
  <hyperlinks>
    <hyperlink ref="AM12:AP13" location="約款主要条文!A3" display="契約約款第１２条を見る"/>
    <hyperlink ref="AM12:AR13" location="'（9号様式）施設管理担当者に対する措置請求（措置決定）'!B41" display="契約約款第１１条を見る"/>
  </hyperlinks>
  <pageMargins left="0.9055118110236221" right="0.51181102362204722" top="0.74803149606299213" bottom="0.74803149606299213" header="0.31496062992125984" footer="0.31496062992125984"/>
  <pageSetup paperSize="9" orientation="portrait" r:id="rId1"/>
  <headerFooter>
    <oddHeader>&amp;L&amp;"ＭＳ 明朝,標準"&amp;8&amp;K01+034第9号様式（第11条関係）建築保全業務委託用</oddHeader>
    <oddFooter>&amp;R&amp;"ＭＳ 明朝,標準"&amp;8&amp;K01+034業務主管課課⇒受注者</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4" tint="0.39997558519241921"/>
  </sheetPr>
  <dimension ref="A1:BG45"/>
  <sheetViews>
    <sheetView showZeros="0" view="pageBreakPreview" topLeftCell="A7" zoomScaleNormal="100" zoomScaleSheetLayoutView="100" workbookViewId="0">
      <selection activeCell="AJ8" sqref="AJ8"/>
    </sheetView>
  </sheetViews>
  <sheetFormatPr defaultColWidth="2.33203125" defaultRowHeight="13.2"/>
  <cols>
    <col min="1" max="1" width="18.6640625" style="485" customWidth="1"/>
    <col min="2" max="38" width="2.33203125" style="18"/>
    <col min="39" max="39" width="0" style="18" hidden="1" customWidth="1"/>
    <col min="40" max="40" width="14.44140625" style="18" customWidth="1"/>
    <col min="41" max="46" width="2.33203125" style="18"/>
    <col min="47" max="47" width="11.77734375" style="18" customWidth="1"/>
    <col min="48" max="52" width="2.33203125" style="18"/>
    <col min="53" max="53" width="0" style="18" hidden="1" customWidth="1"/>
    <col min="54" max="16384" width="2.33203125" style="18"/>
  </cols>
  <sheetData>
    <row r="1" spans="1:40" s="2" customFormat="1" ht="18" customHeight="1">
      <c r="B1" s="130"/>
      <c r="C1" s="130"/>
      <c r="D1" s="130"/>
      <c r="E1" s="130"/>
      <c r="F1" s="130"/>
      <c r="G1" s="130"/>
      <c r="H1" s="130"/>
      <c r="I1" s="130"/>
      <c r="J1" s="130"/>
      <c r="K1" s="130"/>
      <c r="L1" s="130"/>
      <c r="M1" s="130"/>
      <c r="N1" s="130"/>
      <c r="O1" s="933"/>
      <c r="P1" s="933"/>
      <c r="Q1" s="531"/>
      <c r="R1" s="532"/>
      <c r="S1" s="533"/>
      <c r="T1" s="533"/>
      <c r="U1" s="533"/>
      <c r="V1" s="533"/>
      <c r="W1" s="533"/>
      <c r="X1" s="533"/>
      <c r="Y1" s="1914">
        <v>43200</v>
      </c>
      <c r="Z1" s="1914"/>
      <c r="AA1" s="1914"/>
      <c r="AB1" s="1914"/>
      <c r="AC1" s="1914"/>
      <c r="AD1" s="1914"/>
      <c r="AE1" s="1914"/>
      <c r="AF1" s="1914"/>
      <c r="AG1" s="1914"/>
      <c r="AH1" s="1914"/>
      <c r="AI1" s="1914"/>
      <c r="AJ1" s="122"/>
      <c r="AL1" s="792" t="s">
        <v>84</v>
      </c>
    </row>
    <row r="2" spans="1:40" ht="15"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774"/>
      <c r="AC2" s="83"/>
      <c r="AD2" s="775"/>
      <c r="AE2" s="775"/>
      <c r="AF2" s="775"/>
      <c r="AG2" s="775"/>
      <c r="AH2" s="775"/>
      <c r="AI2" s="775"/>
      <c r="AJ2" s="775"/>
    </row>
    <row r="3" spans="1:40" s="376" customFormat="1" ht="15" customHeight="1">
      <c r="A3" s="485"/>
      <c r="B3" s="963"/>
      <c r="C3" s="1158" t="s">
        <v>114</v>
      </c>
      <c r="D3" s="1834"/>
      <c r="E3" s="1834"/>
      <c r="F3" s="1834"/>
      <c r="G3" s="975"/>
      <c r="H3" s="975"/>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row>
    <row r="4" spans="1:40" s="376" customFormat="1" ht="20.100000000000001" customHeight="1">
      <c r="A4" s="485"/>
      <c r="B4" s="963"/>
      <c r="C4" s="1836" t="str">
        <f>IF(各項目入力表!B10=各項目入力表!A19,"平　塚　市　長","平塚市病院事業管理者")</f>
        <v>平　塚　市　長</v>
      </c>
      <c r="D4" s="1837"/>
      <c r="E4" s="1837"/>
      <c r="F4" s="1837"/>
      <c r="G4" s="1837"/>
      <c r="H4" s="1837"/>
      <c r="I4" s="1837"/>
      <c r="J4" s="1837"/>
      <c r="K4" s="1837"/>
      <c r="L4" s="1837"/>
      <c r="M4" s="975"/>
      <c r="N4" s="935"/>
      <c r="O4" s="935"/>
      <c r="P4" s="935"/>
      <c r="Q4" s="935"/>
      <c r="R4" s="935"/>
      <c r="S4" s="963"/>
      <c r="T4" s="963"/>
      <c r="U4" s="963"/>
      <c r="V4" s="963"/>
      <c r="W4" s="963"/>
      <c r="X4" s="963"/>
      <c r="Y4" s="963"/>
      <c r="Z4" s="963"/>
      <c r="AA4" s="963"/>
      <c r="AB4" s="963"/>
      <c r="AC4" s="963"/>
      <c r="AD4" s="963"/>
      <c r="AE4" s="963"/>
      <c r="AF4" s="963"/>
      <c r="AG4" s="963"/>
      <c r="AH4" s="963"/>
      <c r="AI4" s="963"/>
      <c r="AJ4" s="963"/>
      <c r="AM4" s="52"/>
      <c r="AN4" s="52"/>
    </row>
    <row r="5" spans="1:40" ht="15" customHeight="1">
      <c r="B5" s="83"/>
      <c r="C5" s="83"/>
      <c r="D5" s="928"/>
      <c r="E5" s="928"/>
      <c r="F5" s="928"/>
      <c r="G5" s="928"/>
      <c r="H5" s="928"/>
      <c r="I5" s="928"/>
      <c r="J5" s="928"/>
      <c r="K5" s="928"/>
      <c r="L5" s="928"/>
      <c r="M5" s="928"/>
      <c r="N5" s="928"/>
      <c r="O5" s="928"/>
      <c r="P5" s="928"/>
      <c r="Q5" s="928"/>
      <c r="R5" s="83"/>
      <c r="S5" s="83"/>
      <c r="T5" s="83"/>
      <c r="U5" s="83"/>
      <c r="V5" s="83"/>
      <c r="W5" s="83"/>
      <c r="X5" s="83"/>
      <c r="Y5" s="83"/>
      <c r="Z5" s="83"/>
      <c r="AA5" s="83"/>
      <c r="AB5" s="83"/>
      <c r="AC5" s="83"/>
      <c r="AD5" s="83"/>
      <c r="AE5" s="83"/>
      <c r="AF5" s="83"/>
      <c r="AG5" s="83"/>
      <c r="AH5" s="83"/>
      <c r="AI5" s="83"/>
      <c r="AJ5" s="83"/>
      <c r="AM5" s="328" t="s">
        <v>134</v>
      </c>
    </row>
    <row r="6" spans="1:40" ht="30" customHeight="1">
      <c r="B6" s="83"/>
      <c r="C6" s="83"/>
      <c r="D6" s="83"/>
      <c r="E6" s="83"/>
      <c r="F6" s="83"/>
      <c r="G6" s="83"/>
      <c r="H6" s="83"/>
      <c r="I6" s="82"/>
      <c r="J6" s="82"/>
      <c r="K6" s="82"/>
      <c r="L6" s="82"/>
      <c r="M6" s="82"/>
      <c r="N6" s="82"/>
      <c r="O6" s="82"/>
      <c r="P6" s="82"/>
      <c r="Q6" s="82"/>
      <c r="R6" s="83"/>
      <c r="S6" s="2021" t="s">
        <v>29</v>
      </c>
      <c r="T6" s="1763"/>
      <c r="U6" s="1763"/>
      <c r="V6" s="1763"/>
      <c r="W6" s="1763"/>
      <c r="X6" s="190"/>
      <c r="Y6" s="2022" t="str">
        <f>各項目入力表!F3</f>
        <v>○○市○○番地○○</v>
      </c>
      <c r="Z6" s="2023"/>
      <c r="AA6" s="2023"/>
      <c r="AB6" s="2023"/>
      <c r="AC6" s="2023"/>
      <c r="AD6" s="2023"/>
      <c r="AE6" s="2023"/>
      <c r="AF6" s="2023"/>
      <c r="AG6" s="2023"/>
      <c r="AH6" s="2023"/>
      <c r="AI6" s="2023"/>
      <c r="AJ6" s="83"/>
    </row>
    <row r="7" spans="1:40" ht="30" customHeight="1">
      <c r="B7" s="83"/>
      <c r="C7" s="83"/>
      <c r="D7" s="83"/>
      <c r="E7" s="83"/>
      <c r="F7" s="83"/>
      <c r="G7" s="83"/>
      <c r="H7" s="83"/>
      <c r="I7" s="83"/>
      <c r="J7" s="83"/>
      <c r="K7" s="83"/>
      <c r="L7" s="83"/>
      <c r="M7" s="83"/>
      <c r="N7" s="83"/>
      <c r="O7" s="83"/>
      <c r="P7" s="83"/>
      <c r="Q7" s="83"/>
      <c r="R7" s="83"/>
      <c r="S7" s="2021" t="s">
        <v>22</v>
      </c>
      <c r="T7" s="1763"/>
      <c r="U7" s="1763"/>
      <c r="V7" s="1763"/>
      <c r="W7" s="1763"/>
      <c r="X7" s="282"/>
      <c r="Y7" s="2022" t="str">
        <f>各項目入力表!F4</f>
        <v>○△□×ビル管理株式会社</v>
      </c>
      <c r="Z7" s="2023"/>
      <c r="AA7" s="2023"/>
      <c r="AB7" s="2023"/>
      <c r="AC7" s="2023"/>
      <c r="AD7" s="2023"/>
      <c r="AE7" s="2023"/>
      <c r="AF7" s="2023"/>
      <c r="AG7" s="2023"/>
      <c r="AH7" s="2023"/>
      <c r="AI7" s="2023"/>
      <c r="AJ7" s="83"/>
    </row>
    <row r="8" spans="1:40" ht="30" customHeight="1">
      <c r="B8" s="83"/>
      <c r="C8" s="83"/>
      <c r="D8" s="83"/>
      <c r="E8" s="83"/>
      <c r="F8" s="83"/>
      <c r="G8" s="83"/>
      <c r="H8" s="83"/>
      <c r="I8" s="83"/>
      <c r="J8" s="83"/>
      <c r="K8" s="83"/>
      <c r="L8" s="83"/>
      <c r="M8" s="83"/>
      <c r="N8" s="83"/>
      <c r="O8" s="83"/>
      <c r="P8" s="83"/>
      <c r="Q8" s="83"/>
      <c r="R8" s="83"/>
      <c r="S8" s="2021" t="s">
        <v>23</v>
      </c>
      <c r="T8" s="1763"/>
      <c r="U8" s="1763"/>
      <c r="V8" s="1763"/>
      <c r="W8" s="1763"/>
      <c r="X8" s="283"/>
      <c r="Y8" s="2022" t="str">
        <f>各項目入力表!F5</f>
        <v>代表取締役　○△　□×</v>
      </c>
      <c r="Z8" s="2023"/>
      <c r="AA8" s="2023"/>
      <c r="AB8" s="2023"/>
      <c r="AC8" s="2023"/>
      <c r="AD8" s="2023"/>
      <c r="AE8" s="2023"/>
      <c r="AF8" s="2023"/>
      <c r="AG8" s="2023"/>
      <c r="AH8" s="2023"/>
      <c r="AI8" s="2023"/>
      <c r="AJ8" s="327"/>
    </row>
    <row r="9" spans="1:40" s="1060" customFormat="1" ht="15" customHeight="1">
      <c r="B9" s="83"/>
      <c r="C9" s="83"/>
      <c r="D9" s="83"/>
      <c r="E9" s="83"/>
      <c r="F9" s="83"/>
      <c r="G9" s="83"/>
      <c r="H9" s="83"/>
      <c r="I9" s="83"/>
      <c r="J9" s="83"/>
      <c r="K9" s="83"/>
      <c r="L9" s="83"/>
      <c r="M9" s="83"/>
      <c r="N9" s="83"/>
      <c r="O9" s="83"/>
      <c r="P9" s="83"/>
      <c r="Q9" s="2017" t="s">
        <v>859</v>
      </c>
      <c r="R9" s="2018"/>
      <c r="S9" s="2018"/>
      <c r="T9" s="2018"/>
      <c r="U9" s="2018"/>
      <c r="V9" s="2018"/>
      <c r="W9" s="2018"/>
      <c r="X9" s="2018"/>
      <c r="Y9" s="2018"/>
      <c r="Z9" s="2018"/>
      <c r="AA9" s="2018"/>
      <c r="AB9" s="2018"/>
      <c r="AC9" s="2018"/>
      <c r="AD9" s="2018"/>
      <c r="AE9" s="2018"/>
      <c r="AF9" s="2018"/>
      <c r="AG9" s="2018"/>
      <c r="AH9" s="2018"/>
      <c r="AI9" s="2018"/>
      <c r="AJ9" s="327"/>
    </row>
    <row r="10" spans="1:40" ht="16.2" customHeight="1">
      <c r="B10" s="83"/>
      <c r="C10" s="83"/>
      <c r="D10" s="83"/>
      <c r="E10" s="83"/>
      <c r="F10" s="83"/>
      <c r="G10" s="83"/>
      <c r="H10" s="83"/>
      <c r="I10" s="83"/>
      <c r="J10" s="83"/>
      <c r="K10" s="83"/>
      <c r="L10" s="83"/>
      <c r="M10" s="83"/>
      <c r="N10" s="83"/>
      <c r="O10" s="83"/>
      <c r="P10" s="83"/>
      <c r="Q10" s="2018"/>
      <c r="R10" s="2018"/>
      <c r="S10" s="2018"/>
      <c r="T10" s="2018"/>
      <c r="U10" s="2018"/>
      <c r="V10" s="2018"/>
      <c r="W10" s="2018"/>
      <c r="X10" s="2018"/>
      <c r="Y10" s="2018"/>
      <c r="Z10" s="2018"/>
      <c r="AA10" s="2018"/>
      <c r="AB10" s="2018"/>
      <c r="AC10" s="2018"/>
      <c r="AD10" s="2018"/>
      <c r="AE10" s="2018"/>
      <c r="AF10" s="2018"/>
      <c r="AG10" s="2018"/>
      <c r="AH10" s="2018"/>
      <c r="AI10" s="2018"/>
      <c r="AJ10" s="83"/>
    </row>
    <row r="11" spans="1:40" ht="27" customHeight="1">
      <c r="B11" s="1952" t="s">
        <v>268</v>
      </c>
      <c r="C11" s="1953"/>
      <c r="D11" s="1953"/>
      <c r="E11" s="1953"/>
      <c r="F11" s="1953"/>
      <c r="G11" s="1953"/>
      <c r="H11" s="1953"/>
      <c r="I11" s="1953"/>
      <c r="J11" s="1953"/>
      <c r="K11" s="1953"/>
      <c r="L11" s="1953"/>
      <c r="M11" s="1953"/>
      <c r="N11" s="1953"/>
      <c r="O11" s="1953"/>
      <c r="P11" s="1953"/>
      <c r="Q11" s="1953"/>
      <c r="R11" s="1953"/>
      <c r="S11" s="1953"/>
      <c r="T11" s="1953"/>
      <c r="U11" s="1953"/>
      <c r="V11" s="1953"/>
      <c r="W11" s="1953"/>
      <c r="X11" s="1953"/>
      <c r="Y11" s="1953"/>
      <c r="Z11" s="1953"/>
      <c r="AA11" s="1953"/>
      <c r="AB11" s="1953"/>
      <c r="AC11" s="1953"/>
      <c r="AD11" s="1953"/>
      <c r="AE11" s="1953"/>
      <c r="AF11" s="1953"/>
      <c r="AG11" s="1953"/>
      <c r="AH11" s="1953"/>
      <c r="AI11" s="1953"/>
      <c r="AJ11" s="1953"/>
    </row>
    <row r="12" spans="1:40" ht="1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row>
    <row r="13" spans="1:40" ht="20.100000000000001" customHeight="1">
      <c r="B13" s="2019" t="s">
        <v>836</v>
      </c>
      <c r="C13" s="2020"/>
      <c r="D13" s="2020"/>
      <c r="E13" s="2020"/>
      <c r="F13" s="2020"/>
      <c r="G13" s="2020"/>
      <c r="H13" s="2020"/>
      <c r="I13" s="2020"/>
      <c r="J13" s="2020"/>
      <c r="K13" s="2020"/>
      <c r="L13" s="2020"/>
      <c r="M13" s="2020"/>
      <c r="N13" s="2020"/>
      <c r="O13" s="2020"/>
      <c r="P13" s="2020"/>
      <c r="Q13" s="2020"/>
      <c r="R13" s="2020"/>
      <c r="S13" s="2020"/>
      <c r="T13" s="2020"/>
      <c r="U13" s="2020"/>
      <c r="V13" s="2020"/>
      <c r="W13" s="2020"/>
      <c r="X13" s="2020"/>
      <c r="Y13" s="2020"/>
      <c r="Z13" s="2020"/>
      <c r="AA13" s="2020"/>
      <c r="AB13" s="2020"/>
      <c r="AC13" s="2020"/>
      <c r="AD13" s="2020"/>
      <c r="AE13" s="2020"/>
      <c r="AF13" s="2020"/>
      <c r="AG13" s="2020"/>
      <c r="AH13" s="2020"/>
      <c r="AI13" s="2020"/>
      <c r="AJ13" s="2020"/>
    </row>
    <row r="14" spans="1:40" ht="20.100000000000001" customHeight="1">
      <c r="B14" s="2020"/>
      <c r="C14" s="2020"/>
      <c r="D14" s="2020"/>
      <c r="E14" s="2020"/>
      <c r="F14" s="2020"/>
      <c r="G14" s="2020"/>
      <c r="H14" s="2020"/>
      <c r="I14" s="2020"/>
      <c r="J14" s="2020"/>
      <c r="K14" s="2020"/>
      <c r="L14" s="2020"/>
      <c r="M14" s="2020"/>
      <c r="N14" s="2020"/>
      <c r="O14" s="2020"/>
      <c r="P14" s="2020"/>
      <c r="Q14" s="2020"/>
      <c r="R14" s="2020"/>
      <c r="S14" s="2020"/>
      <c r="T14" s="2020"/>
      <c r="U14" s="2020"/>
      <c r="V14" s="2020"/>
      <c r="W14" s="2020"/>
      <c r="X14" s="2020"/>
      <c r="Y14" s="2020"/>
      <c r="Z14" s="2020"/>
      <c r="AA14" s="2020"/>
      <c r="AB14" s="2020"/>
      <c r="AC14" s="2020"/>
      <c r="AD14" s="2020"/>
      <c r="AE14" s="2020"/>
      <c r="AF14" s="2020"/>
      <c r="AG14" s="2020"/>
      <c r="AH14" s="2020"/>
      <c r="AI14" s="2020"/>
      <c r="AJ14" s="2020"/>
    </row>
    <row r="15" spans="1:40" ht="15" customHeight="1">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row>
    <row r="16" spans="1:40" ht="20.100000000000001" customHeight="1">
      <c r="B16" s="83"/>
      <c r="C16" s="2024" t="s">
        <v>28</v>
      </c>
      <c r="D16" s="2024"/>
      <c r="E16" s="2024"/>
      <c r="F16" s="2024"/>
      <c r="G16" s="2024"/>
      <c r="H16" s="2024"/>
      <c r="I16" s="2024"/>
      <c r="J16" s="2024"/>
      <c r="K16" s="2024"/>
      <c r="L16" s="2024"/>
      <c r="M16" s="2024"/>
      <c r="N16" s="2024"/>
      <c r="O16" s="2024"/>
      <c r="P16" s="2024"/>
      <c r="Q16" s="2024"/>
      <c r="R16" s="2024"/>
      <c r="S16" s="2024"/>
      <c r="T16" s="2024"/>
      <c r="U16" s="2024"/>
      <c r="V16" s="2024"/>
      <c r="W16" s="2024"/>
      <c r="X16" s="2024"/>
      <c r="Y16" s="2024"/>
      <c r="Z16" s="2024"/>
      <c r="AA16" s="2024"/>
      <c r="AB16" s="2024"/>
      <c r="AC16" s="2024"/>
      <c r="AD16" s="2024"/>
      <c r="AE16" s="2024"/>
      <c r="AF16" s="2024"/>
      <c r="AG16" s="2024"/>
      <c r="AH16" s="2024"/>
      <c r="AI16" s="2024"/>
      <c r="AJ16" s="2024"/>
    </row>
    <row r="17" spans="1:59" ht="15" customHeight="1" thickBot="1">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row>
    <row r="18" spans="1:59" ht="13.5" customHeight="1">
      <c r="B18" s="1926"/>
      <c r="C18" s="1602" t="s">
        <v>229</v>
      </c>
      <c r="D18" s="1096"/>
      <c r="E18" s="1096"/>
      <c r="F18" s="1096"/>
      <c r="G18" s="1096"/>
      <c r="H18" s="1096"/>
      <c r="I18" s="1928"/>
      <c r="J18" s="1922" t="str">
        <f>各項目入力表!B3</f>
        <v>○○○○施設保全業務（総合管理）</v>
      </c>
      <c r="K18" s="1936"/>
      <c r="L18" s="1936"/>
      <c r="M18" s="1936"/>
      <c r="N18" s="1936"/>
      <c r="O18" s="1936"/>
      <c r="P18" s="1936"/>
      <c r="Q18" s="1936"/>
      <c r="R18" s="1936"/>
      <c r="S18" s="1936"/>
      <c r="T18" s="1936"/>
      <c r="U18" s="1936"/>
      <c r="V18" s="1936"/>
      <c r="W18" s="1936"/>
      <c r="X18" s="1936"/>
      <c r="Y18" s="1936"/>
      <c r="Z18" s="1936"/>
      <c r="AA18" s="1936"/>
      <c r="AB18" s="1936"/>
      <c r="AC18" s="1936"/>
      <c r="AD18" s="1936"/>
      <c r="AE18" s="1936"/>
      <c r="AF18" s="1936"/>
      <c r="AG18" s="1936"/>
      <c r="AH18" s="1936"/>
      <c r="AI18" s="1936"/>
      <c r="AJ18" s="1937"/>
    </row>
    <row r="19" spans="1:59">
      <c r="B19" s="1950"/>
      <c r="C19" s="1095"/>
      <c r="D19" s="1095"/>
      <c r="E19" s="1095"/>
      <c r="F19" s="1095"/>
      <c r="G19" s="1095"/>
      <c r="H19" s="1095"/>
      <c r="I19" s="1951"/>
      <c r="J19" s="1938"/>
      <c r="K19" s="1939"/>
      <c r="L19" s="1939"/>
      <c r="M19" s="1939"/>
      <c r="N19" s="1939"/>
      <c r="O19" s="1939"/>
      <c r="P19" s="1939"/>
      <c r="Q19" s="1939"/>
      <c r="R19" s="1939"/>
      <c r="S19" s="1939"/>
      <c r="T19" s="1939"/>
      <c r="U19" s="1939"/>
      <c r="V19" s="1939"/>
      <c r="W19" s="1939"/>
      <c r="X19" s="1939"/>
      <c r="Y19" s="1939"/>
      <c r="Z19" s="1939"/>
      <c r="AA19" s="1939"/>
      <c r="AB19" s="1939"/>
      <c r="AC19" s="1939"/>
      <c r="AD19" s="1939"/>
      <c r="AE19" s="1939"/>
      <c r="AF19" s="1939"/>
      <c r="AG19" s="1939"/>
      <c r="AH19" s="1939"/>
      <c r="AI19" s="1939"/>
      <c r="AJ19" s="1940"/>
    </row>
    <row r="20" spans="1:59" s="39" customFormat="1" ht="13.5" customHeight="1">
      <c r="A20" s="485"/>
      <c r="B20" s="1585"/>
      <c r="C20" s="1587" t="s">
        <v>48</v>
      </c>
      <c r="D20" s="1102"/>
      <c r="E20" s="1102"/>
      <c r="F20" s="1102"/>
      <c r="G20" s="1102"/>
      <c r="H20" s="1102"/>
      <c r="I20" s="1627"/>
      <c r="J20" s="1593"/>
      <c r="K20" s="1594"/>
      <c r="L20" s="1561">
        <f>各項目入力表!B6</f>
        <v>43922</v>
      </c>
      <c r="M20" s="1561"/>
      <c r="N20" s="1561"/>
      <c r="O20" s="1561"/>
      <c r="P20" s="1561"/>
      <c r="Q20" s="1561"/>
      <c r="R20" s="1561"/>
      <c r="S20" s="1561"/>
      <c r="T20" s="1561"/>
      <c r="U20" s="1561"/>
      <c r="V20" s="1561"/>
      <c r="W20" s="1590"/>
      <c r="X20" s="1588" t="s">
        <v>118</v>
      </c>
      <c r="Y20" s="1102"/>
      <c r="Z20" s="1102"/>
      <c r="AA20" s="1102"/>
      <c r="AB20" s="1125"/>
      <c r="AC20" s="1588" t="str">
        <f>各項目入力表!B5</f>
        <v>05</v>
      </c>
      <c r="AD20" s="1103"/>
      <c r="AE20" s="1103"/>
      <c r="AF20" s="1103"/>
      <c r="AG20" s="1103"/>
      <c r="AH20" s="1103"/>
      <c r="AI20" s="1103"/>
      <c r="AJ20" s="1768"/>
    </row>
    <row r="21" spans="1:59" s="39" customFormat="1">
      <c r="A21" s="485"/>
      <c r="B21" s="1586"/>
      <c r="C21" s="1095"/>
      <c r="D21" s="1095"/>
      <c r="E21" s="1095"/>
      <c r="F21" s="1095"/>
      <c r="G21" s="1095"/>
      <c r="H21" s="1095"/>
      <c r="I21" s="1628"/>
      <c r="J21" s="1595"/>
      <c r="K21" s="1596"/>
      <c r="L21" s="1597"/>
      <c r="M21" s="1597"/>
      <c r="N21" s="1597"/>
      <c r="O21" s="1597"/>
      <c r="P21" s="1597"/>
      <c r="Q21" s="1597"/>
      <c r="R21" s="1597"/>
      <c r="S21" s="1597"/>
      <c r="T21" s="1597"/>
      <c r="U21" s="1597"/>
      <c r="V21" s="1597"/>
      <c r="W21" s="1598"/>
      <c r="X21" s="1116"/>
      <c r="Y21" s="1095"/>
      <c r="Z21" s="1095"/>
      <c r="AA21" s="1095"/>
      <c r="AB21" s="1115"/>
      <c r="AC21" s="1991"/>
      <c r="AD21" s="1769"/>
      <c r="AE21" s="1769"/>
      <c r="AF21" s="1769"/>
      <c r="AG21" s="1769"/>
      <c r="AH21" s="1769"/>
      <c r="AI21" s="1769"/>
      <c r="AJ21" s="1233"/>
      <c r="AN21" s="1090" t="s">
        <v>366</v>
      </c>
      <c r="AO21" s="1074"/>
      <c r="AP21" s="1074"/>
      <c r="AQ21" s="1074"/>
      <c r="AR21" s="1074"/>
      <c r="AS21" s="1074"/>
      <c r="AT21" s="1074"/>
      <c r="AU21" s="1074"/>
      <c r="AV21" s="1074"/>
      <c r="AW21" s="1074"/>
      <c r="AX21" s="1074"/>
      <c r="AY21" s="1074"/>
      <c r="AZ21" s="1074"/>
      <c r="BA21" s="1074"/>
      <c r="BB21" s="1074"/>
      <c r="BC21" s="1074"/>
      <c r="BD21" s="1074"/>
      <c r="BE21" s="1074"/>
      <c r="BF21" s="1074"/>
      <c r="BG21" s="1074"/>
    </row>
    <row r="22" spans="1:59" s="39" customFormat="1" ht="30" customHeight="1">
      <c r="A22" s="485"/>
      <c r="B22" s="1585"/>
      <c r="C22" s="1587" t="s">
        <v>267</v>
      </c>
      <c r="D22" s="1102"/>
      <c r="E22" s="1102"/>
      <c r="F22" s="1102"/>
      <c r="G22" s="1102"/>
      <c r="H22" s="1102"/>
      <c r="I22" s="931"/>
      <c r="J22" s="1588" t="s">
        <v>144</v>
      </c>
      <c r="K22" s="1934"/>
      <c r="L22" s="1561">
        <f>各項目入力表!B7</f>
        <v>43922</v>
      </c>
      <c r="M22" s="1561"/>
      <c r="N22" s="1561"/>
      <c r="O22" s="1561"/>
      <c r="P22" s="1561"/>
      <c r="Q22" s="1561"/>
      <c r="R22" s="1561"/>
      <c r="S22" s="1561"/>
      <c r="T22" s="1561"/>
      <c r="U22" s="1561"/>
      <c r="V22" s="1561"/>
      <c r="W22" s="1590"/>
      <c r="X22" s="947"/>
      <c r="Y22" s="983"/>
      <c r="Z22" s="983"/>
      <c r="AA22" s="983"/>
      <c r="AB22" s="983"/>
      <c r="AC22" s="983"/>
      <c r="AD22" s="983"/>
      <c r="AE22" s="983"/>
      <c r="AF22" s="983"/>
      <c r="AG22" s="983"/>
      <c r="AH22" s="983"/>
      <c r="AI22" s="983"/>
      <c r="AJ22" s="57"/>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row>
    <row r="23" spans="1:59" s="39" customFormat="1" ht="30" customHeight="1" thickBot="1">
      <c r="A23" s="485"/>
      <c r="B23" s="1586"/>
      <c r="C23" s="1095"/>
      <c r="D23" s="1095"/>
      <c r="E23" s="1095"/>
      <c r="F23" s="1095"/>
      <c r="G23" s="1095"/>
      <c r="H23" s="1095"/>
      <c r="I23" s="929"/>
      <c r="J23" s="1116" t="s">
        <v>143</v>
      </c>
      <c r="K23" s="1935"/>
      <c r="L23" s="1597">
        <f>IF(AU24=BA24,各項目入力表!B8,+IF(AU24=BA25,各項目入力表!D5,各項目入力表!D6))</f>
        <v>44286</v>
      </c>
      <c r="M23" s="1597"/>
      <c r="N23" s="1597"/>
      <c r="O23" s="1597"/>
      <c r="P23" s="1597"/>
      <c r="Q23" s="1597"/>
      <c r="R23" s="1597"/>
      <c r="S23" s="1597"/>
      <c r="T23" s="1597"/>
      <c r="U23" s="1597"/>
      <c r="V23" s="1597"/>
      <c r="W23" s="1598"/>
      <c r="X23" s="938"/>
      <c r="Y23" s="89"/>
      <c r="Z23" s="89"/>
      <c r="AA23" s="89"/>
      <c r="AB23" s="89"/>
      <c r="AC23" s="89"/>
      <c r="AD23" s="89"/>
      <c r="AE23" s="89"/>
      <c r="AF23" s="89"/>
      <c r="AG23" s="89"/>
      <c r="AH23" s="89"/>
      <c r="AI23" s="89"/>
      <c r="AJ23" s="58"/>
      <c r="AN23" s="1074"/>
      <c r="AO23" s="1074"/>
      <c r="AP23" s="1074"/>
      <c r="AQ23" s="1074"/>
      <c r="AR23" s="1074"/>
      <c r="AS23" s="1074"/>
      <c r="AT23" s="1074"/>
      <c r="AU23" s="1074"/>
      <c r="AV23" s="1074"/>
      <c r="AW23" s="1074"/>
      <c r="AX23" s="1074"/>
      <c r="AY23" s="1074"/>
      <c r="AZ23" s="1074"/>
      <c r="BA23" s="1074"/>
      <c r="BB23" s="1074"/>
      <c r="BC23" s="1074"/>
      <c r="BD23" s="1074"/>
      <c r="BE23" s="1074"/>
      <c r="BF23" s="1074"/>
      <c r="BG23" s="1074"/>
    </row>
    <row r="24" spans="1:59" ht="15" customHeight="1" thickTop="1">
      <c r="B24" s="1979" t="s">
        <v>269</v>
      </c>
      <c r="C24" s="1642"/>
      <c r="D24" s="1642"/>
      <c r="E24" s="1642"/>
      <c r="F24" s="1642"/>
      <c r="G24" s="1642"/>
      <c r="H24" s="1642"/>
      <c r="I24" s="1643"/>
      <c r="J24" s="1981" t="s">
        <v>32</v>
      </c>
      <c r="K24" s="1982"/>
      <c r="L24" s="1982"/>
      <c r="M24" s="1982"/>
      <c r="N24" s="1982"/>
      <c r="O24" s="1982"/>
      <c r="P24" s="1982"/>
      <c r="Q24" s="1983"/>
      <c r="R24" s="1981" t="s">
        <v>35</v>
      </c>
      <c r="S24" s="1983"/>
      <c r="T24" s="1992" t="s">
        <v>34</v>
      </c>
      <c r="U24" s="1993"/>
      <c r="V24" s="1993"/>
      <c r="W24" s="1993"/>
      <c r="X24" s="1993"/>
      <c r="Y24" s="1993"/>
      <c r="Z24" s="1993"/>
      <c r="AA24" s="1993"/>
      <c r="AB24" s="1994"/>
      <c r="AC24" s="1981" t="s">
        <v>33</v>
      </c>
      <c r="AD24" s="1982"/>
      <c r="AE24" s="1982"/>
      <c r="AF24" s="1982"/>
      <c r="AG24" s="1982"/>
      <c r="AH24" s="1982"/>
      <c r="AI24" s="1982"/>
      <c r="AJ24" s="2015"/>
      <c r="AN24" s="1591" t="s">
        <v>375</v>
      </c>
      <c r="AO24" s="1074"/>
      <c r="AP24" s="1074"/>
      <c r="AQ24" s="1074"/>
      <c r="AR24" s="1074"/>
      <c r="AS24" s="1074"/>
      <c r="AT24" s="1592"/>
      <c r="AU24" s="1619" t="s">
        <v>110</v>
      </c>
      <c r="AV24" s="1620"/>
      <c r="AW24" s="1621"/>
      <c r="AX24" s="328"/>
      <c r="AY24" s="328"/>
      <c r="AZ24" s="328"/>
      <c r="BA24" s="328" t="s">
        <v>110</v>
      </c>
      <c r="BB24" s="328"/>
      <c r="BC24" s="328"/>
      <c r="BD24" s="328"/>
      <c r="BE24" s="328"/>
      <c r="BF24" s="328"/>
      <c r="BG24" s="328"/>
    </row>
    <row r="25" spans="1:59" ht="15" customHeight="1" thickBot="1">
      <c r="B25" s="1980"/>
      <c r="C25" s="1645"/>
      <c r="D25" s="1645"/>
      <c r="E25" s="1645"/>
      <c r="F25" s="1645"/>
      <c r="G25" s="1645"/>
      <c r="H25" s="1645"/>
      <c r="I25" s="1646"/>
      <c r="J25" s="1984"/>
      <c r="K25" s="1985"/>
      <c r="L25" s="1985"/>
      <c r="M25" s="1985"/>
      <c r="N25" s="1985"/>
      <c r="O25" s="1985"/>
      <c r="P25" s="1985"/>
      <c r="Q25" s="1986"/>
      <c r="R25" s="1984"/>
      <c r="S25" s="1986"/>
      <c r="T25" s="1987" t="s">
        <v>36</v>
      </c>
      <c r="U25" s="1988"/>
      <c r="V25" s="1989"/>
      <c r="W25" s="1990" t="s">
        <v>37</v>
      </c>
      <c r="X25" s="1988"/>
      <c r="Y25" s="1989"/>
      <c r="Z25" s="1990" t="s">
        <v>38</v>
      </c>
      <c r="AA25" s="1988"/>
      <c r="AB25" s="1989"/>
      <c r="AC25" s="1984"/>
      <c r="AD25" s="1985"/>
      <c r="AE25" s="1985"/>
      <c r="AF25" s="1985"/>
      <c r="AG25" s="1985"/>
      <c r="AH25" s="1985"/>
      <c r="AI25" s="1985"/>
      <c r="AJ25" s="2016"/>
      <c r="AN25" s="1074"/>
      <c r="AO25" s="1074"/>
      <c r="AP25" s="1074"/>
      <c r="AQ25" s="1074"/>
      <c r="AR25" s="1074"/>
      <c r="AS25" s="1074"/>
      <c r="AT25" s="1592"/>
      <c r="AU25" s="1622"/>
      <c r="AV25" s="1623"/>
      <c r="AW25" s="1624"/>
      <c r="AX25" s="328"/>
      <c r="AY25" s="328"/>
      <c r="AZ25" s="328"/>
      <c r="BA25" s="328" t="s">
        <v>128</v>
      </c>
      <c r="BB25" s="328"/>
      <c r="BC25" s="328"/>
      <c r="BD25" s="328"/>
      <c r="BE25" s="328"/>
      <c r="BF25" s="328"/>
      <c r="BG25" s="328"/>
    </row>
    <row r="26" spans="1:59" ht="30" customHeight="1" thickTop="1">
      <c r="B26" s="1959" t="s">
        <v>444</v>
      </c>
      <c r="C26" s="1752"/>
      <c r="D26" s="1752"/>
      <c r="E26" s="1752"/>
      <c r="F26" s="1752"/>
      <c r="G26" s="1752"/>
      <c r="H26" s="1752"/>
      <c r="I26" s="1960"/>
      <c r="J26" s="1957" t="s">
        <v>445</v>
      </c>
      <c r="K26" s="1752"/>
      <c r="L26" s="1752"/>
      <c r="M26" s="1752"/>
      <c r="N26" s="1752"/>
      <c r="O26" s="1752"/>
      <c r="P26" s="1752"/>
      <c r="Q26" s="1960"/>
      <c r="R26" s="1961" t="s">
        <v>610</v>
      </c>
      <c r="S26" s="1562"/>
      <c r="T26" s="1961">
        <v>1</v>
      </c>
      <c r="U26" s="1962"/>
      <c r="V26" s="1562"/>
      <c r="W26" s="1961">
        <v>1</v>
      </c>
      <c r="X26" s="1962"/>
      <c r="Y26" s="1562"/>
      <c r="Z26" s="1963">
        <f>SUM(T26:Y26)</f>
        <v>2</v>
      </c>
      <c r="AA26" s="1964"/>
      <c r="AB26" s="1965"/>
      <c r="AC26" s="1957"/>
      <c r="AD26" s="1752"/>
      <c r="AE26" s="1752"/>
      <c r="AF26" s="1752"/>
      <c r="AG26" s="1752"/>
      <c r="AH26" s="1752"/>
      <c r="AI26" s="1752"/>
      <c r="AJ26" s="1958"/>
      <c r="AN26" s="1616" t="s">
        <v>420</v>
      </c>
      <c r="AO26" s="1090"/>
      <c r="AP26" s="1090"/>
      <c r="AQ26" s="1090"/>
      <c r="AR26" s="1090"/>
      <c r="AS26" s="1090"/>
      <c r="AT26" s="1090"/>
      <c r="AU26" s="1090"/>
      <c r="AV26" s="1090"/>
      <c r="AW26" s="1090"/>
      <c r="AX26" s="328"/>
      <c r="AY26" s="328"/>
      <c r="AZ26" s="328"/>
      <c r="BA26" s="328" t="s">
        <v>129</v>
      </c>
      <c r="BB26" s="328"/>
      <c r="BC26" s="328"/>
      <c r="BD26" s="328"/>
      <c r="BE26" s="328"/>
      <c r="BF26" s="328"/>
      <c r="BG26" s="328"/>
    </row>
    <row r="27" spans="1:59" ht="30" customHeight="1">
      <c r="B27" s="1959"/>
      <c r="C27" s="1752"/>
      <c r="D27" s="1752"/>
      <c r="E27" s="1752"/>
      <c r="F27" s="1752"/>
      <c r="G27" s="1752"/>
      <c r="H27" s="1752"/>
      <c r="I27" s="1960"/>
      <c r="J27" s="1957"/>
      <c r="K27" s="1752"/>
      <c r="L27" s="1752"/>
      <c r="M27" s="1752"/>
      <c r="N27" s="1752"/>
      <c r="O27" s="1752"/>
      <c r="P27" s="1752"/>
      <c r="Q27" s="1960"/>
      <c r="R27" s="1961"/>
      <c r="S27" s="1562"/>
      <c r="T27" s="1961"/>
      <c r="U27" s="1962"/>
      <c r="V27" s="1562"/>
      <c r="W27" s="1961"/>
      <c r="X27" s="1962"/>
      <c r="Y27" s="1562"/>
      <c r="Z27" s="1963">
        <f t="shared" ref="Z27:Z34" si="0">SUM(T27:Y27)</f>
        <v>0</v>
      </c>
      <c r="AA27" s="1964"/>
      <c r="AB27" s="1965"/>
      <c r="AC27" s="1957"/>
      <c r="AD27" s="1752"/>
      <c r="AE27" s="1752"/>
      <c r="AF27" s="1752"/>
      <c r="AG27" s="1752"/>
      <c r="AH27" s="1752"/>
      <c r="AI27" s="1752"/>
      <c r="AJ27" s="1958"/>
      <c r="AN27" s="1090"/>
      <c r="AO27" s="1090"/>
      <c r="AP27" s="1090"/>
      <c r="AQ27" s="1090"/>
      <c r="AR27" s="1090"/>
      <c r="AS27" s="1090"/>
      <c r="AT27" s="1090"/>
      <c r="AU27" s="1090"/>
      <c r="AV27" s="1090"/>
      <c r="AW27" s="1090"/>
    </row>
    <row r="28" spans="1:59" ht="30" customHeight="1">
      <c r="B28" s="1959"/>
      <c r="C28" s="1752"/>
      <c r="D28" s="1752"/>
      <c r="E28" s="1752"/>
      <c r="F28" s="1752"/>
      <c r="G28" s="1752"/>
      <c r="H28" s="1752"/>
      <c r="I28" s="1960"/>
      <c r="J28" s="1957"/>
      <c r="K28" s="1752"/>
      <c r="L28" s="1752"/>
      <c r="M28" s="1752"/>
      <c r="N28" s="1752"/>
      <c r="O28" s="1752"/>
      <c r="P28" s="1752"/>
      <c r="Q28" s="1960"/>
      <c r="R28" s="1961"/>
      <c r="S28" s="1562"/>
      <c r="T28" s="1961"/>
      <c r="U28" s="1962"/>
      <c r="V28" s="1562"/>
      <c r="W28" s="1961"/>
      <c r="X28" s="1962"/>
      <c r="Y28" s="1562"/>
      <c r="Z28" s="1963">
        <f t="shared" si="0"/>
        <v>0</v>
      </c>
      <c r="AA28" s="1964"/>
      <c r="AB28" s="1965"/>
      <c r="AC28" s="1957"/>
      <c r="AD28" s="1752"/>
      <c r="AE28" s="1752"/>
      <c r="AF28" s="1752"/>
      <c r="AG28" s="1752"/>
      <c r="AH28" s="1752"/>
      <c r="AI28" s="1752"/>
      <c r="AJ28" s="1958"/>
    </row>
    <row r="29" spans="1:59" ht="30" customHeight="1">
      <c r="B29" s="1959"/>
      <c r="C29" s="1752"/>
      <c r="D29" s="1752"/>
      <c r="E29" s="1752"/>
      <c r="F29" s="1752"/>
      <c r="G29" s="1752"/>
      <c r="H29" s="1752"/>
      <c r="I29" s="1960"/>
      <c r="J29" s="1957"/>
      <c r="K29" s="1752"/>
      <c r="L29" s="1752"/>
      <c r="M29" s="1752"/>
      <c r="N29" s="1752"/>
      <c r="O29" s="1752"/>
      <c r="P29" s="1752"/>
      <c r="Q29" s="1960"/>
      <c r="R29" s="1961"/>
      <c r="S29" s="1562"/>
      <c r="T29" s="1961"/>
      <c r="U29" s="1962"/>
      <c r="V29" s="1562"/>
      <c r="W29" s="1961"/>
      <c r="X29" s="1962"/>
      <c r="Y29" s="1562"/>
      <c r="Z29" s="1963">
        <f t="shared" si="0"/>
        <v>0</v>
      </c>
      <c r="AA29" s="1964"/>
      <c r="AB29" s="1965"/>
      <c r="AC29" s="1957"/>
      <c r="AD29" s="1752"/>
      <c r="AE29" s="1752"/>
      <c r="AF29" s="1752"/>
      <c r="AG29" s="1752"/>
      <c r="AH29" s="1752"/>
      <c r="AI29" s="1752"/>
      <c r="AJ29" s="1958"/>
    </row>
    <row r="30" spans="1:59" ht="30" customHeight="1">
      <c r="B30" s="1959"/>
      <c r="C30" s="1752"/>
      <c r="D30" s="1752"/>
      <c r="E30" s="1752"/>
      <c r="F30" s="1752"/>
      <c r="G30" s="1752"/>
      <c r="H30" s="1752"/>
      <c r="I30" s="1960"/>
      <c r="J30" s="1957"/>
      <c r="K30" s="1752"/>
      <c r="L30" s="1752"/>
      <c r="M30" s="1752"/>
      <c r="N30" s="1752"/>
      <c r="O30" s="1752"/>
      <c r="P30" s="1752"/>
      <c r="Q30" s="1960"/>
      <c r="R30" s="1961"/>
      <c r="S30" s="1562"/>
      <c r="T30" s="1961"/>
      <c r="U30" s="1962"/>
      <c r="V30" s="1562"/>
      <c r="W30" s="1961"/>
      <c r="X30" s="1962"/>
      <c r="Y30" s="1562"/>
      <c r="Z30" s="1963">
        <f t="shared" si="0"/>
        <v>0</v>
      </c>
      <c r="AA30" s="1964"/>
      <c r="AB30" s="1965"/>
      <c r="AC30" s="1957"/>
      <c r="AD30" s="1752"/>
      <c r="AE30" s="1752"/>
      <c r="AF30" s="1752"/>
      <c r="AG30" s="1752"/>
      <c r="AH30" s="1752"/>
      <c r="AI30" s="1752"/>
      <c r="AJ30" s="1958"/>
    </row>
    <row r="31" spans="1:59" ht="30" customHeight="1">
      <c r="B31" s="1959"/>
      <c r="C31" s="1752"/>
      <c r="D31" s="1752"/>
      <c r="E31" s="1752"/>
      <c r="F31" s="1752"/>
      <c r="G31" s="1752"/>
      <c r="H31" s="1752"/>
      <c r="I31" s="1960"/>
      <c r="J31" s="1957"/>
      <c r="K31" s="1752"/>
      <c r="L31" s="1752"/>
      <c r="M31" s="1752"/>
      <c r="N31" s="1752"/>
      <c r="O31" s="1752"/>
      <c r="P31" s="1752"/>
      <c r="Q31" s="1960"/>
      <c r="R31" s="1961"/>
      <c r="S31" s="1562"/>
      <c r="T31" s="1961"/>
      <c r="U31" s="1962"/>
      <c r="V31" s="1562"/>
      <c r="W31" s="1961"/>
      <c r="X31" s="1962"/>
      <c r="Y31" s="1562"/>
      <c r="Z31" s="1963">
        <f t="shared" si="0"/>
        <v>0</v>
      </c>
      <c r="AA31" s="1964"/>
      <c r="AB31" s="1965"/>
      <c r="AC31" s="1957"/>
      <c r="AD31" s="1752"/>
      <c r="AE31" s="1752"/>
      <c r="AF31" s="1752"/>
      <c r="AG31" s="1752"/>
      <c r="AH31" s="1752"/>
      <c r="AI31" s="1752"/>
      <c r="AJ31" s="1958"/>
    </row>
    <row r="32" spans="1:59" ht="30" customHeight="1">
      <c r="B32" s="1959"/>
      <c r="C32" s="1752"/>
      <c r="D32" s="1752"/>
      <c r="E32" s="1752"/>
      <c r="F32" s="1752"/>
      <c r="G32" s="1752"/>
      <c r="H32" s="1752"/>
      <c r="I32" s="1960"/>
      <c r="J32" s="1957"/>
      <c r="K32" s="1752"/>
      <c r="L32" s="1752"/>
      <c r="M32" s="1752"/>
      <c r="N32" s="1752"/>
      <c r="O32" s="1752"/>
      <c r="P32" s="1752"/>
      <c r="Q32" s="1960"/>
      <c r="R32" s="1961"/>
      <c r="S32" s="1562"/>
      <c r="T32" s="1961"/>
      <c r="U32" s="1962"/>
      <c r="V32" s="1562"/>
      <c r="W32" s="1961"/>
      <c r="X32" s="1962"/>
      <c r="Y32" s="1562"/>
      <c r="Z32" s="1963">
        <f t="shared" si="0"/>
        <v>0</v>
      </c>
      <c r="AA32" s="1964"/>
      <c r="AB32" s="1965"/>
      <c r="AC32" s="1957"/>
      <c r="AD32" s="1752"/>
      <c r="AE32" s="1752"/>
      <c r="AF32" s="1752"/>
      <c r="AG32" s="1752"/>
      <c r="AH32" s="1752"/>
      <c r="AI32" s="1752"/>
      <c r="AJ32" s="1958"/>
    </row>
    <row r="33" spans="2:36" ht="30" customHeight="1">
      <c r="B33" s="1959"/>
      <c r="C33" s="1752"/>
      <c r="D33" s="1752"/>
      <c r="E33" s="1752"/>
      <c r="F33" s="1752"/>
      <c r="G33" s="1752"/>
      <c r="H33" s="1752"/>
      <c r="I33" s="1960"/>
      <c r="J33" s="1957"/>
      <c r="K33" s="1752"/>
      <c r="L33" s="1752"/>
      <c r="M33" s="1752"/>
      <c r="N33" s="1752"/>
      <c r="O33" s="1752"/>
      <c r="P33" s="1752"/>
      <c r="Q33" s="1960"/>
      <c r="R33" s="1961"/>
      <c r="S33" s="1562"/>
      <c r="T33" s="1961"/>
      <c r="U33" s="1962"/>
      <c r="V33" s="1562"/>
      <c r="W33" s="1961"/>
      <c r="X33" s="1962"/>
      <c r="Y33" s="1562"/>
      <c r="Z33" s="1963">
        <f t="shared" si="0"/>
        <v>0</v>
      </c>
      <c r="AA33" s="1964"/>
      <c r="AB33" s="1965"/>
      <c r="AC33" s="1957"/>
      <c r="AD33" s="1752"/>
      <c r="AE33" s="1752"/>
      <c r="AF33" s="1752"/>
      <c r="AG33" s="1752"/>
      <c r="AH33" s="1752"/>
      <c r="AI33" s="1752"/>
      <c r="AJ33" s="1958"/>
    </row>
    <row r="34" spans="2:36" ht="30" customHeight="1" thickBot="1">
      <c r="B34" s="1974"/>
      <c r="C34" s="1972"/>
      <c r="D34" s="1972"/>
      <c r="E34" s="1972"/>
      <c r="F34" s="1972"/>
      <c r="G34" s="1972"/>
      <c r="H34" s="1972"/>
      <c r="I34" s="1975"/>
      <c r="J34" s="1971"/>
      <c r="K34" s="1972"/>
      <c r="L34" s="1972"/>
      <c r="M34" s="1972"/>
      <c r="N34" s="1972"/>
      <c r="O34" s="1972"/>
      <c r="P34" s="1972"/>
      <c r="Q34" s="1975"/>
      <c r="R34" s="1976"/>
      <c r="S34" s="1977"/>
      <c r="T34" s="1976"/>
      <c r="U34" s="1978"/>
      <c r="V34" s="1977"/>
      <c r="W34" s="1976"/>
      <c r="X34" s="1978"/>
      <c r="Y34" s="1977"/>
      <c r="Z34" s="1963">
        <f t="shared" si="0"/>
        <v>0</v>
      </c>
      <c r="AA34" s="1964"/>
      <c r="AB34" s="1965"/>
      <c r="AC34" s="1971"/>
      <c r="AD34" s="1972"/>
      <c r="AE34" s="1972"/>
      <c r="AF34" s="1972"/>
      <c r="AG34" s="1972"/>
      <c r="AH34" s="1972"/>
      <c r="AI34" s="1972"/>
      <c r="AJ34" s="1973"/>
    </row>
    <row r="35" spans="2:36">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2:36">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36" s="1" customFormat="1" ht="18.75" hidden="1" customHeight="1">
      <c r="B37" s="2001" t="s">
        <v>44</v>
      </c>
      <c r="C37" s="1955"/>
      <c r="D37" s="1955"/>
      <c r="E37" s="1955"/>
      <c r="F37" s="2002" t="s">
        <v>45</v>
      </c>
      <c r="G37" s="1955"/>
      <c r="H37" s="1955"/>
      <c r="I37" s="1956"/>
      <c r="J37" s="2003" t="s">
        <v>39</v>
      </c>
      <c r="K37" s="2004"/>
      <c r="L37" s="2004"/>
      <c r="M37" s="2004"/>
      <c r="N37" s="1954" t="s">
        <v>6</v>
      </c>
      <c r="O37" s="2004"/>
      <c r="P37" s="2004"/>
      <c r="Q37" s="2004"/>
      <c r="R37" s="1954" t="s">
        <v>21</v>
      </c>
      <c r="S37" s="2004"/>
      <c r="T37" s="2004"/>
      <c r="U37" s="2004"/>
      <c r="V37" s="1954" t="s">
        <v>46</v>
      </c>
      <c r="W37" s="1955"/>
      <c r="X37" s="1955"/>
      <c r="Y37" s="1956"/>
      <c r="Z37" s="41"/>
      <c r="AA37" s="42"/>
      <c r="AB37" s="42"/>
      <c r="AC37" s="2005" t="s">
        <v>17</v>
      </c>
      <c r="AD37" s="1955"/>
      <c r="AE37" s="1955"/>
      <c r="AF37" s="1955"/>
      <c r="AG37" s="2006" t="s">
        <v>43</v>
      </c>
      <c r="AH37" s="2007"/>
      <c r="AI37" s="2007"/>
      <c r="AJ37" s="2008"/>
    </row>
    <row r="38" spans="2:36" s="1" customFormat="1" ht="12.9" hidden="1" customHeight="1">
      <c r="B38" s="1995"/>
      <c r="C38" s="1967"/>
      <c r="D38" s="1967"/>
      <c r="E38" s="1967"/>
      <c r="F38" s="1966"/>
      <c r="G38" s="1967"/>
      <c r="H38" s="1967"/>
      <c r="I38" s="1968"/>
      <c r="J38" s="1998"/>
      <c r="K38" s="1967"/>
      <c r="L38" s="1967"/>
      <c r="M38" s="1967"/>
      <c r="N38" s="1966"/>
      <c r="O38" s="1967"/>
      <c r="P38" s="1967"/>
      <c r="Q38" s="1967"/>
      <c r="R38" s="1966"/>
      <c r="S38" s="1967"/>
      <c r="T38" s="1967"/>
      <c r="U38" s="1967"/>
      <c r="V38" s="1966"/>
      <c r="W38" s="1967"/>
      <c r="X38" s="1967"/>
      <c r="Y38" s="1968"/>
      <c r="Z38" s="55"/>
      <c r="AA38" s="55"/>
      <c r="AB38" s="44"/>
      <c r="AC38" s="1996"/>
      <c r="AD38" s="1967"/>
      <c r="AE38" s="1967"/>
      <c r="AF38" s="1967"/>
      <c r="AG38" s="2009"/>
      <c r="AH38" s="2010"/>
      <c r="AI38" s="2010"/>
      <c r="AJ38" s="2011"/>
    </row>
    <row r="39" spans="2:36" s="1" customFormat="1" ht="12.9" hidden="1" customHeight="1">
      <c r="B39" s="1996"/>
      <c r="C39" s="1967"/>
      <c r="D39" s="1967"/>
      <c r="E39" s="1967"/>
      <c r="F39" s="1967"/>
      <c r="G39" s="1967"/>
      <c r="H39" s="1967"/>
      <c r="I39" s="1968"/>
      <c r="J39" s="1999"/>
      <c r="K39" s="1967"/>
      <c r="L39" s="1967"/>
      <c r="M39" s="1967"/>
      <c r="N39" s="1967"/>
      <c r="O39" s="1967"/>
      <c r="P39" s="1967"/>
      <c r="Q39" s="1967"/>
      <c r="R39" s="1967"/>
      <c r="S39" s="1967"/>
      <c r="T39" s="1967"/>
      <c r="U39" s="1967"/>
      <c r="V39" s="1967"/>
      <c r="W39" s="1967"/>
      <c r="X39" s="1967"/>
      <c r="Y39" s="1968"/>
      <c r="Z39" s="55"/>
      <c r="AA39" s="55"/>
      <c r="AB39" s="55"/>
      <c r="AC39" s="1996"/>
      <c r="AD39" s="1967"/>
      <c r="AE39" s="1967"/>
      <c r="AF39" s="1967"/>
      <c r="AG39" s="2009"/>
      <c r="AH39" s="2010"/>
      <c r="AI39" s="2010"/>
      <c r="AJ39" s="2011"/>
    </row>
    <row r="40" spans="2:36" s="1" customFormat="1" ht="12.9" hidden="1" customHeight="1">
      <c r="B40" s="1996"/>
      <c r="C40" s="1967"/>
      <c r="D40" s="1967"/>
      <c r="E40" s="1967"/>
      <c r="F40" s="1967"/>
      <c r="G40" s="1967"/>
      <c r="H40" s="1967"/>
      <c r="I40" s="1968"/>
      <c r="J40" s="1999"/>
      <c r="K40" s="1967"/>
      <c r="L40" s="1967"/>
      <c r="M40" s="1967"/>
      <c r="N40" s="1967"/>
      <c r="O40" s="1967"/>
      <c r="P40" s="1967"/>
      <c r="Q40" s="1967"/>
      <c r="R40" s="1967"/>
      <c r="S40" s="1967"/>
      <c r="T40" s="1967"/>
      <c r="U40" s="1967"/>
      <c r="V40" s="1967"/>
      <c r="W40" s="1967"/>
      <c r="X40" s="1967"/>
      <c r="Y40" s="1968"/>
      <c r="Z40" s="55"/>
      <c r="AA40" s="55"/>
      <c r="AB40" s="55"/>
      <c r="AC40" s="1996"/>
      <c r="AD40" s="1967"/>
      <c r="AE40" s="1967"/>
      <c r="AF40" s="1967"/>
      <c r="AG40" s="2009"/>
      <c r="AH40" s="2010"/>
      <c r="AI40" s="2010"/>
      <c r="AJ40" s="2011"/>
    </row>
    <row r="41" spans="2:36" s="1" customFormat="1" ht="12.9" hidden="1" customHeight="1" thickBot="1">
      <c r="B41" s="1997"/>
      <c r="C41" s="1969"/>
      <c r="D41" s="1969"/>
      <c r="E41" s="1969"/>
      <c r="F41" s="1969"/>
      <c r="G41" s="1969"/>
      <c r="H41" s="1969"/>
      <c r="I41" s="1970"/>
      <c r="J41" s="2000"/>
      <c r="K41" s="1969"/>
      <c r="L41" s="1969"/>
      <c r="M41" s="1969"/>
      <c r="N41" s="1969"/>
      <c r="O41" s="1969"/>
      <c r="P41" s="1969"/>
      <c r="Q41" s="1969"/>
      <c r="R41" s="1969"/>
      <c r="S41" s="1969"/>
      <c r="T41" s="1969"/>
      <c r="U41" s="1969"/>
      <c r="V41" s="1969"/>
      <c r="W41" s="1969"/>
      <c r="X41" s="1969"/>
      <c r="Y41" s="1970"/>
      <c r="Z41" s="55"/>
      <c r="AA41" s="55"/>
      <c r="AB41" s="55"/>
      <c r="AC41" s="1997"/>
      <c r="AD41" s="1969"/>
      <c r="AE41" s="1969"/>
      <c r="AF41" s="1969"/>
      <c r="AG41" s="2012"/>
      <c r="AH41" s="2013"/>
      <c r="AI41" s="2013"/>
      <c r="AJ41" s="2014"/>
    </row>
    <row r="42" spans="2:36">
      <c r="C42" s="20"/>
      <c r="D42" s="21"/>
      <c r="E42" s="22"/>
      <c r="F42" s="20"/>
      <c r="G42" s="20"/>
      <c r="H42" s="20"/>
      <c r="I42" s="20"/>
      <c r="J42" s="20"/>
      <c r="K42" s="20"/>
      <c r="L42" s="20"/>
      <c r="M42" s="20"/>
      <c r="N42" s="20"/>
      <c r="O42" s="20"/>
      <c r="P42" s="20"/>
      <c r="Q42" s="20"/>
      <c r="R42" s="20"/>
      <c r="S42" s="20"/>
      <c r="T42" s="20"/>
      <c r="U42" s="20"/>
      <c r="V42" s="20"/>
      <c r="W42" s="20"/>
      <c r="X42" s="20"/>
      <c r="Y42" s="20"/>
      <c r="Z42" s="20"/>
    </row>
    <row r="43" spans="2:36">
      <c r="C43" s="20"/>
      <c r="D43" s="21"/>
      <c r="E43" s="20"/>
      <c r="F43" s="20"/>
      <c r="G43" s="20"/>
      <c r="H43" s="23"/>
      <c r="I43" s="23"/>
      <c r="J43" s="23"/>
      <c r="K43" s="23"/>
      <c r="L43" s="23"/>
      <c r="M43" s="23"/>
      <c r="N43" s="23"/>
      <c r="O43" s="23"/>
      <c r="P43" s="23"/>
      <c r="Q43" s="23"/>
      <c r="R43" s="23"/>
      <c r="S43" s="23"/>
      <c r="T43" s="23"/>
      <c r="U43" s="23"/>
      <c r="V43" s="23"/>
      <c r="W43" s="23"/>
      <c r="X43" s="23"/>
      <c r="Y43" s="23"/>
      <c r="Z43" s="23"/>
      <c r="AA43" s="19"/>
      <c r="AB43" s="19"/>
      <c r="AC43" s="19"/>
      <c r="AD43" s="19"/>
      <c r="AE43" s="19"/>
      <c r="AF43" s="19"/>
      <c r="AG43" s="19"/>
      <c r="AH43" s="19"/>
      <c r="AI43" s="19"/>
    </row>
    <row r="44" spans="2:36">
      <c r="D44" s="17"/>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2:36">
      <c r="D45" s="17"/>
      <c r="H45" s="1510"/>
      <c r="I45" s="1510"/>
      <c r="J45" s="1510"/>
      <c r="K45" s="1510"/>
      <c r="L45" s="1510"/>
      <c r="M45" s="1510"/>
      <c r="N45" s="1510"/>
      <c r="O45" s="1510"/>
      <c r="P45" s="1510"/>
      <c r="Q45" s="1510"/>
      <c r="R45" s="1510"/>
      <c r="S45" s="1510"/>
      <c r="T45" s="1510"/>
      <c r="U45" s="1510"/>
      <c r="V45" s="1510"/>
      <c r="W45" s="1510"/>
      <c r="X45" s="1510"/>
      <c r="Y45" s="1510"/>
      <c r="Z45" s="1510"/>
      <c r="AA45" s="1510"/>
      <c r="AB45" s="1510"/>
      <c r="AC45" s="1510"/>
      <c r="AD45" s="1510"/>
      <c r="AE45" s="1510"/>
      <c r="AF45" s="1510"/>
      <c r="AG45" s="1510"/>
      <c r="AH45" s="1510"/>
      <c r="AI45" s="1510"/>
    </row>
  </sheetData>
  <sheetProtection selectLockedCells="1"/>
  <mergeCells count="121">
    <mergeCell ref="Q9:AI10"/>
    <mergeCell ref="AN26:AW27"/>
    <mergeCell ref="B13:AJ14"/>
    <mergeCell ref="AN21:BG23"/>
    <mergeCell ref="AN24:AT25"/>
    <mergeCell ref="AU24:AW25"/>
    <mergeCell ref="C4:L4"/>
    <mergeCell ref="Y1:AI1"/>
    <mergeCell ref="C3:F3"/>
    <mergeCell ref="S6:W6"/>
    <mergeCell ref="S7:W7"/>
    <mergeCell ref="S8:W8"/>
    <mergeCell ref="B22:B23"/>
    <mergeCell ref="C22:H23"/>
    <mergeCell ref="L22:W22"/>
    <mergeCell ref="Y6:AI6"/>
    <mergeCell ref="Y7:AI7"/>
    <mergeCell ref="Y8:AI8"/>
    <mergeCell ref="C16:AJ16"/>
    <mergeCell ref="B20:B21"/>
    <mergeCell ref="C20:H21"/>
    <mergeCell ref="I20:I21"/>
    <mergeCell ref="J20:K21"/>
    <mergeCell ref="L20:W21"/>
    <mergeCell ref="X20:AB21"/>
    <mergeCell ref="AC20:AJ21"/>
    <mergeCell ref="H45:AI45"/>
    <mergeCell ref="T24:AB24"/>
    <mergeCell ref="B38:E41"/>
    <mergeCell ref="F38:I41"/>
    <mergeCell ref="J38:M41"/>
    <mergeCell ref="N38:Q41"/>
    <mergeCell ref="R38:U41"/>
    <mergeCell ref="AC38:AF41"/>
    <mergeCell ref="B37:E37"/>
    <mergeCell ref="F37:I37"/>
    <mergeCell ref="J37:M37"/>
    <mergeCell ref="N37:Q37"/>
    <mergeCell ref="R37:U37"/>
    <mergeCell ref="AC37:AF37"/>
    <mergeCell ref="AG37:AJ41"/>
    <mergeCell ref="AC24:AJ25"/>
    <mergeCell ref="B26:I26"/>
    <mergeCell ref="J26:Q26"/>
    <mergeCell ref="R26:S26"/>
    <mergeCell ref="T26:V26"/>
    <mergeCell ref="W26:Y26"/>
    <mergeCell ref="Z26:AB26"/>
    <mergeCell ref="AC26:AJ26"/>
    <mergeCell ref="B24:I25"/>
    <mergeCell ref="J24:Q25"/>
    <mergeCell ref="R24:S25"/>
    <mergeCell ref="T25:V25"/>
    <mergeCell ref="W25:Y25"/>
    <mergeCell ref="Z25:AB25"/>
    <mergeCell ref="AC27:AJ27"/>
    <mergeCell ref="B28:I28"/>
    <mergeCell ref="J28:Q28"/>
    <mergeCell ref="R28:S28"/>
    <mergeCell ref="T28:V28"/>
    <mergeCell ref="W28:Y28"/>
    <mergeCell ref="Z28:AB28"/>
    <mergeCell ref="AC28:AJ28"/>
    <mergeCell ref="B27:I27"/>
    <mergeCell ref="J27:Q27"/>
    <mergeCell ref="R27:S27"/>
    <mergeCell ref="T27:V27"/>
    <mergeCell ref="W27:Y27"/>
    <mergeCell ref="Z27:AB27"/>
    <mergeCell ref="B30:I30"/>
    <mergeCell ref="J30:Q30"/>
    <mergeCell ref="R30:S30"/>
    <mergeCell ref="T30:V30"/>
    <mergeCell ref="W30:Y30"/>
    <mergeCell ref="Z30:AB30"/>
    <mergeCell ref="AC30:AJ30"/>
    <mergeCell ref="B29:I29"/>
    <mergeCell ref="J29:Q29"/>
    <mergeCell ref="R29:S29"/>
    <mergeCell ref="T29:V29"/>
    <mergeCell ref="W29:Y29"/>
    <mergeCell ref="Z29:AB29"/>
    <mergeCell ref="V38:Y41"/>
    <mergeCell ref="AC34:AJ34"/>
    <mergeCell ref="B33:I33"/>
    <mergeCell ref="J33:Q33"/>
    <mergeCell ref="R33:S33"/>
    <mergeCell ref="T33:V33"/>
    <mergeCell ref="W33:Y33"/>
    <mergeCell ref="Z33:AB33"/>
    <mergeCell ref="AC33:AJ33"/>
    <mergeCell ref="B34:I34"/>
    <mergeCell ref="J34:Q34"/>
    <mergeCell ref="R34:S34"/>
    <mergeCell ref="T34:V34"/>
    <mergeCell ref="W34:Y34"/>
    <mergeCell ref="Z34:AB34"/>
    <mergeCell ref="J18:AJ19"/>
    <mergeCell ref="B18:B19"/>
    <mergeCell ref="C18:H19"/>
    <mergeCell ref="I18:I19"/>
    <mergeCell ref="J22:K22"/>
    <mergeCell ref="J23:K23"/>
    <mergeCell ref="L23:W23"/>
    <mergeCell ref="B11:AJ11"/>
    <mergeCell ref="V37:Y37"/>
    <mergeCell ref="AC31:AJ31"/>
    <mergeCell ref="B32:I32"/>
    <mergeCell ref="J32:Q32"/>
    <mergeCell ref="R32:S32"/>
    <mergeCell ref="T32:V32"/>
    <mergeCell ref="W32:Y32"/>
    <mergeCell ref="Z32:AB32"/>
    <mergeCell ref="AC32:AJ32"/>
    <mergeCell ref="B31:I31"/>
    <mergeCell ref="J31:Q31"/>
    <mergeCell ref="R31:S31"/>
    <mergeCell ref="T31:V31"/>
    <mergeCell ref="W31:Y31"/>
    <mergeCell ref="Z31:AB31"/>
    <mergeCell ref="AC29:AJ29"/>
  </mergeCells>
  <phoneticPr fontId="3"/>
  <conditionalFormatting sqref="L20:W21">
    <cfRule type="expression" dxfId="131" priority="7" stopIfTrue="1">
      <formula>AND(MONTH(L20)&lt;10,DAY(L20)&gt;9)</formula>
    </cfRule>
    <cfRule type="expression" dxfId="130" priority="8" stopIfTrue="1">
      <formula>AND(MONTH(L20)&lt;10,DAY(L20)&lt;10)</formula>
    </cfRule>
    <cfRule type="expression" dxfId="129" priority="9" stopIfTrue="1">
      <formula>AND(MONTH(L20)&gt;9,DAY(L20)&lt;10)</formula>
    </cfRule>
  </conditionalFormatting>
  <conditionalFormatting sqref="L22:W22">
    <cfRule type="expression" dxfId="128" priority="4" stopIfTrue="1">
      <formula>AND(MONTH(L22)&lt;10,DAY(L22)&gt;9)</formula>
    </cfRule>
    <cfRule type="expression" dxfId="127" priority="5" stopIfTrue="1">
      <formula>AND(MONTH(L22)&lt;10,DAY(L22)&lt;10)</formula>
    </cfRule>
    <cfRule type="expression" dxfId="126" priority="6" stopIfTrue="1">
      <formula>AND(MONTH(L22)&gt;9,DAY(L22)&lt;10)</formula>
    </cfRule>
  </conditionalFormatting>
  <conditionalFormatting sqref="L23:W23">
    <cfRule type="expression" dxfId="125" priority="1" stopIfTrue="1">
      <formula>AND(MONTH(L23)&lt;10,DAY(L23)&gt;9)</formula>
    </cfRule>
    <cfRule type="expression" dxfId="124" priority="2" stopIfTrue="1">
      <formula>AND(MONTH(L23)&lt;10,DAY(L23)&lt;10)</formula>
    </cfRule>
    <cfRule type="expression" dxfId="123" priority="3" stopIfTrue="1">
      <formula>AND(MONTH(L23)&gt;9,DAY(L23)&lt;10)</formula>
    </cfRule>
  </conditionalFormatting>
  <dataValidations count="1">
    <dataValidation type="list" allowBlank="1" showInputMessage="1" showErrorMessage="1" sqref="AU24:AW25">
      <formula1>$BA$24:$BA$26</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明朝,標準"&amp;8&amp;K01+033第10号様式（第13条関係）建築保全業務委託用</oddHeader>
    <oddFooter>&amp;R&amp;"ＭＳ 明朝,標準"&amp;8&amp;K01+034受注者⇒施設管理担当者</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tint="0.39997558519241921"/>
  </sheetPr>
  <dimension ref="A1:BG44"/>
  <sheetViews>
    <sheetView showZeros="0" view="pageBreakPreview" topLeftCell="B1" zoomScaleNormal="100" zoomScaleSheetLayoutView="100" workbookViewId="0">
      <selection activeCell="AJ8" sqref="AJ8"/>
    </sheetView>
  </sheetViews>
  <sheetFormatPr defaultColWidth="2.33203125" defaultRowHeight="13.2"/>
  <cols>
    <col min="1" max="1" width="17.44140625" style="485" customWidth="1"/>
    <col min="2" max="38" width="2.33203125" style="18"/>
    <col min="39" max="39" width="2.33203125" style="18" hidden="1" customWidth="1"/>
    <col min="40" max="40" width="16" style="18" customWidth="1"/>
    <col min="41" max="46" width="2.33203125" style="18"/>
    <col min="47" max="47" width="9.88671875" style="18" customWidth="1"/>
    <col min="48" max="52" width="2.33203125" style="18"/>
    <col min="53" max="53" width="0" style="18" hidden="1" customWidth="1"/>
    <col min="54" max="16384" width="2.33203125" style="18"/>
  </cols>
  <sheetData>
    <row r="1" spans="1:40" s="2" customFormat="1" ht="18" customHeight="1">
      <c r="B1" s="130"/>
      <c r="C1" s="130"/>
      <c r="D1" s="130"/>
      <c r="E1" s="130"/>
      <c r="F1" s="130"/>
      <c r="G1" s="130"/>
      <c r="H1" s="130"/>
      <c r="I1" s="130"/>
      <c r="J1" s="130"/>
      <c r="K1" s="130"/>
      <c r="L1" s="130"/>
      <c r="M1" s="130"/>
      <c r="N1" s="130"/>
      <c r="O1" s="755"/>
      <c r="P1" s="755"/>
      <c r="Q1" s="531"/>
      <c r="R1" s="532"/>
      <c r="S1" s="533"/>
      <c r="T1" s="533"/>
      <c r="U1" s="533"/>
      <c r="V1" s="533"/>
      <c r="W1" s="533"/>
      <c r="X1" s="533"/>
      <c r="Y1" s="1914">
        <v>43383</v>
      </c>
      <c r="Z1" s="1914"/>
      <c r="AA1" s="1914"/>
      <c r="AB1" s="1914"/>
      <c r="AC1" s="1914"/>
      <c r="AD1" s="1914"/>
      <c r="AE1" s="1914"/>
      <c r="AF1" s="1914"/>
      <c r="AG1" s="1914"/>
      <c r="AH1" s="1914"/>
      <c r="AI1" s="1914"/>
      <c r="AJ1" s="122"/>
      <c r="AL1" s="792" t="s">
        <v>384</v>
      </c>
    </row>
    <row r="2" spans="1:40" s="335" customFormat="1" ht="15" customHeight="1">
      <c r="A2" s="485"/>
      <c r="B2" s="83"/>
      <c r="C2" s="83"/>
      <c r="D2" s="83"/>
      <c r="E2" s="83"/>
      <c r="F2" s="83"/>
      <c r="G2" s="83"/>
      <c r="H2" s="83"/>
      <c r="I2" s="83"/>
      <c r="J2" s="83"/>
      <c r="K2" s="83"/>
      <c r="L2" s="83"/>
      <c r="M2" s="83"/>
      <c r="N2" s="83"/>
      <c r="O2" s="83"/>
      <c r="P2" s="83"/>
      <c r="Q2" s="83"/>
      <c r="R2" s="83"/>
      <c r="S2" s="83"/>
      <c r="T2" s="83"/>
      <c r="U2" s="83"/>
      <c r="V2" s="83"/>
      <c r="W2" s="83"/>
      <c r="X2" s="83"/>
      <c r="Y2" s="83"/>
      <c r="Z2" s="83"/>
      <c r="AA2" s="83"/>
      <c r="AB2" s="774"/>
      <c r="AC2" s="83"/>
      <c r="AD2" s="775"/>
      <c r="AE2" s="775"/>
      <c r="AF2" s="775"/>
      <c r="AG2" s="775"/>
      <c r="AH2" s="775"/>
      <c r="AI2" s="775"/>
      <c r="AJ2" s="775"/>
    </row>
    <row r="3" spans="1:40" s="376" customFormat="1" ht="15" customHeight="1">
      <c r="A3" s="485"/>
      <c r="B3" s="762"/>
      <c r="C3" s="1158" t="s">
        <v>114</v>
      </c>
      <c r="D3" s="1834"/>
      <c r="E3" s="1834"/>
      <c r="F3" s="1834"/>
      <c r="G3" s="761"/>
      <c r="H3" s="761"/>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row>
    <row r="4" spans="1:40" s="376" customFormat="1" ht="20.100000000000001" customHeight="1">
      <c r="A4" s="485"/>
      <c r="B4" s="762"/>
      <c r="C4" s="1836" t="str">
        <f>IF(各項目入力表!B10=各項目入力表!A19,"平　塚　市　長","平塚市病院事業管理者")</f>
        <v>平　塚　市　長</v>
      </c>
      <c r="D4" s="1837"/>
      <c r="E4" s="1837"/>
      <c r="F4" s="1837"/>
      <c r="G4" s="1837"/>
      <c r="H4" s="1837"/>
      <c r="I4" s="1837"/>
      <c r="J4" s="1837"/>
      <c r="K4" s="1837"/>
      <c r="L4" s="1837"/>
      <c r="M4" s="761"/>
      <c r="N4" s="753"/>
      <c r="O4" s="753"/>
      <c r="P4" s="753"/>
      <c r="Q4" s="753"/>
      <c r="R4" s="753"/>
      <c r="S4" s="762"/>
      <c r="T4" s="762"/>
      <c r="U4" s="762"/>
      <c r="V4" s="762"/>
      <c r="W4" s="762"/>
      <c r="X4" s="762"/>
      <c r="Y4" s="762"/>
      <c r="Z4" s="762"/>
      <c r="AA4" s="762"/>
      <c r="AB4" s="762"/>
      <c r="AC4" s="762"/>
      <c r="AD4" s="762"/>
      <c r="AE4" s="762"/>
      <c r="AF4" s="762"/>
      <c r="AG4" s="762"/>
      <c r="AH4" s="762"/>
      <c r="AI4" s="762"/>
      <c r="AJ4" s="762"/>
      <c r="AM4" s="52"/>
      <c r="AN4" s="52"/>
    </row>
    <row r="5" spans="1:40" ht="15" customHeight="1">
      <c r="B5" s="83"/>
      <c r="C5" s="83"/>
      <c r="D5" s="754"/>
      <c r="E5" s="754"/>
      <c r="F5" s="754"/>
      <c r="G5" s="754"/>
      <c r="H5" s="754"/>
      <c r="I5" s="754"/>
      <c r="J5" s="754"/>
      <c r="K5" s="754"/>
      <c r="L5" s="754"/>
      <c r="M5" s="754"/>
      <c r="N5" s="754"/>
      <c r="O5" s="754"/>
      <c r="P5" s="754"/>
      <c r="Q5" s="754"/>
      <c r="R5" s="83"/>
      <c r="S5" s="83"/>
      <c r="T5" s="83"/>
      <c r="U5" s="83"/>
      <c r="V5" s="83"/>
      <c r="W5" s="83"/>
      <c r="X5" s="83"/>
      <c r="Y5" s="83"/>
      <c r="Z5" s="83"/>
      <c r="AA5" s="83"/>
      <c r="AB5" s="83"/>
      <c r="AC5" s="83"/>
      <c r="AD5" s="83"/>
      <c r="AE5" s="83"/>
      <c r="AF5" s="83"/>
      <c r="AG5" s="83"/>
      <c r="AH5" s="83"/>
      <c r="AI5" s="83"/>
      <c r="AJ5" s="83"/>
      <c r="AM5" s="328" t="s">
        <v>134</v>
      </c>
    </row>
    <row r="6" spans="1:40" ht="30" customHeight="1">
      <c r="B6" s="83"/>
      <c r="C6" s="83"/>
      <c r="D6" s="83"/>
      <c r="E6" s="83"/>
      <c r="F6" s="83"/>
      <c r="G6" s="83"/>
      <c r="H6" s="83"/>
      <c r="I6" s="82"/>
      <c r="J6" s="82"/>
      <c r="K6" s="82"/>
      <c r="L6" s="82"/>
      <c r="M6" s="82"/>
      <c r="N6" s="82"/>
      <c r="O6" s="82"/>
      <c r="P6" s="82"/>
      <c r="Q6" s="82"/>
      <c r="R6" s="83"/>
      <c r="S6" s="2021" t="s">
        <v>29</v>
      </c>
      <c r="T6" s="1763"/>
      <c r="U6" s="1763"/>
      <c r="V6" s="1763"/>
      <c r="W6" s="1763"/>
      <c r="X6" s="190"/>
      <c r="Y6" s="2049" t="str">
        <f>各項目入力表!F3</f>
        <v>○○市○○番地○○</v>
      </c>
      <c r="Z6" s="2050"/>
      <c r="AA6" s="2050"/>
      <c r="AB6" s="2050"/>
      <c r="AC6" s="2050"/>
      <c r="AD6" s="2050"/>
      <c r="AE6" s="2050"/>
      <c r="AF6" s="2050"/>
      <c r="AG6" s="2050"/>
      <c r="AH6" s="2050"/>
      <c r="AI6" s="2050"/>
      <c r="AJ6" s="190"/>
    </row>
    <row r="7" spans="1:40" ht="30" customHeight="1">
      <c r="B7" s="83"/>
      <c r="C7" s="83"/>
      <c r="D7" s="83"/>
      <c r="E7" s="83"/>
      <c r="F7" s="83"/>
      <c r="G7" s="83"/>
      <c r="H7" s="83"/>
      <c r="I7" s="83"/>
      <c r="J7" s="83"/>
      <c r="K7" s="83"/>
      <c r="L7" s="83"/>
      <c r="M7" s="83"/>
      <c r="N7" s="83"/>
      <c r="O7" s="83"/>
      <c r="P7" s="83"/>
      <c r="Q7" s="83"/>
      <c r="R7" s="83"/>
      <c r="S7" s="2021" t="s">
        <v>22</v>
      </c>
      <c r="T7" s="1763"/>
      <c r="U7" s="1763"/>
      <c r="V7" s="1763"/>
      <c r="W7" s="1763"/>
      <c r="X7" s="282"/>
      <c r="Y7" s="2049" t="str">
        <f>各項目入力表!F4</f>
        <v>○△□×ビル管理株式会社</v>
      </c>
      <c r="Z7" s="2050"/>
      <c r="AA7" s="2050"/>
      <c r="AB7" s="2050"/>
      <c r="AC7" s="2050"/>
      <c r="AD7" s="2050"/>
      <c r="AE7" s="2050"/>
      <c r="AF7" s="2050"/>
      <c r="AG7" s="2050"/>
      <c r="AH7" s="2050"/>
      <c r="AI7" s="2050"/>
      <c r="AJ7" s="190"/>
    </row>
    <row r="8" spans="1:40" ht="30" customHeight="1">
      <c r="B8" s="83"/>
      <c r="C8" s="83"/>
      <c r="D8" s="83"/>
      <c r="E8" s="83"/>
      <c r="F8" s="83"/>
      <c r="G8" s="83"/>
      <c r="H8" s="83"/>
      <c r="I8" s="83"/>
      <c r="J8" s="83"/>
      <c r="K8" s="83"/>
      <c r="L8" s="83"/>
      <c r="M8" s="83"/>
      <c r="N8" s="83"/>
      <c r="O8" s="83"/>
      <c r="P8" s="83"/>
      <c r="Q8" s="83"/>
      <c r="R8" s="83"/>
      <c r="S8" s="2021" t="s">
        <v>23</v>
      </c>
      <c r="T8" s="1763"/>
      <c r="U8" s="1763"/>
      <c r="V8" s="1763"/>
      <c r="W8" s="1763"/>
      <c r="X8" s="283"/>
      <c r="Y8" s="2049" t="str">
        <f>各項目入力表!F5</f>
        <v>代表取締役　○△　□×</v>
      </c>
      <c r="Z8" s="2050"/>
      <c r="AA8" s="2050"/>
      <c r="AB8" s="2050"/>
      <c r="AC8" s="2050"/>
      <c r="AD8" s="2050"/>
      <c r="AE8" s="2050"/>
      <c r="AF8" s="2050"/>
      <c r="AG8" s="2050"/>
      <c r="AH8" s="2050"/>
      <c r="AI8" s="2050"/>
      <c r="AJ8" s="327"/>
    </row>
    <row r="9" spans="1:40" s="1060" customFormat="1" ht="16.8" customHeight="1">
      <c r="B9" s="83"/>
      <c r="C9" s="83"/>
      <c r="D9" s="83"/>
      <c r="E9" s="83"/>
      <c r="F9" s="83"/>
      <c r="G9" s="83"/>
      <c r="H9" s="83"/>
      <c r="I9" s="83"/>
      <c r="J9" s="83"/>
      <c r="K9" s="83"/>
      <c r="L9" s="83"/>
      <c r="M9" s="83"/>
      <c r="N9" s="83"/>
      <c r="O9" s="83"/>
      <c r="P9" s="83"/>
      <c r="Q9" s="2017" t="s">
        <v>852</v>
      </c>
      <c r="R9" s="2018"/>
      <c r="S9" s="2018"/>
      <c r="T9" s="2018"/>
      <c r="U9" s="2018"/>
      <c r="V9" s="2018"/>
      <c r="W9" s="2018"/>
      <c r="X9" s="2018"/>
      <c r="Y9" s="2018"/>
      <c r="Z9" s="2018"/>
      <c r="AA9" s="2018"/>
      <c r="AB9" s="2018"/>
      <c r="AC9" s="2018"/>
      <c r="AD9" s="2018"/>
      <c r="AE9" s="2018"/>
      <c r="AF9" s="2018"/>
      <c r="AG9" s="2018"/>
      <c r="AH9" s="2018"/>
      <c r="AI9" s="2018"/>
      <c r="AJ9" s="327"/>
    </row>
    <row r="10" spans="1:40" ht="15" customHeight="1">
      <c r="B10" s="83"/>
      <c r="C10" s="83"/>
      <c r="D10" s="83"/>
      <c r="E10" s="83"/>
      <c r="F10" s="83"/>
      <c r="G10" s="83"/>
      <c r="H10" s="83"/>
      <c r="I10" s="83"/>
      <c r="J10" s="83"/>
      <c r="K10" s="83"/>
      <c r="L10" s="83"/>
      <c r="M10" s="83"/>
      <c r="N10" s="83"/>
      <c r="O10" s="83"/>
      <c r="P10" s="83"/>
      <c r="Q10" s="2018"/>
      <c r="R10" s="2018"/>
      <c r="S10" s="2018"/>
      <c r="T10" s="2018"/>
      <c r="U10" s="2018"/>
      <c r="V10" s="2018"/>
      <c r="W10" s="2018"/>
      <c r="X10" s="2018"/>
      <c r="Y10" s="2018"/>
      <c r="Z10" s="2018"/>
      <c r="AA10" s="2018"/>
      <c r="AB10" s="2018"/>
      <c r="AC10" s="2018"/>
      <c r="AD10" s="2018"/>
      <c r="AE10" s="2018"/>
      <c r="AF10" s="2018"/>
      <c r="AG10" s="2018"/>
      <c r="AH10" s="2018"/>
      <c r="AI10" s="2018"/>
      <c r="AJ10" s="766"/>
    </row>
    <row r="11" spans="1:40" ht="26.25" customHeight="1">
      <c r="B11" s="1952" t="s">
        <v>270</v>
      </c>
      <c r="C11" s="1953"/>
      <c r="D11" s="1953"/>
      <c r="E11" s="1953"/>
      <c r="F11" s="1953"/>
      <c r="G11" s="1953"/>
      <c r="H11" s="1953"/>
      <c r="I11" s="1953"/>
      <c r="J11" s="1953"/>
      <c r="K11" s="1953"/>
      <c r="L11" s="1953"/>
      <c r="M11" s="1953"/>
      <c r="N11" s="1953"/>
      <c r="O11" s="1953"/>
      <c r="P11" s="1953"/>
      <c r="Q11" s="1953"/>
      <c r="R11" s="1953"/>
      <c r="S11" s="1953"/>
      <c r="T11" s="1953"/>
      <c r="U11" s="1953"/>
      <c r="V11" s="1953"/>
      <c r="W11" s="1953"/>
      <c r="X11" s="1953"/>
      <c r="Y11" s="1953"/>
      <c r="Z11" s="1953"/>
      <c r="AA11" s="1953"/>
      <c r="AB11" s="1953"/>
      <c r="AC11" s="1953"/>
      <c r="AD11" s="1953"/>
      <c r="AE11" s="1953"/>
      <c r="AF11" s="1953"/>
      <c r="AG11" s="1953"/>
      <c r="AH11" s="1953"/>
      <c r="AI11" s="1953"/>
      <c r="AJ11" s="1953"/>
    </row>
    <row r="12" spans="1:40" ht="15" customHeight="1">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774"/>
      <c r="AC12" s="83"/>
      <c r="AD12" s="775"/>
      <c r="AE12" s="775"/>
      <c r="AF12" s="775"/>
      <c r="AG12" s="775"/>
      <c r="AH12" s="775"/>
      <c r="AI12" s="775"/>
      <c r="AJ12" s="775"/>
    </row>
    <row r="13" spans="1:40" ht="30" customHeight="1">
      <c r="B13" s="2019" t="s">
        <v>835</v>
      </c>
      <c r="C13" s="2020"/>
      <c r="D13" s="2020"/>
      <c r="E13" s="2020"/>
      <c r="F13" s="2020"/>
      <c r="G13" s="2020"/>
      <c r="H13" s="2020"/>
      <c r="I13" s="2020"/>
      <c r="J13" s="2020"/>
      <c r="K13" s="2020"/>
      <c r="L13" s="2020"/>
      <c r="M13" s="2020"/>
      <c r="N13" s="2020"/>
      <c r="O13" s="2020"/>
      <c r="P13" s="2020"/>
      <c r="Q13" s="2020"/>
      <c r="R13" s="2020"/>
      <c r="S13" s="2020"/>
      <c r="T13" s="2020"/>
      <c r="U13" s="2020"/>
      <c r="V13" s="2020"/>
      <c r="W13" s="2020"/>
      <c r="X13" s="2020"/>
      <c r="Y13" s="2020"/>
      <c r="Z13" s="2020"/>
      <c r="AA13" s="2020"/>
      <c r="AB13" s="2020"/>
      <c r="AC13" s="2020"/>
      <c r="AD13" s="2020"/>
      <c r="AE13" s="2020"/>
      <c r="AF13" s="2020"/>
      <c r="AG13" s="2020"/>
      <c r="AH13" s="2020"/>
      <c r="AI13" s="2020"/>
      <c r="AJ13" s="2020"/>
    </row>
    <row r="14" spans="1:40" ht="15" customHeight="1">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row>
    <row r="15" spans="1:40" ht="20.100000000000001" customHeight="1">
      <c r="B15" s="2024" t="s">
        <v>28</v>
      </c>
      <c r="C15" s="2020"/>
      <c r="D15" s="2020"/>
      <c r="E15" s="2020"/>
      <c r="F15" s="2020"/>
      <c r="G15" s="2020"/>
      <c r="H15" s="2020"/>
      <c r="I15" s="2020"/>
      <c r="J15" s="2020"/>
      <c r="K15" s="2020"/>
      <c r="L15" s="2020"/>
      <c r="M15" s="2020"/>
      <c r="N15" s="2020"/>
      <c r="O15" s="2020"/>
      <c r="P15" s="2020"/>
      <c r="Q15" s="2020"/>
      <c r="R15" s="2020"/>
      <c r="S15" s="2020"/>
      <c r="T15" s="2020"/>
      <c r="U15" s="2020"/>
      <c r="V15" s="2020"/>
      <c r="W15" s="2020"/>
      <c r="X15" s="2020"/>
      <c r="Y15" s="2020"/>
      <c r="Z15" s="2020"/>
      <c r="AA15" s="2020"/>
      <c r="AB15" s="2020"/>
      <c r="AC15" s="2020"/>
      <c r="AD15" s="2020"/>
      <c r="AE15" s="2020"/>
      <c r="AF15" s="2020"/>
      <c r="AG15" s="2020"/>
      <c r="AH15" s="2020"/>
      <c r="AI15" s="2020"/>
      <c r="AJ15" s="2020"/>
    </row>
    <row r="16" spans="1:40" ht="15" customHeight="1" thickBot="1">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row>
    <row r="17" spans="2:59" ht="15" customHeight="1">
      <c r="B17" s="1926"/>
      <c r="C17" s="1602" t="s">
        <v>229</v>
      </c>
      <c r="D17" s="1096"/>
      <c r="E17" s="1096"/>
      <c r="F17" s="1096"/>
      <c r="G17" s="1096"/>
      <c r="H17" s="1096"/>
      <c r="I17" s="1928"/>
      <c r="J17" s="1922" t="str">
        <f>各項目入力表!B3</f>
        <v>○○○○施設保全業務（総合管理）</v>
      </c>
      <c r="K17" s="1916"/>
      <c r="L17" s="1916"/>
      <c r="M17" s="1916"/>
      <c r="N17" s="1916"/>
      <c r="O17" s="1916"/>
      <c r="P17" s="1916"/>
      <c r="Q17" s="1916"/>
      <c r="R17" s="1916"/>
      <c r="S17" s="1916"/>
      <c r="T17" s="1916"/>
      <c r="U17" s="1916"/>
      <c r="V17" s="1916"/>
      <c r="W17" s="1916"/>
      <c r="X17" s="1916"/>
      <c r="Y17" s="1916"/>
      <c r="Z17" s="1916"/>
      <c r="AA17" s="1916"/>
      <c r="AB17" s="1916"/>
      <c r="AC17" s="1916"/>
      <c r="AD17" s="1916"/>
      <c r="AE17" s="1916"/>
      <c r="AF17" s="1916"/>
      <c r="AG17" s="1916"/>
      <c r="AH17" s="1916"/>
      <c r="AI17" s="1916"/>
      <c r="AJ17" s="1923"/>
    </row>
    <row r="18" spans="2:59" ht="15" customHeight="1">
      <c r="B18" s="1950"/>
      <c r="C18" s="1095"/>
      <c r="D18" s="1095"/>
      <c r="E18" s="1095"/>
      <c r="F18" s="1095"/>
      <c r="G18" s="1095"/>
      <c r="H18" s="1095"/>
      <c r="I18" s="1951"/>
      <c r="J18" s="1917"/>
      <c r="K18" s="1918"/>
      <c r="L18" s="1918"/>
      <c r="M18" s="1918"/>
      <c r="N18" s="1918"/>
      <c r="O18" s="1918"/>
      <c r="P18" s="1918"/>
      <c r="Q18" s="1918"/>
      <c r="R18" s="1918"/>
      <c r="S18" s="1918"/>
      <c r="T18" s="1918"/>
      <c r="U18" s="1918"/>
      <c r="V18" s="1918"/>
      <c r="W18" s="1918"/>
      <c r="X18" s="1918"/>
      <c r="Y18" s="1918"/>
      <c r="Z18" s="1918"/>
      <c r="AA18" s="1918"/>
      <c r="AB18" s="1918"/>
      <c r="AC18" s="1918"/>
      <c r="AD18" s="1918"/>
      <c r="AE18" s="1918"/>
      <c r="AF18" s="1918"/>
      <c r="AG18" s="1918"/>
      <c r="AH18" s="1918"/>
      <c r="AI18" s="1918"/>
      <c r="AJ18" s="1924"/>
    </row>
    <row r="19" spans="2:59" ht="15" customHeight="1">
      <c r="B19" s="1585"/>
      <c r="C19" s="1587" t="s">
        <v>48</v>
      </c>
      <c r="D19" s="1102"/>
      <c r="E19" s="1102"/>
      <c r="F19" s="1102"/>
      <c r="G19" s="1102"/>
      <c r="H19" s="1102"/>
      <c r="I19" s="1627"/>
      <c r="J19" s="1593"/>
      <c r="K19" s="1594"/>
      <c r="L19" s="1561">
        <f>各項目入力表!B6</f>
        <v>43922</v>
      </c>
      <c r="M19" s="1561"/>
      <c r="N19" s="1561"/>
      <c r="O19" s="1561"/>
      <c r="P19" s="1561"/>
      <c r="Q19" s="1561"/>
      <c r="R19" s="1561"/>
      <c r="S19" s="1561"/>
      <c r="T19" s="1561"/>
      <c r="U19" s="1561"/>
      <c r="V19" s="1561"/>
      <c r="W19" s="1590"/>
      <c r="X19" s="1588" t="s">
        <v>118</v>
      </c>
      <c r="Y19" s="1102"/>
      <c r="Z19" s="1102"/>
      <c r="AA19" s="1102"/>
      <c r="AB19" s="1125"/>
      <c r="AC19" s="1588" t="str">
        <f>各項目入力表!B5</f>
        <v>05</v>
      </c>
      <c r="AD19" s="1103"/>
      <c r="AE19" s="1103"/>
      <c r="AF19" s="1103"/>
      <c r="AG19" s="1103"/>
      <c r="AH19" s="1103"/>
      <c r="AI19" s="1103"/>
      <c r="AJ19" s="1768"/>
      <c r="AN19" s="1090" t="s">
        <v>376</v>
      </c>
      <c r="AO19" s="1074"/>
      <c r="AP19" s="1074"/>
      <c r="AQ19" s="1074"/>
      <c r="AR19" s="1074"/>
      <c r="AS19" s="1074"/>
      <c r="AT19" s="1074"/>
      <c r="AU19" s="1074"/>
      <c r="AV19" s="1074"/>
      <c r="AW19" s="1074"/>
      <c r="AX19" s="1074"/>
      <c r="AY19" s="1074"/>
      <c r="AZ19" s="1074"/>
      <c r="BA19" s="1074"/>
      <c r="BB19" s="1074"/>
      <c r="BC19" s="1074"/>
      <c r="BD19" s="1074"/>
      <c r="BE19" s="1074"/>
      <c r="BF19" s="1074"/>
      <c r="BG19" s="1074"/>
    </row>
    <row r="20" spans="2:59" ht="15" customHeight="1">
      <c r="B20" s="1586"/>
      <c r="C20" s="1095"/>
      <c r="D20" s="1095"/>
      <c r="E20" s="1095"/>
      <c r="F20" s="1095"/>
      <c r="G20" s="1095"/>
      <c r="H20" s="1095"/>
      <c r="I20" s="1628"/>
      <c r="J20" s="1595"/>
      <c r="K20" s="1596"/>
      <c r="L20" s="1597"/>
      <c r="M20" s="1597"/>
      <c r="N20" s="1597"/>
      <c r="O20" s="1597"/>
      <c r="P20" s="1597"/>
      <c r="Q20" s="1597"/>
      <c r="R20" s="1597"/>
      <c r="S20" s="1597"/>
      <c r="T20" s="1597"/>
      <c r="U20" s="1597"/>
      <c r="V20" s="1597"/>
      <c r="W20" s="1598"/>
      <c r="X20" s="1116"/>
      <c r="Y20" s="1095"/>
      <c r="Z20" s="1095"/>
      <c r="AA20" s="1095"/>
      <c r="AB20" s="1115"/>
      <c r="AC20" s="1991"/>
      <c r="AD20" s="1769"/>
      <c r="AE20" s="1769"/>
      <c r="AF20" s="1769"/>
      <c r="AG20" s="1769"/>
      <c r="AH20" s="1769"/>
      <c r="AI20" s="1769"/>
      <c r="AJ20" s="1233"/>
      <c r="AN20" s="1074"/>
      <c r="AO20" s="1074"/>
      <c r="AP20" s="1074"/>
      <c r="AQ20" s="1074"/>
      <c r="AR20" s="1074"/>
      <c r="AS20" s="1074"/>
      <c r="AT20" s="1074"/>
      <c r="AU20" s="1074"/>
      <c r="AV20" s="1074"/>
      <c r="AW20" s="1074"/>
      <c r="AX20" s="1074"/>
      <c r="AY20" s="1074"/>
      <c r="AZ20" s="1074"/>
      <c r="BA20" s="1074"/>
      <c r="BB20" s="1074"/>
      <c r="BC20" s="1074"/>
      <c r="BD20" s="1074"/>
      <c r="BE20" s="1074"/>
      <c r="BF20" s="1074"/>
      <c r="BG20" s="1074"/>
    </row>
    <row r="21" spans="2:59" ht="30" customHeight="1" thickBot="1">
      <c r="B21" s="1585"/>
      <c r="C21" s="1587" t="s">
        <v>267</v>
      </c>
      <c r="D21" s="1102"/>
      <c r="E21" s="1102"/>
      <c r="F21" s="1102"/>
      <c r="G21" s="1102"/>
      <c r="H21" s="1102"/>
      <c r="I21" s="752"/>
      <c r="J21" s="1588" t="s">
        <v>144</v>
      </c>
      <c r="K21" s="1934"/>
      <c r="L21" s="1561">
        <f>各項目入力表!B7</f>
        <v>43922</v>
      </c>
      <c r="M21" s="1561"/>
      <c r="N21" s="1561"/>
      <c r="O21" s="1561"/>
      <c r="P21" s="1561"/>
      <c r="Q21" s="1561"/>
      <c r="R21" s="1561"/>
      <c r="S21" s="1561"/>
      <c r="T21" s="1561"/>
      <c r="U21" s="1561"/>
      <c r="V21" s="1561"/>
      <c r="W21" s="1590"/>
      <c r="X21" s="760"/>
      <c r="Y21" s="767"/>
      <c r="Z21" s="767"/>
      <c r="AA21" s="767"/>
      <c r="AB21" s="767"/>
      <c r="AC21" s="767"/>
      <c r="AD21" s="767"/>
      <c r="AE21" s="767"/>
      <c r="AF21" s="767"/>
      <c r="AG21" s="767"/>
      <c r="AH21" s="767"/>
      <c r="AI21" s="767"/>
      <c r="AJ21" s="57"/>
      <c r="AN21" s="1074"/>
      <c r="AO21" s="1074"/>
      <c r="AP21" s="1074"/>
      <c r="AQ21" s="1074"/>
      <c r="AR21" s="1074"/>
      <c r="AS21" s="1074"/>
      <c r="AT21" s="1074"/>
      <c r="AU21" s="1074"/>
      <c r="AV21" s="1074"/>
      <c r="AW21" s="1074"/>
      <c r="AX21" s="1074"/>
      <c r="AY21" s="1074"/>
      <c r="AZ21" s="1074"/>
      <c r="BA21" s="1074"/>
      <c r="BB21" s="1074"/>
      <c r="BC21" s="1074"/>
      <c r="BD21" s="1074"/>
      <c r="BE21" s="1074"/>
      <c r="BF21" s="1074"/>
      <c r="BG21" s="1074"/>
    </row>
    <row r="22" spans="2:59" ht="30" customHeight="1" thickTop="1">
      <c r="B22" s="1586"/>
      <c r="C22" s="1095"/>
      <c r="D22" s="1095"/>
      <c r="E22" s="1095"/>
      <c r="F22" s="1095"/>
      <c r="G22" s="1095"/>
      <c r="H22" s="1095"/>
      <c r="I22" s="748"/>
      <c r="J22" s="1116" t="s">
        <v>143</v>
      </c>
      <c r="K22" s="1935"/>
      <c r="L22" s="1597">
        <f>IF(AU22=BA22,各項目入力表!B8,+IF(AU22=BA23,各項目入力表!D5,各項目入力表!D6))</f>
        <v>44286</v>
      </c>
      <c r="M22" s="1597"/>
      <c r="N22" s="1597"/>
      <c r="O22" s="1597"/>
      <c r="P22" s="1597"/>
      <c r="Q22" s="1597"/>
      <c r="R22" s="1597"/>
      <c r="S22" s="1597"/>
      <c r="T22" s="1597"/>
      <c r="U22" s="1597"/>
      <c r="V22" s="1597"/>
      <c r="W22" s="1598"/>
      <c r="X22" s="750"/>
      <c r="Y22" s="89"/>
      <c r="Z22" s="89"/>
      <c r="AA22" s="89"/>
      <c r="AB22" s="89"/>
      <c r="AC22" s="89"/>
      <c r="AD22" s="89"/>
      <c r="AE22" s="89"/>
      <c r="AF22" s="89"/>
      <c r="AG22" s="89"/>
      <c r="AH22" s="89"/>
      <c r="AI22" s="89"/>
      <c r="AJ22" s="58"/>
      <c r="AN22" s="1591" t="s">
        <v>375</v>
      </c>
      <c r="AO22" s="1074"/>
      <c r="AP22" s="1074"/>
      <c r="AQ22" s="1074"/>
      <c r="AR22" s="1074"/>
      <c r="AS22" s="1074"/>
      <c r="AT22" s="1592"/>
      <c r="AU22" s="1619" t="s">
        <v>110</v>
      </c>
      <c r="AV22" s="1620"/>
      <c r="AW22" s="1621"/>
      <c r="AX22" s="328"/>
      <c r="AY22" s="328"/>
      <c r="AZ22" s="328"/>
      <c r="BA22" s="328" t="s">
        <v>110</v>
      </c>
      <c r="BB22" s="328"/>
      <c r="BC22" s="328"/>
      <c r="BD22" s="328"/>
      <c r="BE22" s="328"/>
      <c r="BF22" s="328"/>
      <c r="BG22" s="328"/>
    </row>
    <row r="23" spans="2:59" ht="15" customHeight="1" thickBot="1">
      <c r="B23" s="1979" t="s">
        <v>269</v>
      </c>
      <c r="C23" s="1642"/>
      <c r="D23" s="1642"/>
      <c r="E23" s="1642"/>
      <c r="F23" s="1642"/>
      <c r="G23" s="1642"/>
      <c r="H23" s="1642"/>
      <c r="I23" s="1643"/>
      <c r="J23" s="1981" t="s">
        <v>32</v>
      </c>
      <c r="K23" s="1982"/>
      <c r="L23" s="1982"/>
      <c r="M23" s="1982"/>
      <c r="N23" s="1982"/>
      <c r="O23" s="1982"/>
      <c r="P23" s="1982"/>
      <c r="Q23" s="1983"/>
      <c r="R23" s="1981" t="s">
        <v>35</v>
      </c>
      <c r="S23" s="1983"/>
      <c r="T23" s="2051" t="s">
        <v>34</v>
      </c>
      <c r="U23" s="1993"/>
      <c r="V23" s="1993"/>
      <c r="W23" s="1993"/>
      <c r="X23" s="1993"/>
      <c r="Y23" s="1993"/>
      <c r="Z23" s="1993"/>
      <c r="AA23" s="1993"/>
      <c r="AB23" s="1994"/>
      <c r="AC23" s="1981" t="s">
        <v>33</v>
      </c>
      <c r="AD23" s="1982"/>
      <c r="AE23" s="1982"/>
      <c r="AF23" s="1982"/>
      <c r="AG23" s="1982"/>
      <c r="AH23" s="1982"/>
      <c r="AI23" s="1982"/>
      <c r="AJ23" s="2015"/>
      <c r="AN23" s="1074"/>
      <c r="AO23" s="1074"/>
      <c r="AP23" s="1074"/>
      <c r="AQ23" s="1074"/>
      <c r="AR23" s="1074"/>
      <c r="AS23" s="1074"/>
      <c r="AT23" s="1592"/>
      <c r="AU23" s="1622"/>
      <c r="AV23" s="1623"/>
      <c r="AW23" s="1624"/>
      <c r="AX23" s="328"/>
      <c r="AY23" s="328"/>
      <c r="AZ23" s="328"/>
      <c r="BA23" s="328" t="s">
        <v>128</v>
      </c>
      <c r="BB23" s="328"/>
      <c r="BC23" s="328"/>
      <c r="BD23" s="328"/>
      <c r="BE23" s="328"/>
      <c r="BF23" s="328"/>
      <c r="BG23" s="328"/>
    </row>
    <row r="24" spans="2:59" ht="15" customHeight="1" thickTop="1">
      <c r="B24" s="1980"/>
      <c r="C24" s="1645"/>
      <c r="D24" s="1645"/>
      <c r="E24" s="1645"/>
      <c r="F24" s="1645"/>
      <c r="G24" s="1645"/>
      <c r="H24" s="1645"/>
      <c r="I24" s="1646"/>
      <c r="J24" s="1984"/>
      <c r="K24" s="1985"/>
      <c r="L24" s="1985"/>
      <c r="M24" s="1985"/>
      <c r="N24" s="1985"/>
      <c r="O24" s="1985"/>
      <c r="P24" s="1985"/>
      <c r="Q24" s="1986"/>
      <c r="R24" s="1984"/>
      <c r="S24" s="1986"/>
      <c r="T24" s="1987" t="s">
        <v>36</v>
      </c>
      <c r="U24" s="1988"/>
      <c r="V24" s="1989"/>
      <c r="W24" s="1990" t="s">
        <v>37</v>
      </c>
      <c r="X24" s="1988"/>
      <c r="Y24" s="1989"/>
      <c r="Z24" s="1990" t="s">
        <v>38</v>
      </c>
      <c r="AA24" s="1988"/>
      <c r="AB24" s="1989"/>
      <c r="AC24" s="1984"/>
      <c r="AD24" s="1985"/>
      <c r="AE24" s="1985"/>
      <c r="AF24" s="1985"/>
      <c r="AG24" s="1985"/>
      <c r="AH24" s="1985"/>
      <c r="AI24" s="1985"/>
      <c r="AJ24" s="2016"/>
      <c r="AN24" s="328"/>
      <c r="AO24" s="328"/>
      <c r="AP24" s="328"/>
      <c r="AQ24" s="328"/>
      <c r="AR24" s="328"/>
      <c r="AS24" s="328"/>
      <c r="AT24" s="328"/>
      <c r="AU24" s="328"/>
      <c r="AV24" s="328"/>
      <c r="AW24" s="328"/>
      <c r="AX24" s="328"/>
      <c r="AY24" s="328"/>
      <c r="AZ24" s="328"/>
      <c r="BA24" s="328" t="s">
        <v>129</v>
      </c>
      <c r="BB24" s="328"/>
      <c r="BC24" s="328"/>
      <c r="BD24" s="328"/>
      <c r="BE24" s="328"/>
      <c r="BF24" s="328"/>
      <c r="BG24" s="328"/>
    </row>
    <row r="25" spans="2:59" ht="30" customHeight="1">
      <c r="B25" s="1959" t="s">
        <v>715</v>
      </c>
      <c r="C25" s="1752"/>
      <c r="D25" s="1752"/>
      <c r="E25" s="1752"/>
      <c r="F25" s="1752"/>
      <c r="G25" s="1752"/>
      <c r="H25" s="1752"/>
      <c r="I25" s="1960"/>
      <c r="J25" s="1957" t="s">
        <v>716</v>
      </c>
      <c r="K25" s="1752"/>
      <c r="L25" s="1752"/>
      <c r="M25" s="1752"/>
      <c r="N25" s="1752"/>
      <c r="O25" s="1752"/>
      <c r="P25" s="1752"/>
      <c r="Q25" s="1960"/>
      <c r="R25" s="1961" t="s">
        <v>717</v>
      </c>
      <c r="S25" s="1562"/>
      <c r="T25" s="1961">
        <v>1</v>
      </c>
      <c r="U25" s="1962"/>
      <c r="V25" s="1562"/>
      <c r="W25" s="1961" t="s">
        <v>718</v>
      </c>
      <c r="X25" s="1962"/>
      <c r="Y25" s="1562"/>
      <c r="Z25" s="1963">
        <f>SUM(T25:Y25)</f>
        <v>1</v>
      </c>
      <c r="AA25" s="1964"/>
      <c r="AB25" s="1965"/>
      <c r="AC25" s="1957"/>
      <c r="AD25" s="1752"/>
      <c r="AE25" s="1752"/>
      <c r="AF25" s="1752"/>
      <c r="AG25" s="1752"/>
      <c r="AH25" s="1752"/>
      <c r="AI25" s="1752"/>
      <c r="AJ25" s="1958"/>
      <c r="AN25" s="2052" t="s">
        <v>420</v>
      </c>
      <c r="AO25" s="2053"/>
      <c r="AP25" s="2053"/>
      <c r="AQ25" s="2053"/>
      <c r="AR25" s="2053"/>
      <c r="AS25" s="2053"/>
      <c r="AT25" s="2053"/>
      <c r="AU25" s="2053"/>
      <c r="AV25" s="2053"/>
      <c r="AW25" s="2053"/>
      <c r="AX25" s="1074"/>
    </row>
    <row r="26" spans="2:59" ht="30" customHeight="1">
      <c r="B26" s="1959"/>
      <c r="C26" s="1752"/>
      <c r="D26" s="1752"/>
      <c r="E26" s="1752"/>
      <c r="F26" s="1752"/>
      <c r="G26" s="1752"/>
      <c r="H26" s="1752"/>
      <c r="I26" s="1960"/>
      <c r="J26" s="1957"/>
      <c r="K26" s="1752"/>
      <c r="L26" s="1752"/>
      <c r="M26" s="1752"/>
      <c r="N26" s="1752"/>
      <c r="O26" s="1752"/>
      <c r="P26" s="1752"/>
      <c r="Q26" s="1960"/>
      <c r="R26" s="1961"/>
      <c r="S26" s="1562"/>
      <c r="T26" s="1961"/>
      <c r="U26" s="1962"/>
      <c r="V26" s="1562"/>
      <c r="W26" s="1961"/>
      <c r="X26" s="1962"/>
      <c r="Y26" s="1562"/>
      <c r="Z26" s="1963">
        <f t="shared" ref="Z26:Z33" si="0">SUM(T26:Y26)</f>
        <v>0</v>
      </c>
      <c r="AA26" s="1964"/>
      <c r="AB26" s="1965"/>
      <c r="AC26" s="1957"/>
      <c r="AD26" s="1752"/>
      <c r="AE26" s="1752"/>
      <c r="AF26" s="1752"/>
      <c r="AG26" s="1752"/>
      <c r="AH26" s="1752"/>
      <c r="AI26" s="1752"/>
      <c r="AJ26" s="1958"/>
      <c r="AN26" s="2053"/>
      <c r="AO26" s="2053"/>
      <c r="AP26" s="2053"/>
      <c r="AQ26" s="2053"/>
      <c r="AR26" s="2053"/>
      <c r="AS26" s="2053"/>
      <c r="AT26" s="2053"/>
      <c r="AU26" s="2053"/>
      <c r="AV26" s="2053"/>
      <c r="AW26" s="2053"/>
      <c r="AX26" s="1074"/>
    </row>
    <row r="27" spans="2:59" ht="30" customHeight="1">
      <c r="B27" s="1959"/>
      <c r="C27" s="1752"/>
      <c r="D27" s="1752"/>
      <c r="E27" s="1752"/>
      <c r="F27" s="1752"/>
      <c r="G27" s="1752"/>
      <c r="H27" s="1752"/>
      <c r="I27" s="1960"/>
      <c r="J27" s="1957"/>
      <c r="K27" s="1752"/>
      <c r="L27" s="1752"/>
      <c r="M27" s="1752"/>
      <c r="N27" s="1752"/>
      <c r="O27" s="1752"/>
      <c r="P27" s="1752"/>
      <c r="Q27" s="1960"/>
      <c r="R27" s="1961"/>
      <c r="S27" s="1562"/>
      <c r="T27" s="1961"/>
      <c r="U27" s="1962"/>
      <c r="V27" s="1562"/>
      <c r="W27" s="1961"/>
      <c r="X27" s="1962"/>
      <c r="Y27" s="1562"/>
      <c r="Z27" s="1963">
        <f t="shared" si="0"/>
        <v>0</v>
      </c>
      <c r="AA27" s="1964"/>
      <c r="AB27" s="1965"/>
      <c r="AC27" s="1957"/>
      <c r="AD27" s="1752"/>
      <c r="AE27" s="1752"/>
      <c r="AF27" s="1752"/>
      <c r="AG27" s="1752"/>
      <c r="AH27" s="1752"/>
      <c r="AI27" s="1752"/>
      <c r="AJ27" s="1958"/>
    </row>
    <row r="28" spans="2:59" ht="30" customHeight="1">
      <c r="B28" s="1959"/>
      <c r="C28" s="1752"/>
      <c r="D28" s="1752"/>
      <c r="E28" s="1752"/>
      <c r="F28" s="1752"/>
      <c r="G28" s="1752"/>
      <c r="H28" s="1752"/>
      <c r="I28" s="1960"/>
      <c r="J28" s="1957"/>
      <c r="K28" s="1752"/>
      <c r="L28" s="1752"/>
      <c r="M28" s="1752"/>
      <c r="N28" s="1752"/>
      <c r="O28" s="1752"/>
      <c r="P28" s="1752"/>
      <c r="Q28" s="1960"/>
      <c r="R28" s="1961"/>
      <c r="S28" s="1562"/>
      <c r="T28" s="1961"/>
      <c r="U28" s="1962"/>
      <c r="V28" s="1562"/>
      <c r="W28" s="1961"/>
      <c r="X28" s="1962"/>
      <c r="Y28" s="1562"/>
      <c r="Z28" s="1963">
        <f t="shared" si="0"/>
        <v>0</v>
      </c>
      <c r="AA28" s="1964"/>
      <c r="AB28" s="1965"/>
      <c r="AC28" s="1957"/>
      <c r="AD28" s="1752"/>
      <c r="AE28" s="1752"/>
      <c r="AF28" s="1752"/>
      <c r="AG28" s="1752"/>
      <c r="AH28" s="1752"/>
      <c r="AI28" s="1752"/>
      <c r="AJ28" s="1958"/>
    </row>
    <row r="29" spans="2:59" ht="30" customHeight="1">
      <c r="B29" s="1959"/>
      <c r="C29" s="1752"/>
      <c r="D29" s="1752"/>
      <c r="E29" s="1752"/>
      <c r="F29" s="1752"/>
      <c r="G29" s="1752"/>
      <c r="H29" s="1752"/>
      <c r="I29" s="1960"/>
      <c r="J29" s="1957"/>
      <c r="K29" s="1752"/>
      <c r="L29" s="1752"/>
      <c r="M29" s="1752"/>
      <c r="N29" s="1752"/>
      <c r="O29" s="1752"/>
      <c r="P29" s="1752"/>
      <c r="Q29" s="1960"/>
      <c r="R29" s="1961"/>
      <c r="S29" s="1562"/>
      <c r="T29" s="1961"/>
      <c r="U29" s="1962"/>
      <c r="V29" s="1562"/>
      <c r="W29" s="1961"/>
      <c r="X29" s="1962"/>
      <c r="Y29" s="1562"/>
      <c r="Z29" s="1963">
        <f t="shared" si="0"/>
        <v>0</v>
      </c>
      <c r="AA29" s="1964"/>
      <c r="AB29" s="1965"/>
      <c r="AC29" s="1957"/>
      <c r="AD29" s="1752"/>
      <c r="AE29" s="1752"/>
      <c r="AF29" s="1752"/>
      <c r="AG29" s="1752"/>
      <c r="AH29" s="1752"/>
      <c r="AI29" s="1752"/>
      <c r="AJ29" s="1958"/>
    </row>
    <row r="30" spans="2:59" ht="30" customHeight="1">
      <c r="B30" s="1959"/>
      <c r="C30" s="1752"/>
      <c r="D30" s="1752"/>
      <c r="E30" s="1752"/>
      <c r="F30" s="1752"/>
      <c r="G30" s="1752"/>
      <c r="H30" s="1752"/>
      <c r="I30" s="1960"/>
      <c r="J30" s="1957"/>
      <c r="K30" s="1752"/>
      <c r="L30" s="1752"/>
      <c r="M30" s="1752"/>
      <c r="N30" s="1752"/>
      <c r="O30" s="1752"/>
      <c r="P30" s="1752"/>
      <c r="Q30" s="1960"/>
      <c r="R30" s="1961"/>
      <c r="S30" s="1562"/>
      <c r="T30" s="1961"/>
      <c r="U30" s="1962"/>
      <c r="V30" s="1562"/>
      <c r="W30" s="1961"/>
      <c r="X30" s="1962"/>
      <c r="Y30" s="1562"/>
      <c r="Z30" s="1963">
        <f t="shared" si="0"/>
        <v>0</v>
      </c>
      <c r="AA30" s="1964"/>
      <c r="AB30" s="1965"/>
      <c r="AC30" s="1957"/>
      <c r="AD30" s="1752"/>
      <c r="AE30" s="1752"/>
      <c r="AF30" s="1752"/>
      <c r="AG30" s="1752"/>
      <c r="AH30" s="1752"/>
      <c r="AI30" s="1752"/>
      <c r="AJ30" s="1958"/>
    </row>
    <row r="31" spans="2:59" ht="30" customHeight="1">
      <c r="B31" s="1959"/>
      <c r="C31" s="1752"/>
      <c r="D31" s="1752"/>
      <c r="E31" s="1752"/>
      <c r="F31" s="1752"/>
      <c r="G31" s="1752"/>
      <c r="H31" s="1752"/>
      <c r="I31" s="1960"/>
      <c r="J31" s="1957"/>
      <c r="K31" s="1752"/>
      <c r="L31" s="1752"/>
      <c r="M31" s="1752"/>
      <c r="N31" s="1752"/>
      <c r="O31" s="1752"/>
      <c r="P31" s="1752"/>
      <c r="Q31" s="1960"/>
      <c r="R31" s="1961"/>
      <c r="S31" s="1562"/>
      <c r="T31" s="1961"/>
      <c r="U31" s="1962"/>
      <c r="V31" s="1562"/>
      <c r="W31" s="1961"/>
      <c r="X31" s="1962"/>
      <c r="Y31" s="1562"/>
      <c r="Z31" s="1963">
        <f t="shared" si="0"/>
        <v>0</v>
      </c>
      <c r="AA31" s="1964"/>
      <c r="AB31" s="1965"/>
      <c r="AC31" s="1957"/>
      <c r="AD31" s="1752"/>
      <c r="AE31" s="1752"/>
      <c r="AF31" s="1752"/>
      <c r="AG31" s="1752"/>
      <c r="AH31" s="1752"/>
      <c r="AI31" s="1752"/>
      <c r="AJ31" s="1958"/>
    </row>
    <row r="32" spans="2:59" ht="30" customHeight="1">
      <c r="B32" s="1959"/>
      <c r="C32" s="1752"/>
      <c r="D32" s="1752"/>
      <c r="E32" s="1752"/>
      <c r="F32" s="1752"/>
      <c r="G32" s="1752"/>
      <c r="H32" s="1752"/>
      <c r="I32" s="1960"/>
      <c r="J32" s="1957"/>
      <c r="K32" s="1752"/>
      <c r="L32" s="1752"/>
      <c r="M32" s="1752"/>
      <c r="N32" s="1752"/>
      <c r="O32" s="1752"/>
      <c r="P32" s="1752"/>
      <c r="Q32" s="1960"/>
      <c r="R32" s="1961"/>
      <c r="S32" s="1562"/>
      <c r="T32" s="1961"/>
      <c r="U32" s="1962"/>
      <c r="V32" s="1562"/>
      <c r="W32" s="1961"/>
      <c r="X32" s="1962"/>
      <c r="Y32" s="1562"/>
      <c r="Z32" s="1963">
        <f t="shared" si="0"/>
        <v>0</v>
      </c>
      <c r="AA32" s="1964"/>
      <c r="AB32" s="1965"/>
      <c r="AC32" s="1957"/>
      <c r="AD32" s="1752"/>
      <c r="AE32" s="1752"/>
      <c r="AF32" s="1752"/>
      <c r="AG32" s="1752"/>
      <c r="AH32" s="1752"/>
      <c r="AI32" s="1752"/>
      <c r="AJ32" s="1958"/>
    </row>
    <row r="33" spans="2:36" ht="30" customHeight="1" thickBot="1">
      <c r="B33" s="1974"/>
      <c r="C33" s="1972"/>
      <c r="D33" s="1972"/>
      <c r="E33" s="1972"/>
      <c r="F33" s="1972"/>
      <c r="G33" s="1972"/>
      <c r="H33" s="1972"/>
      <c r="I33" s="1975"/>
      <c r="J33" s="1971"/>
      <c r="K33" s="1972"/>
      <c r="L33" s="1972"/>
      <c r="M33" s="1972"/>
      <c r="N33" s="1972"/>
      <c r="O33" s="1972"/>
      <c r="P33" s="1972"/>
      <c r="Q33" s="1975"/>
      <c r="R33" s="1976"/>
      <c r="S33" s="1977"/>
      <c r="T33" s="1976"/>
      <c r="U33" s="1978"/>
      <c r="V33" s="1977"/>
      <c r="W33" s="1976"/>
      <c r="X33" s="1978"/>
      <c r="Y33" s="1977"/>
      <c r="Z33" s="1963">
        <f t="shared" si="0"/>
        <v>0</v>
      </c>
      <c r="AA33" s="1964"/>
      <c r="AB33" s="1965"/>
      <c r="AC33" s="1971"/>
      <c r="AD33" s="1972"/>
      <c r="AE33" s="1972"/>
      <c r="AF33" s="1972"/>
      <c r="AG33" s="1972"/>
      <c r="AH33" s="1972"/>
      <c r="AI33" s="1972"/>
      <c r="AJ33" s="1973"/>
    </row>
    <row r="34" spans="2:36">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row>
    <row r="35" spans="2:36">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row>
    <row r="36" spans="2:36" s="1" customFormat="1" ht="18.75" hidden="1" customHeight="1">
      <c r="B36" s="2029" t="s">
        <v>117</v>
      </c>
      <c r="C36" s="1334"/>
      <c r="D36" s="1334"/>
      <c r="E36" s="1334"/>
      <c r="F36" s="280"/>
      <c r="G36" s="232"/>
      <c r="H36" s="2041" t="s">
        <v>116</v>
      </c>
      <c r="I36" s="2042"/>
      <c r="J36" s="2042"/>
      <c r="K36" s="2042"/>
      <c r="L36" s="232"/>
      <c r="M36" s="56"/>
      <c r="N36" s="237"/>
      <c r="O36" s="232"/>
      <c r="P36" s="2041" t="s">
        <v>21</v>
      </c>
      <c r="Q36" s="1897"/>
      <c r="R36" s="1897"/>
      <c r="S36" s="1897"/>
      <c r="T36" s="232"/>
      <c r="U36" s="185"/>
      <c r="V36" s="2040"/>
      <c r="W36" s="1146"/>
      <c r="X36" s="1146"/>
      <c r="Y36" s="1146"/>
      <c r="Z36" s="225"/>
      <c r="AA36" s="42"/>
      <c r="AB36" s="42"/>
      <c r="AC36" s="2005" t="s">
        <v>17</v>
      </c>
      <c r="AD36" s="1955"/>
      <c r="AE36" s="1955"/>
      <c r="AF36" s="1955"/>
      <c r="AG36" s="2006" t="s">
        <v>43</v>
      </c>
      <c r="AH36" s="2007"/>
      <c r="AI36" s="2007"/>
      <c r="AJ36" s="2008"/>
    </row>
    <row r="37" spans="2:36" s="1" customFormat="1" ht="12.9" hidden="1" customHeight="1">
      <c r="B37" s="2025"/>
      <c r="C37" s="1146"/>
      <c r="D37" s="1146"/>
      <c r="E37" s="1146"/>
      <c r="F37" s="2046"/>
      <c r="G37" s="1146"/>
      <c r="H37" s="1146"/>
      <c r="I37" s="1146"/>
      <c r="J37" s="2043"/>
      <c r="K37" s="2043"/>
      <c r="L37" s="2043"/>
      <c r="M37" s="1999"/>
      <c r="N37" s="2028"/>
      <c r="O37" s="1146"/>
      <c r="P37" s="1146"/>
      <c r="Q37" s="1146"/>
      <c r="R37" s="2043"/>
      <c r="S37" s="2043"/>
      <c r="T37" s="2043"/>
      <c r="U37" s="2044"/>
      <c r="V37" s="2028"/>
      <c r="W37" s="1146"/>
      <c r="X37" s="1146"/>
      <c r="Y37" s="1146"/>
      <c r="Z37" s="221"/>
      <c r="AA37" s="221"/>
      <c r="AB37" s="45"/>
      <c r="AC37" s="2036"/>
      <c r="AD37" s="2037"/>
      <c r="AE37" s="2037"/>
      <c r="AF37" s="2037"/>
      <c r="AG37" s="2030"/>
      <c r="AH37" s="2031"/>
      <c r="AI37" s="2031"/>
      <c r="AJ37" s="2032"/>
    </row>
    <row r="38" spans="2:36" s="1" customFormat="1" ht="12.9" hidden="1" customHeight="1">
      <c r="B38" s="2026"/>
      <c r="C38" s="1146"/>
      <c r="D38" s="1146"/>
      <c r="E38" s="1146"/>
      <c r="F38" s="2047"/>
      <c r="G38" s="1146"/>
      <c r="H38" s="1146"/>
      <c r="I38" s="1146"/>
      <c r="J38" s="2043"/>
      <c r="K38" s="2043"/>
      <c r="L38" s="2043"/>
      <c r="M38" s="1999"/>
      <c r="N38" s="1146"/>
      <c r="O38" s="1146"/>
      <c r="P38" s="1146"/>
      <c r="Q38" s="1146"/>
      <c r="R38" s="2043"/>
      <c r="S38" s="2043"/>
      <c r="T38" s="2043"/>
      <c r="U38" s="2044"/>
      <c r="V38" s="1146"/>
      <c r="W38" s="1146"/>
      <c r="X38" s="1146"/>
      <c r="Y38" s="1146"/>
      <c r="Z38" s="221"/>
      <c r="AA38" s="221"/>
      <c r="AB38" s="221"/>
      <c r="AC38" s="2036"/>
      <c r="AD38" s="2037"/>
      <c r="AE38" s="2037"/>
      <c r="AF38" s="2037"/>
      <c r="AG38" s="2030"/>
      <c r="AH38" s="2031"/>
      <c r="AI38" s="2031"/>
      <c r="AJ38" s="2032"/>
    </row>
    <row r="39" spans="2:36" s="1" customFormat="1" ht="12.9" hidden="1" customHeight="1">
      <c r="B39" s="2026"/>
      <c r="C39" s="1146"/>
      <c r="D39" s="1146"/>
      <c r="E39" s="1146"/>
      <c r="F39" s="2047"/>
      <c r="G39" s="1146"/>
      <c r="H39" s="1146"/>
      <c r="I39" s="1146"/>
      <c r="J39" s="2043"/>
      <c r="K39" s="2043"/>
      <c r="L39" s="2043"/>
      <c r="M39" s="1999"/>
      <c r="N39" s="1146"/>
      <c r="O39" s="1146"/>
      <c r="P39" s="1146"/>
      <c r="Q39" s="1146"/>
      <c r="R39" s="2043"/>
      <c r="S39" s="2043"/>
      <c r="T39" s="2043"/>
      <c r="U39" s="2044"/>
      <c r="V39" s="1146"/>
      <c r="W39" s="1146"/>
      <c r="X39" s="1146"/>
      <c r="Y39" s="1146"/>
      <c r="Z39" s="221"/>
      <c r="AA39" s="221"/>
      <c r="AB39" s="221"/>
      <c r="AC39" s="2036"/>
      <c r="AD39" s="2037"/>
      <c r="AE39" s="2037"/>
      <c r="AF39" s="2037"/>
      <c r="AG39" s="2030"/>
      <c r="AH39" s="2031"/>
      <c r="AI39" s="2031"/>
      <c r="AJ39" s="2032"/>
    </row>
    <row r="40" spans="2:36" s="1" customFormat="1" ht="12.9" hidden="1" customHeight="1" thickBot="1">
      <c r="B40" s="2027"/>
      <c r="C40" s="1113"/>
      <c r="D40" s="1113"/>
      <c r="E40" s="1113"/>
      <c r="F40" s="2048"/>
      <c r="G40" s="1113"/>
      <c r="H40" s="1113"/>
      <c r="I40" s="1113"/>
      <c r="J40" s="1493"/>
      <c r="K40" s="1493"/>
      <c r="L40" s="1493"/>
      <c r="M40" s="2000"/>
      <c r="N40" s="1113"/>
      <c r="O40" s="1113"/>
      <c r="P40" s="1113"/>
      <c r="Q40" s="1113"/>
      <c r="R40" s="1493"/>
      <c r="S40" s="1493"/>
      <c r="T40" s="1493"/>
      <c r="U40" s="2045"/>
      <c r="V40" s="1146"/>
      <c r="W40" s="1146"/>
      <c r="X40" s="1146"/>
      <c r="Y40" s="1146"/>
      <c r="Z40" s="221"/>
      <c r="AA40" s="221"/>
      <c r="AB40" s="221"/>
      <c r="AC40" s="2038"/>
      <c r="AD40" s="2039"/>
      <c r="AE40" s="2039"/>
      <c r="AF40" s="2039"/>
      <c r="AG40" s="2033"/>
      <c r="AH40" s="2034"/>
      <c r="AI40" s="2034"/>
      <c r="AJ40" s="2035"/>
    </row>
    <row r="41" spans="2:36">
      <c r="C41" s="20"/>
      <c r="D41" s="21"/>
      <c r="E41" s="22"/>
      <c r="F41" s="20"/>
      <c r="G41" s="20"/>
      <c r="H41" s="20"/>
      <c r="I41" s="20"/>
      <c r="J41" s="20"/>
      <c r="K41" s="20"/>
      <c r="L41" s="20"/>
      <c r="M41" s="20"/>
      <c r="N41" s="20"/>
      <c r="O41" s="20"/>
      <c r="P41" s="20"/>
      <c r="Q41" s="20"/>
      <c r="R41" s="20"/>
      <c r="S41" s="20"/>
      <c r="T41" s="20"/>
      <c r="U41" s="20"/>
      <c r="V41" s="20"/>
      <c r="W41" s="20"/>
      <c r="X41" s="20"/>
      <c r="Y41" s="20"/>
      <c r="Z41" s="20"/>
    </row>
    <row r="42" spans="2:36">
      <c r="C42" s="20"/>
      <c r="D42" s="21"/>
      <c r="E42" s="20"/>
      <c r="F42" s="20"/>
      <c r="G42" s="20"/>
      <c r="H42" s="23"/>
      <c r="I42" s="23"/>
      <c r="J42" s="23"/>
      <c r="K42" s="23"/>
      <c r="L42" s="23"/>
      <c r="M42" s="23"/>
      <c r="N42" s="23"/>
      <c r="O42" s="23"/>
      <c r="P42" s="23"/>
      <c r="Q42" s="23"/>
      <c r="R42" s="23"/>
      <c r="S42" s="23"/>
      <c r="T42" s="23"/>
      <c r="U42" s="23"/>
      <c r="V42" s="23"/>
      <c r="W42" s="23"/>
      <c r="X42" s="23"/>
      <c r="Y42" s="23"/>
      <c r="Z42" s="23"/>
      <c r="AA42" s="19"/>
      <c r="AB42" s="19"/>
      <c r="AC42" s="19"/>
      <c r="AD42" s="19"/>
      <c r="AE42" s="19"/>
      <c r="AF42" s="19"/>
      <c r="AG42" s="19"/>
      <c r="AH42" s="19"/>
      <c r="AI42" s="19"/>
    </row>
    <row r="43" spans="2:36">
      <c r="D43" s="17"/>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row>
    <row r="44" spans="2:36">
      <c r="D44" s="17"/>
      <c r="H44" s="1510"/>
      <c r="I44" s="1510"/>
      <c r="J44" s="1510"/>
      <c r="K44" s="1510"/>
      <c r="L44" s="1510"/>
      <c r="M44" s="1510"/>
      <c r="N44" s="1510"/>
      <c r="O44" s="1510"/>
      <c r="P44" s="1510"/>
      <c r="Q44" s="1510"/>
      <c r="R44" s="1510"/>
      <c r="S44" s="1510"/>
      <c r="T44" s="1510"/>
      <c r="U44" s="1510"/>
      <c r="V44" s="1510"/>
      <c r="W44" s="1510"/>
      <c r="X44" s="1510"/>
      <c r="Y44" s="1510"/>
      <c r="Z44" s="1510"/>
      <c r="AA44" s="1510"/>
      <c r="AB44" s="1510"/>
      <c r="AC44" s="1510"/>
      <c r="AD44" s="1510"/>
      <c r="AE44" s="1510"/>
      <c r="AF44" s="1510"/>
      <c r="AG44" s="1510"/>
      <c r="AH44" s="1510"/>
      <c r="AI44" s="1510"/>
    </row>
  </sheetData>
  <sheetProtection selectLockedCells="1"/>
  <mergeCells count="117">
    <mergeCell ref="B13:AJ13"/>
    <mergeCell ref="B15:AJ15"/>
    <mergeCell ref="C19:H20"/>
    <mergeCell ref="I19:I20"/>
    <mergeCell ref="J19:K20"/>
    <mergeCell ref="L19:W20"/>
    <mergeCell ref="X19:AB20"/>
    <mergeCell ref="AC19:AJ20"/>
    <mergeCell ref="B17:B18"/>
    <mergeCell ref="C17:H18"/>
    <mergeCell ref="I17:I18"/>
    <mergeCell ref="J17:AJ18"/>
    <mergeCell ref="AN19:BG21"/>
    <mergeCell ref="AN22:AT23"/>
    <mergeCell ref="AU22:AW23"/>
    <mergeCell ref="Z25:AB25"/>
    <mergeCell ref="L22:W22"/>
    <mergeCell ref="B23:I24"/>
    <mergeCell ref="J23:Q24"/>
    <mergeCell ref="R23:S24"/>
    <mergeCell ref="T23:AB23"/>
    <mergeCell ref="AC23:AJ24"/>
    <mergeCell ref="B19:B20"/>
    <mergeCell ref="T24:V24"/>
    <mergeCell ref="W24:Y24"/>
    <mergeCell ref="Z24:AB24"/>
    <mergeCell ref="J21:K21"/>
    <mergeCell ref="J22:K22"/>
    <mergeCell ref="AN25:AX26"/>
    <mergeCell ref="B11:AJ11"/>
    <mergeCell ref="Y6:AI6"/>
    <mergeCell ref="Y7:AI7"/>
    <mergeCell ref="Y8:AI8"/>
    <mergeCell ref="S6:W6"/>
    <mergeCell ref="S7:W7"/>
    <mergeCell ref="S8:W8"/>
    <mergeCell ref="Y1:AI1"/>
    <mergeCell ref="C3:F3"/>
    <mergeCell ref="C4:L4"/>
    <mergeCell ref="Q9:AI10"/>
    <mergeCell ref="AC28:AJ28"/>
    <mergeCell ref="B27:I27"/>
    <mergeCell ref="J27:Q27"/>
    <mergeCell ref="R27:S27"/>
    <mergeCell ref="T27:V27"/>
    <mergeCell ref="W27:Y27"/>
    <mergeCell ref="Z27:AB27"/>
    <mergeCell ref="B21:B22"/>
    <mergeCell ref="C21:H22"/>
    <mergeCell ref="L21:W21"/>
    <mergeCell ref="AC25:AJ25"/>
    <mergeCell ref="B26:I26"/>
    <mergeCell ref="J26:Q26"/>
    <mergeCell ref="R26:S26"/>
    <mergeCell ref="T26:V26"/>
    <mergeCell ref="W26:Y26"/>
    <mergeCell ref="Z26:AB26"/>
    <mergeCell ref="AC26:AJ26"/>
    <mergeCell ref="B25:I25"/>
    <mergeCell ref="J25:Q25"/>
    <mergeCell ref="R25:S25"/>
    <mergeCell ref="T25:V25"/>
    <mergeCell ref="W25:Y25"/>
    <mergeCell ref="AC27:AJ27"/>
    <mergeCell ref="T30:V30"/>
    <mergeCell ref="W30:Y30"/>
    <mergeCell ref="Z30:AB30"/>
    <mergeCell ref="AC30:AJ30"/>
    <mergeCell ref="B29:I29"/>
    <mergeCell ref="J29:Q29"/>
    <mergeCell ref="R29:S29"/>
    <mergeCell ref="T29:V29"/>
    <mergeCell ref="W29:Y29"/>
    <mergeCell ref="Z29:AB29"/>
    <mergeCell ref="B28:I28"/>
    <mergeCell ref="J28:Q28"/>
    <mergeCell ref="R28:S28"/>
    <mergeCell ref="T28:V28"/>
    <mergeCell ref="W28:Y28"/>
    <mergeCell ref="Z28:AB28"/>
    <mergeCell ref="AC31:AJ31"/>
    <mergeCell ref="B32:I32"/>
    <mergeCell ref="J32:Q32"/>
    <mergeCell ref="R32:S32"/>
    <mergeCell ref="T32:V32"/>
    <mergeCell ref="W32:Y32"/>
    <mergeCell ref="Z32:AB32"/>
    <mergeCell ref="AC32:AJ32"/>
    <mergeCell ref="B31:I31"/>
    <mergeCell ref="J31:Q31"/>
    <mergeCell ref="R31:S31"/>
    <mergeCell ref="T31:V31"/>
    <mergeCell ref="W31:Y31"/>
    <mergeCell ref="Z31:AB31"/>
    <mergeCell ref="AC29:AJ29"/>
    <mergeCell ref="B30:I30"/>
    <mergeCell ref="J30:Q30"/>
    <mergeCell ref="R30:S30"/>
    <mergeCell ref="Z33:AB33"/>
    <mergeCell ref="H44:AI44"/>
    <mergeCell ref="B37:E40"/>
    <mergeCell ref="V37:Y40"/>
    <mergeCell ref="AC33:AJ33"/>
    <mergeCell ref="B36:E36"/>
    <mergeCell ref="AG36:AJ40"/>
    <mergeCell ref="AC37:AF40"/>
    <mergeCell ref="V36:Y36"/>
    <mergeCell ref="AC36:AF36"/>
    <mergeCell ref="B33:I33"/>
    <mergeCell ref="J33:Q33"/>
    <mergeCell ref="R33:S33"/>
    <mergeCell ref="T33:V33"/>
    <mergeCell ref="W33:Y33"/>
    <mergeCell ref="H36:K36"/>
    <mergeCell ref="P36:S36"/>
    <mergeCell ref="N37:U40"/>
    <mergeCell ref="F37:M40"/>
  </mergeCells>
  <phoneticPr fontId="3"/>
  <conditionalFormatting sqref="L19:W20">
    <cfRule type="expression" dxfId="122" priority="7" stopIfTrue="1">
      <formula>AND(MONTH(L19)&lt;10,DAY(L19)&gt;9)</formula>
    </cfRule>
    <cfRule type="expression" dxfId="121" priority="8" stopIfTrue="1">
      <formula>AND(MONTH(L19)&lt;10,DAY(L19)&lt;10)</formula>
    </cfRule>
    <cfRule type="expression" dxfId="120" priority="9" stopIfTrue="1">
      <formula>AND(MONTH(L19)&gt;9,DAY(L19)&lt;10)</formula>
    </cfRule>
  </conditionalFormatting>
  <conditionalFormatting sqref="L21:W21">
    <cfRule type="expression" dxfId="119" priority="4" stopIfTrue="1">
      <formula>AND(MONTH(L21)&lt;10,DAY(L21)&gt;9)</formula>
    </cfRule>
    <cfRule type="expression" dxfId="118" priority="5" stopIfTrue="1">
      <formula>AND(MONTH(L21)&lt;10,DAY(L21)&lt;10)</formula>
    </cfRule>
    <cfRule type="expression" dxfId="117" priority="6" stopIfTrue="1">
      <formula>AND(MONTH(L21)&gt;9,DAY(L21)&lt;10)</formula>
    </cfRule>
  </conditionalFormatting>
  <conditionalFormatting sqref="L22:W22">
    <cfRule type="expression" dxfId="116" priority="1" stopIfTrue="1">
      <formula>AND(MONTH(L22)&lt;10,DAY(L22)&gt;9)</formula>
    </cfRule>
    <cfRule type="expression" dxfId="115" priority="2" stopIfTrue="1">
      <formula>AND(MONTH(L22)&lt;10,DAY(L22)&lt;10)</formula>
    </cfRule>
    <cfRule type="expression" dxfId="114" priority="3" stopIfTrue="1">
      <formula>AND(MONTH(L22)&gt;9,DAY(L22)&lt;10)</formula>
    </cfRule>
  </conditionalFormatting>
  <dataValidations count="1">
    <dataValidation type="list" allowBlank="1" showInputMessage="1" showErrorMessage="1" sqref="AU22:AW23">
      <formula1>$BA$22:$BA$24</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明朝,標準"&amp;8&amp;K01+034第11号様式（第13条関係）建築保全業務委託用</oddHeader>
    <oddFooter>&amp;R&amp;"ＭＳ 明朝,標準"&amp;8&amp;K01+034受注者⇒施設管理担当者</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tint="0.39997558519241921"/>
  </sheetPr>
  <dimension ref="A1:BG56"/>
  <sheetViews>
    <sheetView showZeros="0" view="pageBreakPreview" zoomScaleNormal="100" zoomScaleSheetLayoutView="100" workbookViewId="0">
      <selection activeCell="AJ8" sqref="AJ8"/>
    </sheetView>
  </sheetViews>
  <sheetFormatPr defaultColWidth="2.33203125" defaultRowHeight="13.2"/>
  <cols>
    <col min="1" max="1" width="9.109375" style="485" customWidth="1"/>
    <col min="2" max="37" width="2.33203125" style="18"/>
    <col min="38" max="38" width="2.33203125" style="18" customWidth="1"/>
    <col min="39" max="39" width="2.33203125" style="18" hidden="1" customWidth="1"/>
    <col min="40" max="40" width="15.21875" style="18" customWidth="1"/>
    <col min="41" max="46" width="2.33203125" style="18"/>
    <col min="47" max="47" width="9.88671875" style="18" customWidth="1"/>
    <col min="48" max="52" width="2.33203125" style="18"/>
    <col min="53" max="53" width="0" style="18" hidden="1" customWidth="1"/>
    <col min="54" max="16384" width="2.33203125" style="18"/>
  </cols>
  <sheetData>
    <row r="1" spans="1:40" s="2" customFormat="1" ht="18" customHeight="1">
      <c r="B1" s="130"/>
      <c r="C1" s="130"/>
      <c r="D1" s="130"/>
      <c r="E1" s="130"/>
      <c r="F1" s="130"/>
      <c r="G1" s="130"/>
      <c r="H1" s="130"/>
      <c r="I1" s="130"/>
      <c r="J1" s="130"/>
      <c r="K1" s="130"/>
      <c r="L1" s="130"/>
      <c r="M1" s="130"/>
      <c r="N1" s="130"/>
      <c r="O1" s="755"/>
      <c r="P1" s="755"/>
      <c r="Q1" s="531"/>
      <c r="R1" s="532"/>
      <c r="S1" s="533"/>
      <c r="T1" s="533"/>
      <c r="U1" s="533"/>
      <c r="V1" s="533"/>
      <c r="W1" s="533"/>
      <c r="X1" s="533"/>
      <c r="Y1" s="1914">
        <v>43383</v>
      </c>
      <c r="Z1" s="1914"/>
      <c r="AA1" s="1914"/>
      <c r="AB1" s="1914"/>
      <c r="AC1" s="1914"/>
      <c r="AD1" s="1914"/>
      <c r="AE1" s="1914"/>
      <c r="AF1" s="1914"/>
      <c r="AG1" s="1914"/>
      <c r="AH1" s="1914"/>
      <c r="AI1" s="1914"/>
      <c r="AJ1" s="122"/>
      <c r="AL1" s="792" t="s">
        <v>384</v>
      </c>
    </row>
    <row r="2" spans="1:40" ht="15" customHeight="1">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3"/>
      <c r="AC2" s="762"/>
      <c r="AD2" s="526"/>
      <c r="AE2" s="526"/>
      <c r="AF2" s="526"/>
      <c r="AG2" s="526"/>
      <c r="AH2" s="526"/>
      <c r="AI2" s="526"/>
      <c r="AJ2" s="526"/>
    </row>
    <row r="3" spans="1:40" s="376" customFormat="1" ht="15" customHeight="1">
      <c r="A3" s="485"/>
      <c r="B3" s="762"/>
      <c r="C3" s="1158" t="s">
        <v>114</v>
      </c>
      <c r="D3" s="1834"/>
      <c r="E3" s="1834"/>
      <c r="F3" s="1834"/>
      <c r="G3" s="761"/>
      <c r="H3" s="761"/>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row>
    <row r="4" spans="1:40" s="376" customFormat="1" ht="20.100000000000001" customHeight="1">
      <c r="A4" s="485"/>
      <c r="B4" s="762"/>
      <c r="C4" s="1836" t="str">
        <f>IF(各項目入力表!B10=各項目入力表!A19,"平　塚　市　長","平塚市病院事業管理者")</f>
        <v>平　塚　市　長</v>
      </c>
      <c r="D4" s="1837"/>
      <c r="E4" s="1837"/>
      <c r="F4" s="1837"/>
      <c r="G4" s="1837"/>
      <c r="H4" s="1837"/>
      <c r="I4" s="1837"/>
      <c r="J4" s="1837"/>
      <c r="K4" s="1837"/>
      <c r="L4" s="1837"/>
      <c r="M4" s="761"/>
      <c r="N4" s="753"/>
      <c r="O4" s="753"/>
      <c r="P4" s="753"/>
      <c r="Q4" s="753"/>
      <c r="R4" s="753"/>
      <c r="S4" s="762"/>
      <c r="T4" s="762"/>
      <c r="U4" s="762"/>
      <c r="V4" s="762"/>
      <c r="W4" s="762"/>
      <c r="X4" s="762"/>
      <c r="Y4" s="762"/>
      <c r="Z4" s="762"/>
      <c r="AA4" s="762"/>
      <c r="AB4" s="762"/>
      <c r="AC4" s="762"/>
      <c r="AD4" s="762"/>
      <c r="AE4" s="762"/>
      <c r="AF4" s="762"/>
      <c r="AG4" s="762"/>
      <c r="AH4" s="762"/>
      <c r="AI4" s="762"/>
      <c r="AJ4" s="762"/>
      <c r="AM4" s="52"/>
      <c r="AN4" s="52"/>
    </row>
    <row r="5" spans="1:40" ht="15" customHeight="1">
      <c r="B5" s="762"/>
      <c r="C5" s="762"/>
      <c r="D5" s="753"/>
      <c r="E5" s="753"/>
      <c r="F5" s="753"/>
      <c r="G5" s="753"/>
      <c r="H5" s="753"/>
      <c r="I5" s="753"/>
      <c r="J5" s="753"/>
      <c r="K5" s="753"/>
      <c r="L5" s="753"/>
      <c r="M5" s="753"/>
      <c r="N5" s="753"/>
      <c r="O5" s="753"/>
      <c r="P5" s="753"/>
      <c r="Q5" s="753"/>
      <c r="R5" s="762"/>
      <c r="S5" s="762"/>
      <c r="T5" s="762"/>
      <c r="U5" s="762"/>
      <c r="V5" s="762"/>
      <c r="W5" s="762"/>
      <c r="X5" s="762"/>
      <c r="Y5" s="762"/>
      <c r="Z5" s="762"/>
      <c r="AA5" s="762"/>
      <c r="AB5" s="762"/>
      <c r="AC5" s="762"/>
      <c r="AD5" s="762"/>
      <c r="AE5" s="762"/>
      <c r="AF5" s="762"/>
      <c r="AG5" s="762"/>
      <c r="AH5" s="762"/>
      <c r="AI5" s="762"/>
      <c r="AJ5" s="762"/>
    </row>
    <row r="6" spans="1:40" ht="30" customHeight="1">
      <c r="B6" s="762"/>
      <c r="C6" s="762"/>
      <c r="D6" s="762"/>
      <c r="E6" s="762"/>
      <c r="F6" s="762"/>
      <c r="G6" s="762"/>
      <c r="H6" s="762"/>
      <c r="I6" s="527"/>
      <c r="J6" s="527"/>
      <c r="K6" s="527"/>
      <c r="L6" s="527"/>
      <c r="M6" s="527"/>
      <c r="N6" s="527"/>
      <c r="O6" s="527"/>
      <c r="P6" s="527"/>
      <c r="Q6" s="527"/>
      <c r="R6" s="762"/>
      <c r="S6" s="2066" t="s">
        <v>29</v>
      </c>
      <c r="T6" s="1763"/>
      <c r="U6" s="1763"/>
      <c r="V6" s="1763"/>
      <c r="W6" s="1763"/>
      <c r="X6" s="528"/>
      <c r="Y6" s="1611" t="str">
        <f>各項目入力表!F3</f>
        <v>○○市○○番地○○</v>
      </c>
      <c r="Z6" s="1764"/>
      <c r="AA6" s="1764"/>
      <c r="AB6" s="1764"/>
      <c r="AC6" s="1764"/>
      <c r="AD6" s="1764"/>
      <c r="AE6" s="1764"/>
      <c r="AF6" s="1764"/>
      <c r="AG6" s="1764"/>
      <c r="AH6" s="1764"/>
      <c r="AI6" s="1764"/>
      <c r="AJ6" s="528"/>
      <c r="AM6" s="328" t="s">
        <v>130</v>
      </c>
      <c r="AN6" s="328"/>
    </row>
    <row r="7" spans="1:40" ht="30" customHeight="1">
      <c r="B7" s="762"/>
      <c r="C7" s="762"/>
      <c r="D7" s="762"/>
      <c r="E7" s="762"/>
      <c r="F7" s="762"/>
      <c r="G7" s="762"/>
      <c r="H7" s="762"/>
      <c r="I7" s="762"/>
      <c r="J7" s="762"/>
      <c r="K7" s="762"/>
      <c r="L7" s="762"/>
      <c r="M7" s="762"/>
      <c r="N7" s="762"/>
      <c r="O7" s="762"/>
      <c r="P7" s="762"/>
      <c r="Q7" s="762"/>
      <c r="R7" s="762"/>
      <c r="S7" s="2067" t="s">
        <v>22</v>
      </c>
      <c r="T7" s="1299"/>
      <c r="U7" s="1299"/>
      <c r="V7" s="1299"/>
      <c r="W7" s="1299"/>
      <c r="X7" s="529"/>
      <c r="Y7" s="1611" t="str">
        <f>各項目入力表!F4</f>
        <v>○△□×ビル管理株式会社</v>
      </c>
      <c r="Z7" s="1764"/>
      <c r="AA7" s="1764"/>
      <c r="AB7" s="1764"/>
      <c r="AC7" s="1764"/>
      <c r="AD7" s="1764"/>
      <c r="AE7" s="1764"/>
      <c r="AF7" s="1764"/>
      <c r="AG7" s="1764"/>
      <c r="AH7" s="1764"/>
      <c r="AI7" s="1764"/>
      <c r="AJ7" s="528"/>
      <c r="AM7" s="328" t="s">
        <v>134</v>
      </c>
      <c r="AN7" s="328"/>
    </row>
    <row r="8" spans="1:40" ht="30" customHeight="1">
      <c r="B8" s="762"/>
      <c r="C8" s="762"/>
      <c r="D8" s="762"/>
      <c r="E8" s="762"/>
      <c r="F8" s="762"/>
      <c r="G8" s="762"/>
      <c r="H8" s="762"/>
      <c r="I8" s="762"/>
      <c r="J8" s="762"/>
      <c r="K8" s="762"/>
      <c r="L8" s="762"/>
      <c r="M8" s="762"/>
      <c r="N8" s="762"/>
      <c r="O8" s="762"/>
      <c r="P8" s="762"/>
      <c r="Q8" s="762"/>
      <c r="R8" s="762"/>
      <c r="S8" s="2067" t="s">
        <v>23</v>
      </c>
      <c r="T8" s="1299"/>
      <c r="U8" s="1299"/>
      <c r="V8" s="1299"/>
      <c r="W8" s="1299"/>
      <c r="X8" s="756"/>
      <c r="Y8" s="1611" t="str">
        <f>各項目入力表!F5</f>
        <v>代表取締役　○△　□×</v>
      </c>
      <c r="Z8" s="1764"/>
      <c r="AA8" s="1764"/>
      <c r="AB8" s="1764"/>
      <c r="AC8" s="1764"/>
      <c r="AD8" s="1764"/>
      <c r="AE8" s="1764"/>
      <c r="AF8" s="1764"/>
      <c r="AG8" s="1764"/>
      <c r="AH8" s="1764"/>
      <c r="AI8" s="1764"/>
      <c r="AJ8" s="530"/>
    </row>
    <row r="9" spans="1:40" s="1060" customFormat="1" ht="18" customHeight="1">
      <c r="B9" s="1053"/>
      <c r="C9" s="1053"/>
      <c r="D9" s="1053"/>
      <c r="E9" s="1053"/>
      <c r="F9" s="1053"/>
      <c r="G9" s="1053"/>
      <c r="H9" s="1053"/>
      <c r="I9" s="1053"/>
      <c r="J9" s="1053"/>
      <c r="K9" s="1053"/>
      <c r="L9" s="1053"/>
      <c r="M9" s="1053"/>
      <c r="N9" s="1053"/>
      <c r="O9" s="1053"/>
      <c r="P9" s="1053"/>
      <c r="Q9" s="2064" t="s">
        <v>852</v>
      </c>
      <c r="R9" s="2065"/>
      <c r="S9" s="2065"/>
      <c r="T9" s="2065"/>
      <c r="U9" s="2065"/>
      <c r="V9" s="2065"/>
      <c r="W9" s="2065"/>
      <c r="X9" s="2065"/>
      <c r="Y9" s="2065"/>
      <c r="Z9" s="2065"/>
      <c r="AA9" s="2065"/>
      <c r="AB9" s="2065"/>
      <c r="AC9" s="2065"/>
      <c r="AD9" s="2065"/>
      <c r="AE9" s="2065"/>
      <c r="AF9" s="2065"/>
      <c r="AG9" s="2065"/>
      <c r="AH9" s="2065"/>
      <c r="AI9" s="2065"/>
      <c r="AJ9" s="530"/>
    </row>
    <row r="10" spans="1:40" ht="15" customHeight="1">
      <c r="B10" s="762"/>
      <c r="C10" s="762"/>
      <c r="D10" s="762"/>
      <c r="E10" s="762"/>
      <c r="F10" s="762"/>
      <c r="G10" s="762"/>
      <c r="H10" s="762"/>
      <c r="I10" s="762"/>
      <c r="J10" s="762"/>
      <c r="K10" s="762"/>
      <c r="L10" s="762"/>
      <c r="M10" s="762"/>
      <c r="N10" s="762"/>
      <c r="O10" s="762"/>
      <c r="P10" s="762"/>
      <c r="Q10" s="2065"/>
      <c r="R10" s="2065"/>
      <c r="S10" s="2065"/>
      <c r="T10" s="2065"/>
      <c r="U10" s="2065"/>
      <c r="V10" s="2065"/>
      <c r="W10" s="2065"/>
      <c r="X10" s="2065"/>
      <c r="Y10" s="2065"/>
      <c r="Z10" s="2065"/>
      <c r="AA10" s="2065"/>
      <c r="AB10" s="2065"/>
      <c r="AC10" s="2065"/>
      <c r="AD10" s="2065"/>
      <c r="AE10" s="2065"/>
      <c r="AF10" s="2065"/>
      <c r="AG10" s="2065"/>
      <c r="AH10" s="2065"/>
      <c r="AI10" s="2065"/>
      <c r="AJ10" s="764"/>
    </row>
    <row r="11" spans="1:40" ht="30" customHeight="1">
      <c r="B11" s="762"/>
      <c r="C11" s="1909" t="s">
        <v>615</v>
      </c>
      <c r="D11" s="1909"/>
      <c r="E11" s="1909"/>
      <c r="F11" s="1909"/>
      <c r="G11" s="1909"/>
      <c r="H11" s="1909"/>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row>
    <row r="12" spans="1:40" ht="15" customHeight="1">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row>
    <row r="13" spans="1:40" ht="20.100000000000001" customHeight="1">
      <c r="B13" s="2068" t="s">
        <v>830</v>
      </c>
      <c r="C13" s="1816"/>
      <c r="D13" s="1816"/>
      <c r="E13" s="1816"/>
      <c r="F13" s="1816"/>
      <c r="G13" s="1816"/>
      <c r="H13" s="1816"/>
      <c r="I13" s="1816"/>
      <c r="J13" s="1816"/>
      <c r="K13" s="1816"/>
      <c r="L13" s="1816"/>
      <c r="M13" s="1816"/>
      <c r="N13" s="1816"/>
      <c r="O13" s="1816"/>
      <c r="P13" s="1816"/>
      <c r="Q13" s="1816"/>
      <c r="R13" s="1816"/>
      <c r="S13" s="1816"/>
      <c r="T13" s="1816"/>
      <c r="U13" s="1816"/>
      <c r="V13" s="1816"/>
      <c r="W13" s="1816"/>
      <c r="X13" s="1816"/>
      <c r="Y13" s="1816"/>
      <c r="Z13" s="1816"/>
      <c r="AA13" s="1816"/>
      <c r="AB13" s="1816"/>
      <c r="AC13" s="1816"/>
      <c r="AD13" s="1816"/>
      <c r="AE13" s="1816"/>
      <c r="AF13" s="1816"/>
      <c r="AG13" s="1816"/>
      <c r="AH13" s="1816"/>
      <c r="AI13" s="1816"/>
      <c r="AJ13" s="1816"/>
    </row>
    <row r="14" spans="1:40" ht="20.100000000000001" customHeight="1">
      <c r="B14" s="1816"/>
      <c r="C14" s="1816"/>
      <c r="D14" s="1816"/>
      <c r="E14" s="1816"/>
      <c r="F14" s="1816"/>
      <c r="G14" s="1816"/>
      <c r="H14" s="1816"/>
      <c r="I14" s="1816"/>
      <c r="J14" s="1816"/>
      <c r="K14" s="1816"/>
      <c r="L14" s="1816"/>
      <c r="M14" s="1816"/>
      <c r="N14" s="1816"/>
      <c r="O14" s="1816"/>
      <c r="P14" s="1816"/>
      <c r="Q14" s="1816"/>
      <c r="R14" s="1816"/>
      <c r="S14" s="1816"/>
      <c r="T14" s="1816"/>
      <c r="U14" s="1816"/>
      <c r="V14" s="1816"/>
      <c r="W14" s="1816"/>
      <c r="X14" s="1816"/>
      <c r="Y14" s="1816"/>
      <c r="Z14" s="1816"/>
      <c r="AA14" s="1816"/>
      <c r="AB14" s="1816"/>
      <c r="AC14" s="1816"/>
      <c r="AD14" s="1816"/>
      <c r="AE14" s="1816"/>
      <c r="AF14" s="1816"/>
      <c r="AG14" s="1816"/>
      <c r="AH14" s="1816"/>
      <c r="AI14" s="1816"/>
      <c r="AJ14" s="1816"/>
    </row>
    <row r="15" spans="1:40" ht="15" customHeight="1">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row>
    <row r="16" spans="1:40" ht="19.5" customHeight="1">
      <c r="B16" s="1618" t="s">
        <v>28</v>
      </c>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row>
    <row r="17" spans="1:59" ht="15" customHeight="1" thickBot="1">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row>
    <row r="18" spans="1:59" ht="15" customHeight="1">
      <c r="B18" s="1926"/>
      <c r="C18" s="1602" t="s">
        <v>229</v>
      </c>
      <c r="D18" s="1334"/>
      <c r="E18" s="1334"/>
      <c r="F18" s="1334"/>
      <c r="G18" s="1334"/>
      <c r="H18" s="1334"/>
      <c r="I18" s="1928"/>
      <c r="J18" s="1922" t="str">
        <f>各項目入力表!B3</f>
        <v>○○○○施設保全業務（総合管理）</v>
      </c>
      <c r="K18" s="1916"/>
      <c r="L18" s="1916"/>
      <c r="M18" s="1916"/>
      <c r="N18" s="1916"/>
      <c r="O18" s="1916"/>
      <c r="P18" s="1916"/>
      <c r="Q18" s="1916"/>
      <c r="R18" s="1916"/>
      <c r="S18" s="1916"/>
      <c r="T18" s="1916"/>
      <c r="U18" s="1916"/>
      <c r="V18" s="1916"/>
      <c r="W18" s="1916"/>
      <c r="X18" s="1916"/>
      <c r="Y18" s="1916"/>
      <c r="Z18" s="1916"/>
      <c r="AA18" s="1916"/>
      <c r="AB18" s="1916"/>
      <c r="AC18" s="1916"/>
      <c r="AD18" s="1916"/>
      <c r="AE18" s="1916"/>
      <c r="AF18" s="1916"/>
      <c r="AG18" s="1916"/>
      <c r="AH18" s="1916"/>
      <c r="AI18" s="1916"/>
      <c r="AJ18" s="1923"/>
    </row>
    <row r="19" spans="1:59" ht="15" customHeight="1">
      <c r="B19" s="1927"/>
      <c r="C19" s="1603"/>
      <c r="D19" s="1603"/>
      <c r="E19" s="1603"/>
      <c r="F19" s="1603"/>
      <c r="G19" s="1603"/>
      <c r="H19" s="1603"/>
      <c r="I19" s="1929"/>
      <c r="J19" s="1917"/>
      <c r="K19" s="1918"/>
      <c r="L19" s="1918"/>
      <c r="M19" s="1918"/>
      <c r="N19" s="1918"/>
      <c r="O19" s="1918"/>
      <c r="P19" s="1918"/>
      <c r="Q19" s="1918"/>
      <c r="R19" s="1918"/>
      <c r="S19" s="1918"/>
      <c r="T19" s="1918"/>
      <c r="U19" s="1918"/>
      <c r="V19" s="1918"/>
      <c r="W19" s="1918"/>
      <c r="X19" s="1918"/>
      <c r="Y19" s="1918"/>
      <c r="Z19" s="1918"/>
      <c r="AA19" s="1918"/>
      <c r="AB19" s="1918"/>
      <c r="AC19" s="1918"/>
      <c r="AD19" s="1918"/>
      <c r="AE19" s="1918"/>
      <c r="AF19" s="1918"/>
      <c r="AG19" s="1918"/>
      <c r="AH19" s="1918"/>
      <c r="AI19" s="1918"/>
      <c r="AJ19" s="1924"/>
    </row>
    <row r="20" spans="1:59" s="39" customFormat="1" ht="15" customHeight="1">
      <c r="A20" s="485"/>
      <c r="B20" s="1585"/>
      <c r="C20" s="1587" t="s">
        <v>48</v>
      </c>
      <c r="D20" s="1102"/>
      <c r="E20" s="1102"/>
      <c r="F20" s="1102"/>
      <c r="G20" s="1102"/>
      <c r="H20" s="1102"/>
      <c r="I20" s="1627"/>
      <c r="J20" s="1593"/>
      <c r="K20" s="1594"/>
      <c r="L20" s="1561">
        <f>各項目入力表!B6</f>
        <v>43922</v>
      </c>
      <c r="M20" s="1561"/>
      <c r="N20" s="1561"/>
      <c r="O20" s="1561"/>
      <c r="P20" s="1561"/>
      <c r="Q20" s="1561"/>
      <c r="R20" s="1561"/>
      <c r="S20" s="1561"/>
      <c r="T20" s="1561"/>
      <c r="U20" s="1561"/>
      <c r="V20" s="1561"/>
      <c r="W20" s="1590"/>
      <c r="X20" s="1588" t="s">
        <v>118</v>
      </c>
      <c r="Y20" s="1102"/>
      <c r="Z20" s="1102"/>
      <c r="AA20" s="1102"/>
      <c r="AB20" s="1125"/>
      <c r="AC20" s="1588" t="str">
        <f>各項目入力表!B5</f>
        <v>05</v>
      </c>
      <c r="AD20" s="1103"/>
      <c r="AE20" s="1103"/>
      <c r="AF20" s="1103"/>
      <c r="AG20" s="1103"/>
      <c r="AH20" s="1103"/>
      <c r="AI20" s="1103"/>
      <c r="AJ20" s="1768"/>
      <c r="AN20" s="1090" t="s">
        <v>366</v>
      </c>
      <c r="AO20" s="1074"/>
      <c r="AP20" s="1074"/>
      <c r="AQ20" s="1074"/>
      <c r="AR20" s="1074"/>
      <c r="AS20" s="1074"/>
      <c r="AT20" s="1074"/>
      <c r="AU20" s="1074"/>
      <c r="AV20" s="1074"/>
      <c r="AW20" s="1074"/>
      <c r="AX20" s="1074"/>
      <c r="AY20" s="1074"/>
      <c r="AZ20" s="1074"/>
      <c r="BA20" s="1074"/>
      <c r="BB20" s="1074"/>
      <c r="BC20" s="1074"/>
      <c r="BD20" s="1074"/>
      <c r="BE20" s="1074"/>
      <c r="BF20" s="1074"/>
      <c r="BG20" s="1074"/>
    </row>
    <row r="21" spans="1:59" s="39" customFormat="1" ht="15" customHeight="1">
      <c r="A21" s="485"/>
      <c r="B21" s="1586"/>
      <c r="C21" s="1095"/>
      <c r="D21" s="1095"/>
      <c r="E21" s="1095"/>
      <c r="F21" s="1095"/>
      <c r="G21" s="1095"/>
      <c r="H21" s="1095"/>
      <c r="I21" s="1628"/>
      <c r="J21" s="1595"/>
      <c r="K21" s="1596"/>
      <c r="L21" s="1597"/>
      <c r="M21" s="1597"/>
      <c r="N21" s="1597"/>
      <c r="O21" s="1597"/>
      <c r="P21" s="1597"/>
      <c r="Q21" s="1597"/>
      <c r="R21" s="1597"/>
      <c r="S21" s="1597"/>
      <c r="T21" s="1597"/>
      <c r="U21" s="1597"/>
      <c r="V21" s="1597"/>
      <c r="W21" s="1598"/>
      <c r="X21" s="1116"/>
      <c r="Y21" s="1095"/>
      <c r="Z21" s="1095"/>
      <c r="AA21" s="1095"/>
      <c r="AB21" s="1115"/>
      <c r="AC21" s="1991"/>
      <c r="AD21" s="1769"/>
      <c r="AE21" s="1769"/>
      <c r="AF21" s="1769"/>
      <c r="AG21" s="1769"/>
      <c r="AH21" s="1769"/>
      <c r="AI21" s="1769"/>
      <c r="AJ21" s="1233"/>
      <c r="AN21" s="1074"/>
      <c r="AO21" s="1074"/>
      <c r="AP21" s="1074"/>
      <c r="AQ21" s="1074"/>
      <c r="AR21" s="1074"/>
      <c r="AS21" s="1074"/>
      <c r="AT21" s="1074"/>
      <c r="AU21" s="1074"/>
      <c r="AV21" s="1074"/>
      <c r="AW21" s="1074"/>
      <c r="AX21" s="1074"/>
      <c r="AY21" s="1074"/>
      <c r="AZ21" s="1074"/>
      <c r="BA21" s="1074"/>
      <c r="BB21" s="1074"/>
      <c r="BC21" s="1074"/>
      <c r="BD21" s="1074"/>
      <c r="BE21" s="1074"/>
      <c r="BF21" s="1074"/>
      <c r="BG21" s="1074"/>
    </row>
    <row r="22" spans="1:59" s="39" customFormat="1" ht="30" customHeight="1" thickBot="1">
      <c r="A22" s="485"/>
      <c r="B22" s="1585"/>
      <c r="C22" s="1587" t="s">
        <v>267</v>
      </c>
      <c r="D22" s="1102"/>
      <c r="E22" s="1102"/>
      <c r="F22" s="1102"/>
      <c r="G22" s="1102"/>
      <c r="H22" s="1102"/>
      <c r="I22" s="519"/>
      <c r="J22" s="1920" t="s">
        <v>144</v>
      </c>
      <c r="K22" s="1454"/>
      <c r="L22" s="1561">
        <f>各項目入力表!B7</f>
        <v>43922</v>
      </c>
      <c r="M22" s="1561"/>
      <c r="N22" s="1561"/>
      <c r="O22" s="1561"/>
      <c r="P22" s="1561"/>
      <c r="Q22" s="1561"/>
      <c r="R22" s="1561"/>
      <c r="S22" s="1561"/>
      <c r="T22" s="1561"/>
      <c r="U22" s="1561"/>
      <c r="V22" s="1561"/>
      <c r="W22" s="1590"/>
      <c r="X22" s="242"/>
      <c r="Y22" s="88"/>
      <c r="Z22" s="88"/>
      <c r="AA22" s="88"/>
      <c r="AB22" s="88"/>
      <c r="AC22" s="88"/>
      <c r="AD22" s="88"/>
      <c r="AE22" s="88"/>
      <c r="AF22" s="88"/>
      <c r="AG22" s="88"/>
      <c r="AH22" s="88"/>
      <c r="AI22" s="88"/>
      <c r="AJ22" s="57"/>
      <c r="AN22" s="1074"/>
      <c r="AO22" s="1074"/>
      <c r="AP22" s="1074"/>
      <c r="AQ22" s="1074"/>
      <c r="AR22" s="1074"/>
      <c r="AS22" s="1074"/>
      <c r="AT22" s="1074"/>
      <c r="AU22" s="1074"/>
      <c r="AV22" s="1074"/>
      <c r="AW22" s="1074"/>
      <c r="AX22" s="1074"/>
      <c r="AY22" s="1074"/>
      <c r="AZ22" s="1074"/>
      <c r="BA22" s="1074"/>
      <c r="BB22" s="1074"/>
      <c r="BC22" s="1074"/>
      <c r="BD22" s="1074"/>
      <c r="BE22" s="1074"/>
      <c r="BF22" s="1074"/>
      <c r="BG22" s="1074"/>
    </row>
    <row r="23" spans="1:59" s="39" customFormat="1" ht="30" customHeight="1" thickTop="1">
      <c r="A23" s="485"/>
      <c r="B23" s="1586"/>
      <c r="C23" s="1095"/>
      <c r="D23" s="1095"/>
      <c r="E23" s="1095"/>
      <c r="F23" s="1095"/>
      <c r="G23" s="1095"/>
      <c r="H23" s="1095"/>
      <c r="I23" s="518"/>
      <c r="J23" s="1921" t="s">
        <v>143</v>
      </c>
      <c r="K23" s="1885"/>
      <c r="L23" s="1597">
        <f>IF(AU23=BA23,各項目入力表!B8,+IF(AU23=BA24,各項目入力表!D5,各項目入力表!D6))</f>
        <v>44286</v>
      </c>
      <c r="M23" s="1597"/>
      <c r="N23" s="1597"/>
      <c r="O23" s="1597"/>
      <c r="P23" s="1597"/>
      <c r="Q23" s="1597"/>
      <c r="R23" s="1597"/>
      <c r="S23" s="1597"/>
      <c r="T23" s="1597"/>
      <c r="U23" s="1597"/>
      <c r="V23" s="1597"/>
      <c r="W23" s="1598"/>
      <c r="X23" s="228"/>
      <c r="Y23" s="89"/>
      <c r="Z23" s="89"/>
      <c r="AA23" s="89"/>
      <c r="AB23" s="89"/>
      <c r="AC23" s="89"/>
      <c r="AD23" s="89"/>
      <c r="AE23" s="89"/>
      <c r="AF23" s="89"/>
      <c r="AG23" s="89"/>
      <c r="AH23" s="89"/>
      <c r="AI23" s="89"/>
      <c r="AJ23" s="58"/>
      <c r="AN23" s="1591" t="s">
        <v>274</v>
      </c>
      <c r="AO23" s="1074"/>
      <c r="AP23" s="1074"/>
      <c r="AQ23" s="1074"/>
      <c r="AR23" s="1074"/>
      <c r="AS23" s="1074"/>
      <c r="AT23" s="1592"/>
      <c r="AU23" s="1619" t="s">
        <v>110</v>
      </c>
      <c r="AV23" s="1620"/>
      <c r="AW23" s="1621"/>
      <c r="AX23" s="328"/>
      <c r="AY23" s="328"/>
      <c r="AZ23" s="328"/>
      <c r="BA23" s="328" t="s">
        <v>110</v>
      </c>
      <c r="BB23" s="328"/>
      <c r="BC23" s="328"/>
      <c r="BD23" s="328"/>
      <c r="BE23" s="328"/>
      <c r="BF23" s="328"/>
      <c r="BG23" s="328"/>
    </row>
    <row r="24" spans="1:59" ht="15" customHeight="1" thickBot="1">
      <c r="B24" s="595"/>
      <c r="C24" s="2060" t="s">
        <v>417</v>
      </c>
      <c r="D24" s="2061"/>
      <c r="E24" s="2061"/>
      <c r="F24" s="2061"/>
      <c r="G24" s="2061"/>
      <c r="H24" s="2061"/>
      <c r="I24" s="596"/>
      <c r="J24" s="1498" t="s">
        <v>530</v>
      </c>
      <c r="K24" s="1876"/>
      <c r="L24" s="1876"/>
      <c r="M24" s="1876"/>
      <c r="N24" s="1876"/>
      <c r="O24" s="1876"/>
      <c r="P24" s="1876"/>
      <c r="Q24" s="1876"/>
      <c r="R24" s="1876"/>
      <c r="S24" s="1876"/>
      <c r="T24" s="1876"/>
      <c r="U24" s="1876"/>
      <c r="V24" s="1876"/>
      <c r="W24" s="1876"/>
      <c r="X24" s="1876"/>
      <c r="Y24" s="1876"/>
      <c r="Z24" s="1876"/>
      <c r="AA24" s="1876"/>
      <c r="AB24" s="1876"/>
      <c r="AC24" s="1876"/>
      <c r="AD24" s="1876"/>
      <c r="AE24" s="1876"/>
      <c r="AF24" s="1876"/>
      <c r="AG24" s="1876"/>
      <c r="AH24" s="1876"/>
      <c r="AI24" s="1876"/>
      <c r="AJ24" s="1877"/>
      <c r="AN24" s="1074"/>
      <c r="AO24" s="1074"/>
      <c r="AP24" s="1074"/>
      <c r="AQ24" s="1074"/>
      <c r="AR24" s="1074"/>
      <c r="AS24" s="1074"/>
      <c r="AT24" s="1592"/>
      <c r="AU24" s="1622"/>
      <c r="AV24" s="1623"/>
      <c r="AW24" s="1624"/>
      <c r="AX24" s="328"/>
      <c r="AY24" s="328"/>
      <c r="AZ24" s="328"/>
      <c r="BA24" s="328" t="s">
        <v>128</v>
      </c>
      <c r="BB24" s="328"/>
      <c r="BC24" s="328"/>
      <c r="BD24" s="328"/>
      <c r="BE24" s="328"/>
      <c r="BF24" s="328"/>
      <c r="BG24" s="328"/>
    </row>
    <row r="25" spans="1:59" ht="15" customHeight="1" thickTop="1">
      <c r="B25" s="597"/>
      <c r="C25" s="2062"/>
      <c r="D25" s="2062"/>
      <c r="E25" s="2062"/>
      <c r="F25" s="2062"/>
      <c r="G25" s="2062"/>
      <c r="H25" s="2062"/>
      <c r="I25" s="598"/>
      <c r="J25" s="1878"/>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80"/>
      <c r="BA25" s="328" t="s">
        <v>129</v>
      </c>
    </row>
    <row r="26" spans="1:59" ht="15" customHeight="1">
      <c r="B26" s="597"/>
      <c r="C26" s="2062"/>
      <c r="D26" s="2062"/>
      <c r="E26" s="2062"/>
      <c r="F26" s="2062"/>
      <c r="G26" s="2062"/>
      <c r="H26" s="2062"/>
      <c r="I26" s="598"/>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N26" s="1616" t="s">
        <v>420</v>
      </c>
      <c r="AO26" s="1090"/>
      <c r="AP26" s="1090"/>
      <c r="AQ26" s="1090"/>
      <c r="AR26" s="1090"/>
      <c r="AS26" s="1090"/>
      <c r="AT26" s="1090"/>
      <c r="AU26" s="1090"/>
      <c r="AV26" s="1090"/>
      <c r="AW26" s="1090"/>
      <c r="AX26" s="1090"/>
    </row>
    <row r="27" spans="1:59" ht="15" customHeight="1">
      <c r="B27" s="597"/>
      <c r="C27" s="2062"/>
      <c r="D27" s="2062"/>
      <c r="E27" s="2062"/>
      <c r="F27" s="2062"/>
      <c r="G27" s="2062"/>
      <c r="H27" s="2062"/>
      <c r="I27" s="598"/>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N27" s="1090"/>
      <c r="AO27" s="1090"/>
      <c r="AP27" s="1090"/>
      <c r="AQ27" s="1090"/>
      <c r="AR27" s="1090"/>
      <c r="AS27" s="1090"/>
      <c r="AT27" s="1090"/>
      <c r="AU27" s="1090"/>
      <c r="AV27" s="1090"/>
      <c r="AW27" s="1090"/>
      <c r="AX27" s="1090"/>
    </row>
    <row r="28" spans="1:59" ht="15" customHeight="1">
      <c r="B28" s="597"/>
      <c r="C28" s="2062"/>
      <c r="D28" s="2062"/>
      <c r="E28" s="2062"/>
      <c r="F28" s="2062"/>
      <c r="G28" s="2062"/>
      <c r="H28" s="2062"/>
      <c r="I28" s="598"/>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N28" s="1090"/>
      <c r="AO28" s="1090"/>
      <c r="AP28" s="1090"/>
      <c r="AQ28" s="1090"/>
      <c r="AR28" s="1090"/>
      <c r="AS28" s="1090"/>
      <c r="AT28" s="1090"/>
      <c r="AU28" s="1090"/>
      <c r="AV28" s="1090"/>
      <c r="AW28" s="1090"/>
      <c r="AX28" s="1090"/>
    </row>
    <row r="29" spans="1:59" ht="15" customHeight="1">
      <c r="B29" s="597"/>
      <c r="C29" s="2062"/>
      <c r="D29" s="2062"/>
      <c r="E29" s="2062"/>
      <c r="F29" s="2062"/>
      <c r="G29" s="2062"/>
      <c r="H29" s="2062"/>
      <c r="I29" s="598"/>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1:59" ht="15" customHeight="1">
      <c r="B30" s="597"/>
      <c r="C30" s="2062"/>
      <c r="D30" s="2062"/>
      <c r="E30" s="2062"/>
      <c r="F30" s="2062"/>
      <c r="G30" s="2062"/>
      <c r="H30" s="2062"/>
      <c r="I30" s="598"/>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1:59" ht="15" customHeight="1">
      <c r="B31" s="597"/>
      <c r="C31" s="2062"/>
      <c r="D31" s="2062"/>
      <c r="E31" s="2062"/>
      <c r="F31" s="2062"/>
      <c r="G31" s="2062"/>
      <c r="H31" s="2062"/>
      <c r="I31" s="598"/>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1:59" ht="15" customHeight="1">
      <c r="B32" s="597"/>
      <c r="C32" s="2062"/>
      <c r="D32" s="2062"/>
      <c r="E32" s="2062"/>
      <c r="F32" s="2062"/>
      <c r="G32" s="2062"/>
      <c r="H32" s="2062"/>
      <c r="I32" s="598"/>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580"/>
      <c r="C33" s="2062"/>
      <c r="D33" s="2062"/>
      <c r="E33" s="2062"/>
      <c r="F33" s="2062"/>
      <c r="G33" s="2062"/>
      <c r="H33" s="2062"/>
      <c r="I33" s="581"/>
      <c r="J33" s="2054"/>
      <c r="K33" s="2055"/>
      <c r="L33" s="2055"/>
      <c r="M33" s="2055"/>
      <c r="N33" s="2055"/>
      <c r="O33" s="2055"/>
      <c r="P33" s="2055"/>
      <c r="Q33" s="2055"/>
      <c r="R33" s="2055"/>
      <c r="S33" s="2055"/>
      <c r="T33" s="2055"/>
      <c r="U33" s="2055"/>
      <c r="V33" s="2055"/>
      <c r="W33" s="2055"/>
      <c r="X33" s="2055"/>
      <c r="Y33" s="2055"/>
      <c r="Z33" s="2055"/>
      <c r="AA33" s="2055"/>
      <c r="AB33" s="2055"/>
      <c r="AC33" s="2055"/>
      <c r="AD33" s="2055"/>
      <c r="AE33" s="2055"/>
      <c r="AF33" s="2055"/>
      <c r="AG33" s="2055"/>
      <c r="AH33" s="2055"/>
      <c r="AI33" s="2055"/>
      <c r="AJ33" s="2056"/>
    </row>
    <row r="34" spans="2:36" ht="15" customHeight="1">
      <c r="B34" s="580"/>
      <c r="C34" s="2062"/>
      <c r="D34" s="2062"/>
      <c r="E34" s="2062"/>
      <c r="F34" s="2062"/>
      <c r="G34" s="2062"/>
      <c r="H34" s="2062"/>
      <c r="I34" s="581"/>
      <c r="J34" s="2054"/>
      <c r="K34" s="2055"/>
      <c r="L34" s="2055"/>
      <c r="M34" s="2055"/>
      <c r="N34" s="2055"/>
      <c r="O34" s="2055"/>
      <c r="P34" s="2055"/>
      <c r="Q34" s="2055"/>
      <c r="R34" s="2055"/>
      <c r="S34" s="2055"/>
      <c r="T34" s="2055"/>
      <c r="U34" s="2055"/>
      <c r="V34" s="2055"/>
      <c r="W34" s="2055"/>
      <c r="X34" s="2055"/>
      <c r="Y34" s="2055"/>
      <c r="Z34" s="2055"/>
      <c r="AA34" s="2055"/>
      <c r="AB34" s="2055"/>
      <c r="AC34" s="2055"/>
      <c r="AD34" s="2055"/>
      <c r="AE34" s="2055"/>
      <c r="AF34" s="2055"/>
      <c r="AG34" s="2055"/>
      <c r="AH34" s="2055"/>
      <c r="AI34" s="2055"/>
      <c r="AJ34" s="2056"/>
    </row>
    <row r="35" spans="2:36" ht="15" customHeight="1">
      <c r="B35" s="580"/>
      <c r="C35" s="2062"/>
      <c r="D35" s="2062"/>
      <c r="E35" s="2062"/>
      <c r="F35" s="2062"/>
      <c r="G35" s="2062"/>
      <c r="H35" s="2062"/>
      <c r="I35" s="581"/>
      <c r="J35" s="2054"/>
      <c r="K35" s="2055"/>
      <c r="L35" s="2055"/>
      <c r="M35" s="2055"/>
      <c r="N35" s="2055"/>
      <c r="O35" s="2055"/>
      <c r="P35" s="2055"/>
      <c r="Q35" s="2055"/>
      <c r="R35" s="2055"/>
      <c r="S35" s="2055"/>
      <c r="T35" s="2055"/>
      <c r="U35" s="2055"/>
      <c r="V35" s="2055"/>
      <c r="W35" s="2055"/>
      <c r="X35" s="2055"/>
      <c r="Y35" s="2055"/>
      <c r="Z35" s="2055"/>
      <c r="AA35" s="2055"/>
      <c r="AB35" s="2055"/>
      <c r="AC35" s="2055"/>
      <c r="AD35" s="2055"/>
      <c r="AE35" s="2055"/>
      <c r="AF35" s="2055"/>
      <c r="AG35" s="2055"/>
      <c r="AH35" s="2055"/>
      <c r="AI35" s="2055"/>
      <c r="AJ35" s="2056"/>
    </row>
    <row r="36" spans="2:36" ht="15" customHeight="1">
      <c r="B36" s="580"/>
      <c r="C36" s="2062"/>
      <c r="D36" s="2062"/>
      <c r="E36" s="2062"/>
      <c r="F36" s="2062"/>
      <c r="G36" s="2062"/>
      <c r="H36" s="2062"/>
      <c r="I36" s="581"/>
      <c r="J36" s="2054"/>
      <c r="K36" s="2055"/>
      <c r="L36" s="2055"/>
      <c r="M36" s="2055"/>
      <c r="N36" s="2055"/>
      <c r="O36" s="2055"/>
      <c r="P36" s="2055"/>
      <c r="Q36" s="2055"/>
      <c r="R36" s="2055"/>
      <c r="S36" s="2055"/>
      <c r="T36" s="2055"/>
      <c r="U36" s="2055"/>
      <c r="V36" s="2055"/>
      <c r="W36" s="2055"/>
      <c r="X36" s="2055"/>
      <c r="Y36" s="2055"/>
      <c r="Z36" s="2055"/>
      <c r="AA36" s="2055"/>
      <c r="AB36" s="2055"/>
      <c r="AC36" s="2055"/>
      <c r="AD36" s="2055"/>
      <c r="AE36" s="2055"/>
      <c r="AF36" s="2055"/>
      <c r="AG36" s="2055"/>
      <c r="AH36" s="2055"/>
      <c r="AI36" s="2055"/>
      <c r="AJ36" s="2056"/>
    </row>
    <row r="37" spans="2:36" ht="15" customHeight="1">
      <c r="B37" s="580"/>
      <c r="C37" s="2062"/>
      <c r="D37" s="2062"/>
      <c r="E37" s="2062"/>
      <c r="F37" s="2062"/>
      <c r="G37" s="2062"/>
      <c r="H37" s="2062"/>
      <c r="I37" s="581"/>
      <c r="J37" s="2054"/>
      <c r="K37" s="2055"/>
      <c r="L37" s="2055"/>
      <c r="M37" s="2055"/>
      <c r="N37" s="2055"/>
      <c r="O37" s="2055"/>
      <c r="P37" s="2055"/>
      <c r="Q37" s="2055"/>
      <c r="R37" s="2055"/>
      <c r="S37" s="2055"/>
      <c r="T37" s="2055"/>
      <c r="U37" s="2055"/>
      <c r="V37" s="2055"/>
      <c r="W37" s="2055"/>
      <c r="X37" s="2055"/>
      <c r="Y37" s="2055"/>
      <c r="Z37" s="2055"/>
      <c r="AA37" s="2055"/>
      <c r="AB37" s="2055"/>
      <c r="AC37" s="2055"/>
      <c r="AD37" s="2055"/>
      <c r="AE37" s="2055"/>
      <c r="AF37" s="2055"/>
      <c r="AG37" s="2055"/>
      <c r="AH37" s="2055"/>
      <c r="AI37" s="2055"/>
      <c r="AJ37" s="2056"/>
    </row>
    <row r="38" spans="2:36" ht="15" customHeight="1">
      <c r="B38" s="580"/>
      <c r="C38" s="2062"/>
      <c r="D38" s="2062"/>
      <c r="E38" s="2062"/>
      <c r="F38" s="2062"/>
      <c r="G38" s="2062"/>
      <c r="H38" s="2062"/>
      <c r="I38" s="581"/>
      <c r="J38" s="2054"/>
      <c r="K38" s="2055"/>
      <c r="L38" s="2055"/>
      <c r="M38" s="2055"/>
      <c r="N38" s="2055"/>
      <c r="O38" s="2055"/>
      <c r="P38" s="2055"/>
      <c r="Q38" s="2055"/>
      <c r="R38" s="2055"/>
      <c r="S38" s="2055"/>
      <c r="T38" s="2055"/>
      <c r="U38" s="2055"/>
      <c r="V38" s="2055"/>
      <c r="W38" s="2055"/>
      <c r="X38" s="2055"/>
      <c r="Y38" s="2055"/>
      <c r="Z38" s="2055"/>
      <c r="AA38" s="2055"/>
      <c r="AB38" s="2055"/>
      <c r="AC38" s="2055"/>
      <c r="AD38" s="2055"/>
      <c r="AE38" s="2055"/>
      <c r="AF38" s="2055"/>
      <c r="AG38" s="2055"/>
      <c r="AH38" s="2055"/>
      <c r="AI38" s="2055"/>
      <c r="AJ38" s="2056"/>
    </row>
    <row r="39" spans="2:36" ht="15" customHeight="1">
      <c r="B39" s="580"/>
      <c r="C39" s="2062"/>
      <c r="D39" s="2062"/>
      <c r="E39" s="2062"/>
      <c r="F39" s="2062"/>
      <c r="G39" s="2062"/>
      <c r="H39" s="2062"/>
      <c r="I39" s="581"/>
      <c r="J39" s="2054"/>
      <c r="K39" s="2055"/>
      <c r="L39" s="2055"/>
      <c r="M39" s="2055"/>
      <c r="N39" s="2055"/>
      <c r="O39" s="2055"/>
      <c r="P39" s="2055"/>
      <c r="Q39" s="2055"/>
      <c r="R39" s="2055"/>
      <c r="S39" s="2055"/>
      <c r="T39" s="2055"/>
      <c r="U39" s="2055"/>
      <c r="V39" s="2055"/>
      <c r="W39" s="2055"/>
      <c r="X39" s="2055"/>
      <c r="Y39" s="2055"/>
      <c r="Z39" s="2055"/>
      <c r="AA39" s="2055"/>
      <c r="AB39" s="2055"/>
      <c r="AC39" s="2055"/>
      <c r="AD39" s="2055"/>
      <c r="AE39" s="2055"/>
      <c r="AF39" s="2055"/>
      <c r="AG39" s="2055"/>
      <c r="AH39" s="2055"/>
      <c r="AI39" s="2055"/>
      <c r="AJ39" s="2056"/>
    </row>
    <row r="40" spans="2:36" ht="15" customHeight="1">
      <c r="B40" s="580"/>
      <c r="C40" s="2062"/>
      <c r="D40" s="2062"/>
      <c r="E40" s="2062"/>
      <c r="F40" s="2062"/>
      <c r="G40" s="2062"/>
      <c r="H40" s="2062"/>
      <c r="I40" s="581"/>
      <c r="J40" s="2054"/>
      <c r="K40" s="2055"/>
      <c r="L40" s="2055"/>
      <c r="M40" s="2055"/>
      <c r="N40" s="2055"/>
      <c r="O40" s="2055"/>
      <c r="P40" s="2055"/>
      <c r="Q40" s="2055"/>
      <c r="R40" s="2055"/>
      <c r="S40" s="2055"/>
      <c r="T40" s="2055"/>
      <c r="U40" s="2055"/>
      <c r="V40" s="2055"/>
      <c r="W40" s="2055"/>
      <c r="X40" s="2055"/>
      <c r="Y40" s="2055"/>
      <c r="Z40" s="2055"/>
      <c r="AA40" s="2055"/>
      <c r="AB40" s="2055"/>
      <c r="AC40" s="2055"/>
      <c r="AD40" s="2055"/>
      <c r="AE40" s="2055"/>
      <c r="AF40" s="2055"/>
      <c r="AG40" s="2055"/>
      <c r="AH40" s="2055"/>
      <c r="AI40" s="2055"/>
      <c r="AJ40" s="2056"/>
    </row>
    <row r="41" spans="2:36" ht="15" customHeight="1" thickBot="1">
      <c r="B41" s="599"/>
      <c r="C41" s="2063"/>
      <c r="D41" s="2063"/>
      <c r="E41" s="2063"/>
      <c r="F41" s="2063"/>
      <c r="G41" s="2063"/>
      <c r="H41" s="2063"/>
      <c r="I41" s="600"/>
      <c r="J41" s="2057"/>
      <c r="K41" s="2058"/>
      <c r="L41" s="2058"/>
      <c r="M41" s="2058"/>
      <c r="N41" s="2058"/>
      <c r="O41" s="2058"/>
      <c r="P41" s="2058"/>
      <c r="Q41" s="2058"/>
      <c r="R41" s="2058"/>
      <c r="S41" s="2058"/>
      <c r="T41" s="2058"/>
      <c r="U41" s="2058"/>
      <c r="V41" s="2058"/>
      <c r="W41" s="2058"/>
      <c r="X41" s="2058"/>
      <c r="Y41" s="2058"/>
      <c r="Z41" s="2058"/>
      <c r="AA41" s="2058"/>
      <c r="AB41" s="2058"/>
      <c r="AC41" s="2058"/>
      <c r="AD41" s="2058"/>
      <c r="AE41" s="2058"/>
      <c r="AF41" s="2058"/>
      <c r="AG41" s="2058"/>
      <c r="AH41" s="2058"/>
      <c r="AI41" s="2058"/>
      <c r="AJ41" s="2059"/>
    </row>
    <row r="42" spans="2:36">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row>
    <row r="43" spans="2:36">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6">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2:36" s="1" customFormat="1" ht="18.75" hidden="1" customHeight="1">
      <c r="B45" s="2001" t="s">
        <v>44</v>
      </c>
      <c r="C45" s="1955"/>
      <c r="D45" s="1955"/>
      <c r="E45" s="1955"/>
      <c r="F45" s="2002" t="s">
        <v>45</v>
      </c>
      <c r="G45" s="1955"/>
      <c r="H45" s="1955"/>
      <c r="I45" s="1956"/>
      <c r="J45" s="2003" t="s">
        <v>39</v>
      </c>
      <c r="K45" s="2004"/>
      <c r="L45" s="2004"/>
      <c r="M45" s="2004"/>
      <c r="N45" s="1954" t="s">
        <v>6</v>
      </c>
      <c r="O45" s="2004"/>
      <c r="P45" s="2004"/>
      <c r="Q45" s="2004"/>
      <c r="R45" s="1954" t="s">
        <v>21</v>
      </c>
      <c r="S45" s="2004"/>
      <c r="T45" s="2004"/>
      <c r="U45" s="2004"/>
      <c r="V45" s="1954" t="s">
        <v>46</v>
      </c>
      <c r="W45" s="1955"/>
      <c r="X45" s="1955"/>
      <c r="Y45" s="1956"/>
      <c r="Z45" s="41"/>
      <c r="AA45" s="42"/>
      <c r="AB45" s="42"/>
      <c r="AC45" s="2005" t="s">
        <v>17</v>
      </c>
      <c r="AD45" s="1955"/>
      <c r="AE45" s="1955"/>
      <c r="AF45" s="1955"/>
      <c r="AG45" s="2006" t="s">
        <v>43</v>
      </c>
      <c r="AH45" s="2007"/>
      <c r="AI45" s="2007"/>
      <c r="AJ45" s="2008"/>
    </row>
    <row r="46" spans="2:36" s="1" customFormat="1" ht="12.9" hidden="1" customHeight="1">
      <c r="B46" s="1995"/>
      <c r="C46" s="1967"/>
      <c r="D46" s="1967"/>
      <c r="E46" s="1967"/>
      <c r="F46" s="1966"/>
      <c r="G46" s="1967"/>
      <c r="H46" s="1967"/>
      <c r="I46" s="1968"/>
      <c r="J46" s="1998"/>
      <c r="K46" s="1967"/>
      <c r="L46" s="1967"/>
      <c r="M46" s="1967"/>
      <c r="N46" s="1966"/>
      <c r="O46" s="1967"/>
      <c r="P46" s="1967"/>
      <c r="Q46" s="1967"/>
      <c r="R46" s="1966"/>
      <c r="S46" s="1967"/>
      <c r="T46" s="1967"/>
      <c r="U46" s="1967"/>
      <c r="V46" s="1966"/>
      <c r="W46" s="1967"/>
      <c r="X46" s="1967"/>
      <c r="Y46" s="1968"/>
      <c r="Z46" s="43"/>
      <c r="AA46" s="43"/>
      <c r="AB46" s="44"/>
      <c r="AC46" s="1996"/>
      <c r="AD46" s="1967"/>
      <c r="AE46" s="1967"/>
      <c r="AF46" s="1967"/>
      <c r="AG46" s="2009"/>
      <c r="AH46" s="2010"/>
      <c r="AI46" s="2010"/>
      <c r="AJ46" s="2011"/>
    </row>
    <row r="47" spans="2:36" s="1" customFormat="1" ht="12.9" hidden="1" customHeight="1">
      <c r="B47" s="1996"/>
      <c r="C47" s="1967"/>
      <c r="D47" s="1967"/>
      <c r="E47" s="1967"/>
      <c r="F47" s="1967"/>
      <c r="G47" s="1967"/>
      <c r="H47" s="1967"/>
      <c r="I47" s="1968"/>
      <c r="J47" s="1999"/>
      <c r="K47" s="1967"/>
      <c r="L47" s="1967"/>
      <c r="M47" s="1967"/>
      <c r="N47" s="1967"/>
      <c r="O47" s="1967"/>
      <c r="P47" s="1967"/>
      <c r="Q47" s="1967"/>
      <c r="R47" s="1967"/>
      <c r="S47" s="1967"/>
      <c r="T47" s="1967"/>
      <c r="U47" s="1967"/>
      <c r="V47" s="1967"/>
      <c r="W47" s="1967"/>
      <c r="X47" s="1967"/>
      <c r="Y47" s="1968"/>
      <c r="Z47" s="43"/>
      <c r="AA47" s="43"/>
      <c r="AB47" s="43"/>
      <c r="AC47" s="1996"/>
      <c r="AD47" s="1967"/>
      <c r="AE47" s="1967"/>
      <c r="AF47" s="1967"/>
      <c r="AG47" s="2009"/>
      <c r="AH47" s="2010"/>
      <c r="AI47" s="2010"/>
      <c r="AJ47" s="2011"/>
    </row>
    <row r="48" spans="2:36" s="1" customFormat="1" ht="12.9" hidden="1" customHeight="1">
      <c r="B48" s="1996"/>
      <c r="C48" s="1967"/>
      <c r="D48" s="1967"/>
      <c r="E48" s="1967"/>
      <c r="F48" s="1967"/>
      <c r="G48" s="1967"/>
      <c r="H48" s="1967"/>
      <c r="I48" s="1968"/>
      <c r="J48" s="1999"/>
      <c r="K48" s="1967"/>
      <c r="L48" s="1967"/>
      <c r="M48" s="1967"/>
      <c r="N48" s="1967"/>
      <c r="O48" s="1967"/>
      <c r="P48" s="1967"/>
      <c r="Q48" s="1967"/>
      <c r="R48" s="1967"/>
      <c r="S48" s="1967"/>
      <c r="T48" s="1967"/>
      <c r="U48" s="1967"/>
      <c r="V48" s="1967"/>
      <c r="W48" s="1967"/>
      <c r="X48" s="1967"/>
      <c r="Y48" s="1968"/>
      <c r="Z48" s="43"/>
      <c r="AA48" s="43"/>
      <c r="AB48" s="43"/>
      <c r="AC48" s="1996"/>
      <c r="AD48" s="1967"/>
      <c r="AE48" s="1967"/>
      <c r="AF48" s="1967"/>
      <c r="AG48" s="2009"/>
      <c r="AH48" s="2010"/>
      <c r="AI48" s="2010"/>
      <c r="AJ48" s="2011"/>
    </row>
    <row r="49" spans="2:36" s="1" customFormat="1" ht="12.9" hidden="1" customHeight="1" thickBot="1">
      <c r="B49" s="1997"/>
      <c r="C49" s="1969"/>
      <c r="D49" s="1969"/>
      <c r="E49" s="1969"/>
      <c r="F49" s="1969"/>
      <c r="G49" s="1969"/>
      <c r="H49" s="1969"/>
      <c r="I49" s="1970"/>
      <c r="J49" s="2000"/>
      <c r="K49" s="1969"/>
      <c r="L49" s="1969"/>
      <c r="M49" s="1969"/>
      <c r="N49" s="1969"/>
      <c r="O49" s="1969"/>
      <c r="P49" s="1969"/>
      <c r="Q49" s="1969"/>
      <c r="R49" s="1969"/>
      <c r="S49" s="1969"/>
      <c r="T49" s="1969"/>
      <c r="U49" s="1969"/>
      <c r="V49" s="1969"/>
      <c r="W49" s="1969"/>
      <c r="X49" s="1969"/>
      <c r="Y49" s="1970"/>
      <c r="Z49" s="43"/>
      <c r="AA49" s="43"/>
      <c r="AB49" s="43"/>
      <c r="AC49" s="1997"/>
      <c r="AD49" s="1969"/>
      <c r="AE49" s="1969"/>
      <c r="AF49" s="1969"/>
      <c r="AG49" s="2012"/>
      <c r="AH49" s="2013"/>
      <c r="AI49" s="2013"/>
      <c r="AJ49" s="2014"/>
    </row>
    <row r="50" spans="2:36" hidden="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row>
    <row r="51" spans="2:36">
      <c r="C51" s="20"/>
      <c r="D51" s="21"/>
      <c r="E51" s="22"/>
      <c r="F51" s="20"/>
      <c r="G51" s="20"/>
      <c r="H51" s="20"/>
      <c r="I51" s="20"/>
      <c r="J51" s="20"/>
      <c r="K51" s="20"/>
      <c r="L51" s="20"/>
      <c r="M51" s="20"/>
      <c r="N51" s="20"/>
      <c r="O51" s="20"/>
      <c r="P51" s="20"/>
      <c r="Q51" s="20"/>
      <c r="R51" s="20"/>
      <c r="S51" s="20"/>
      <c r="T51" s="20"/>
      <c r="U51" s="20"/>
      <c r="V51" s="20"/>
      <c r="W51" s="20"/>
      <c r="X51" s="20"/>
      <c r="Y51" s="20"/>
      <c r="Z51" s="20"/>
    </row>
    <row r="52" spans="2:36" hidden="1">
      <c r="B52" s="484" t="s">
        <v>830</v>
      </c>
      <c r="C52" s="1008"/>
      <c r="D52" s="21"/>
      <c r="E52" s="20"/>
      <c r="F52" s="20"/>
      <c r="G52" s="20"/>
      <c r="H52" s="23"/>
      <c r="I52" s="23"/>
      <c r="J52" s="23"/>
      <c r="K52" s="23"/>
      <c r="L52" s="23"/>
      <c r="M52" s="23"/>
      <c r="N52" s="23"/>
      <c r="O52" s="23"/>
      <c r="P52" s="23"/>
      <c r="Q52" s="23"/>
      <c r="R52" s="23"/>
      <c r="S52" s="23"/>
      <c r="T52" s="23"/>
      <c r="U52" s="23"/>
      <c r="V52" s="23"/>
      <c r="W52" s="23"/>
      <c r="X52" s="23"/>
      <c r="Y52" s="23"/>
      <c r="Z52" s="23"/>
      <c r="AA52" s="19"/>
      <c r="AB52" s="19"/>
      <c r="AC52" s="19"/>
      <c r="AD52" s="19"/>
      <c r="AE52" s="19"/>
      <c r="AF52" s="19"/>
      <c r="AG52" s="19"/>
      <c r="AH52" s="19"/>
      <c r="AI52" s="19"/>
    </row>
    <row r="53" spans="2:36" hidden="1">
      <c r="B53" s="484" t="s">
        <v>831</v>
      </c>
      <c r="C53" s="963"/>
      <c r="D53" s="17"/>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row>
    <row r="54" spans="2:36" hidden="1">
      <c r="B54" s="484" t="s">
        <v>832</v>
      </c>
      <c r="C54" s="963"/>
      <c r="D54" s="17"/>
      <c r="H54" s="1510"/>
      <c r="I54" s="1510"/>
      <c r="J54" s="1510"/>
      <c r="K54" s="1510"/>
      <c r="L54" s="1510"/>
      <c r="M54" s="1510"/>
      <c r="N54" s="1510"/>
      <c r="O54" s="1510"/>
      <c r="P54" s="1510"/>
      <c r="Q54" s="1510"/>
      <c r="R54" s="1510"/>
      <c r="S54" s="1510"/>
      <c r="T54" s="1510"/>
      <c r="U54" s="1510"/>
      <c r="V54" s="1510"/>
      <c r="W54" s="1510"/>
      <c r="X54" s="1510"/>
      <c r="Y54" s="1510"/>
      <c r="Z54" s="1510"/>
      <c r="AA54" s="1510"/>
      <c r="AB54" s="1510"/>
      <c r="AC54" s="1510"/>
      <c r="AD54" s="1510"/>
      <c r="AE54" s="1510"/>
      <c r="AF54" s="1510"/>
      <c r="AG54" s="1510"/>
      <c r="AH54" s="1510"/>
      <c r="AI54" s="1510"/>
    </row>
    <row r="55" spans="2:36" hidden="1">
      <c r="B55" s="484" t="s">
        <v>833</v>
      </c>
      <c r="C55" s="963"/>
    </row>
    <row r="56" spans="2:36" hidden="1">
      <c r="B56" s="484" t="s">
        <v>834</v>
      </c>
      <c r="C56" s="963"/>
    </row>
  </sheetData>
  <sheetProtection selectLockedCells="1"/>
  <mergeCells count="52">
    <mergeCell ref="Q9:AI10"/>
    <mergeCell ref="AN26:AX28"/>
    <mergeCell ref="AN23:AT24"/>
    <mergeCell ref="AU23:AW24"/>
    <mergeCell ref="Y1:AI1"/>
    <mergeCell ref="C11:AJ11"/>
    <mergeCell ref="Y6:AI6"/>
    <mergeCell ref="Y7:AI7"/>
    <mergeCell ref="Y8:AI8"/>
    <mergeCell ref="S6:W6"/>
    <mergeCell ref="S7:W7"/>
    <mergeCell ref="S8:W8"/>
    <mergeCell ref="C4:L4"/>
    <mergeCell ref="B13:AJ14"/>
    <mergeCell ref="X20:AB21"/>
    <mergeCell ref="AC20:AJ21"/>
    <mergeCell ref="J22:K22"/>
    <mergeCell ref="C3:F3"/>
    <mergeCell ref="AN20:BG22"/>
    <mergeCell ref="F45:I45"/>
    <mergeCell ref="J45:M45"/>
    <mergeCell ref="N45:Q45"/>
    <mergeCell ref="R45:U45"/>
    <mergeCell ref="B16:AJ16"/>
    <mergeCell ref="V45:Y45"/>
    <mergeCell ref="AG45:AJ49"/>
    <mergeCell ref="B20:B21"/>
    <mergeCell ref="C20:H21"/>
    <mergeCell ref="B22:B23"/>
    <mergeCell ref="C22:H23"/>
    <mergeCell ref="L23:W23"/>
    <mergeCell ref="L22:W22"/>
    <mergeCell ref="I20:I21"/>
    <mergeCell ref="J20:K21"/>
    <mergeCell ref="L20:W21"/>
    <mergeCell ref="B18:B19"/>
    <mergeCell ref="C18:H19"/>
    <mergeCell ref="I18:I19"/>
    <mergeCell ref="J18:AJ19"/>
    <mergeCell ref="J23:K23"/>
    <mergeCell ref="H54:AI54"/>
    <mergeCell ref="J24:AJ41"/>
    <mergeCell ref="AC45:AF45"/>
    <mergeCell ref="B46:E49"/>
    <mergeCell ref="F46:I49"/>
    <mergeCell ref="J46:M49"/>
    <mergeCell ref="N46:Q49"/>
    <mergeCell ref="R46:U49"/>
    <mergeCell ref="V46:Y49"/>
    <mergeCell ref="AC46:AF49"/>
    <mergeCell ref="B45:E45"/>
    <mergeCell ref="C24:H41"/>
  </mergeCells>
  <phoneticPr fontId="3"/>
  <conditionalFormatting sqref="L20:W21">
    <cfRule type="expression" dxfId="113" priority="7" stopIfTrue="1">
      <formula>AND(MONTH(L20)&lt;10,DAY(L20)&gt;9)</formula>
    </cfRule>
    <cfRule type="expression" dxfId="112" priority="8" stopIfTrue="1">
      <formula>AND(MONTH(L20)&lt;10,DAY(L20)&lt;10)</formula>
    </cfRule>
    <cfRule type="expression" dxfId="111" priority="9" stopIfTrue="1">
      <formula>AND(MONTH(L20)&gt;9,DAY(L20)&lt;10)</formula>
    </cfRule>
  </conditionalFormatting>
  <conditionalFormatting sqref="L22:W22">
    <cfRule type="expression" dxfId="110" priority="4" stopIfTrue="1">
      <formula>AND(MONTH(L22)&lt;10,DAY(L22)&gt;9)</formula>
    </cfRule>
    <cfRule type="expression" dxfId="109" priority="5" stopIfTrue="1">
      <formula>AND(MONTH(L22)&lt;10,DAY(L22)&lt;10)</formula>
    </cfRule>
    <cfRule type="expression" dxfId="108" priority="6" stopIfTrue="1">
      <formula>AND(MONTH(L22)&gt;9,DAY(L22)&lt;10)</formula>
    </cfRule>
  </conditionalFormatting>
  <conditionalFormatting sqref="L23:W23">
    <cfRule type="expression" dxfId="107" priority="1" stopIfTrue="1">
      <formula>AND(MONTH(L23)&lt;10,DAY(L23)&gt;9)</formula>
    </cfRule>
    <cfRule type="expression" dxfId="106" priority="2" stopIfTrue="1">
      <formula>AND(MONTH(L23)&lt;10,DAY(L23)&lt;10)</formula>
    </cfRule>
    <cfRule type="expression" dxfId="105" priority="3" stopIfTrue="1">
      <formula>AND(MONTH(L23)&gt;9,DAY(L23)&lt;10)</formula>
    </cfRule>
  </conditionalFormatting>
  <dataValidations count="2">
    <dataValidation type="list" allowBlank="1" showInputMessage="1" showErrorMessage="1" sqref="AU23:AW24">
      <formula1>$BA$23:$BA$25</formula1>
    </dataValidation>
    <dataValidation type="list" allowBlank="1" showInputMessage="1" showErrorMessage="1" sqref="B13:AJ14">
      <formula1>$B$52:$B$56</formula1>
    </dataValidation>
  </dataValidations>
  <pageMargins left="1.1023622047244095" right="0.51181102362204722" top="0.74803149606299213" bottom="0.74803149606299213" header="0.31496062992125984" footer="0.31496062992125984"/>
  <pageSetup paperSize="9" orientation="portrait" r:id="rId1"/>
  <headerFooter>
    <oddHeader xml:space="preserve">&amp;L&amp;"ＭＳ 明朝,標準"&amp;8&amp;K01+034第12号様式（第16条関係）建築保全業務委託用
</oddHeader>
    <oddFooter>&amp;R&amp;"ＭＳ 明朝,標準"&amp;8&amp;K01+034受注者⇒施設管理担当者</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H45"/>
  <sheetViews>
    <sheetView showZeros="0" view="pageBreakPreview" zoomScaleNormal="100" zoomScaleSheetLayoutView="100" workbookViewId="0">
      <selection activeCell="M38" sqref="M38"/>
    </sheetView>
  </sheetViews>
  <sheetFormatPr defaultColWidth="2.33203125" defaultRowHeight="13.2"/>
  <cols>
    <col min="1" max="1" width="6.6640625" style="612" customWidth="1"/>
    <col min="2" max="40" width="2.33203125" style="612"/>
    <col min="41" max="41" width="15.88671875" style="612" customWidth="1"/>
    <col min="42" max="47" width="2.33203125" style="612"/>
    <col min="48" max="48" width="9.21875" style="612" customWidth="1"/>
    <col min="49" max="53" width="2.33203125" style="612"/>
    <col min="54" max="54" width="2.33203125" style="612" hidden="1" customWidth="1"/>
    <col min="55" max="16384" width="2.33203125" style="612"/>
  </cols>
  <sheetData>
    <row r="1" spans="2:46" ht="20.100000000000001" customHeight="1">
      <c r="B1" s="987"/>
      <c r="C1" s="987"/>
      <c r="D1" s="987"/>
      <c r="E1" s="987"/>
      <c r="F1" s="987"/>
      <c r="G1" s="987"/>
      <c r="H1" s="987"/>
      <c r="I1" s="987"/>
      <c r="J1" s="987"/>
      <c r="K1" s="987"/>
      <c r="L1" s="987"/>
      <c r="M1" s="987"/>
      <c r="N1" s="987"/>
      <c r="O1" s="987"/>
      <c r="P1" s="987"/>
      <c r="Q1" s="987"/>
      <c r="R1" s="987"/>
      <c r="S1" s="987"/>
      <c r="T1" s="987"/>
      <c r="U1" s="987"/>
      <c r="V1" s="987"/>
      <c r="W1" s="987"/>
      <c r="X1" s="987"/>
      <c r="Y1" s="1904" t="s">
        <v>353</v>
      </c>
      <c r="Z1" s="1722"/>
      <c r="AA1" s="1722"/>
      <c r="AB1" s="1722"/>
      <c r="AC1" s="1722"/>
      <c r="AD1" s="1722"/>
      <c r="AE1" s="1722"/>
      <c r="AF1" s="1722"/>
      <c r="AG1" s="1722"/>
      <c r="AH1" s="1722"/>
      <c r="AI1" s="1722"/>
      <c r="AJ1" s="1722"/>
      <c r="AL1" s="583" t="s">
        <v>281</v>
      </c>
    </row>
    <row r="2" spans="2:46" ht="20.100000000000001" customHeight="1">
      <c r="B2" s="987"/>
      <c r="C2" s="987"/>
      <c r="D2" s="987"/>
      <c r="E2" s="987"/>
      <c r="F2" s="987"/>
      <c r="G2" s="987"/>
      <c r="H2" s="987"/>
      <c r="I2" s="987"/>
      <c r="J2" s="987"/>
      <c r="K2" s="987"/>
      <c r="L2" s="987"/>
      <c r="M2" s="987"/>
      <c r="N2" s="987"/>
      <c r="O2" s="987"/>
      <c r="P2" s="987"/>
      <c r="Q2" s="987"/>
      <c r="R2" s="987"/>
      <c r="S2" s="987"/>
      <c r="T2" s="987"/>
      <c r="U2" s="987"/>
      <c r="V2" s="987"/>
      <c r="W2" s="987"/>
      <c r="X2" s="987"/>
      <c r="Y2" s="1947">
        <v>43383</v>
      </c>
      <c r="Z2" s="1948"/>
      <c r="AA2" s="1948"/>
      <c r="AB2" s="1948"/>
      <c r="AC2" s="1948"/>
      <c r="AD2" s="1948"/>
      <c r="AE2" s="1948"/>
      <c r="AF2" s="1948"/>
      <c r="AG2" s="1948"/>
      <c r="AH2" s="1948"/>
      <c r="AI2" s="1948"/>
      <c r="AJ2" s="1948"/>
      <c r="AL2" s="583" t="s">
        <v>40</v>
      </c>
    </row>
    <row r="3" spans="2:46" ht="15" customHeigh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6"/>
      <c r="AB3" s="963"/>
      <c r="AC3" s="526"/>
      <c r="AD3" s="526"/>
      <c r="AE3" s="526"/>
      <c r="AF3" s="526"/>
      <c r="AG3" s="526"/>
      <c r="AH3" s="526"/>
      <c r="AI3" s="526"/>
      <c r="AJ3" s="526"/>
    </row>
    <row r="4" spans="2:46" ht="15" customHeight="1">
      <c r="B4" s="1906" t="s">
        <v>326</v>
      </c>
      <c r="C4" s="1835"/>
      <c r="D4" s="1835"/>
      <c r="E4" s="1835"/>
      <c r="F4" s="1835"/>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row>
    <row r="5" spans="2:46" ht="30" customHeight="1">
      <c r="B5" s="963"/>
      <c r="C5" s="1908" t="str">
        <f>各項目入力表!F4</f>
        <v>○△□×ビル管理株式会社</v>
      </c>
      <c r="D5" s="1490"/>
      <c r="E5" s="1490"/>
      <c r="F5" s="1490"/>
      <c r="G5" s="1490"/>
      <c r="H5" s="1490"/>
      <c r="I5" s="1490"/>
      <c r="J5" s="1490"/>
      <c r="K5" s="1490"/>
      <c r="L5" s="1490"/>
      <c r="M5" s="1490"/>
      <c r="N5" s="1490"/>
      <c r="O5" s="1490"/>
      <c r="P5" s="1490"/>
      <c r="Q5" s="963"/>
      <c r="R5" s="963"/>
      <c r="S5" s="963"/>
      <c r="T5" s="963"/>
      <c r="U5" s="963"/>
      <c r="V5" s="963"/>
      <c r="W5" s="963"/>
      <c r="X5" s="963"/>
      <c r="Y5" s="963"/>
      <c r="Z5" s="963"/>
      <c r="AA5" s="963"/>
      <c r="AB5" s="963"/>
      <c r="AC5" s="963"/>
      <c r="AD5" s="963"/>
      <c r="AE5" s="963"/>
      <c r="AF5" s="963"/>
      <c r="AG5" s="963"/>
      <c r="AH5" s="963"/>
      <c r="AI5" s="963"/>
      <c r="AJ5" s="963"/>
    </row>
    <row r="6" spans="2:46" ht="30" customHeight="1">
      <c r="B6" s="963"/>
      <c r="C6" s="1908" t="str">
        <f>各項目入力表!F5</f>
        <v>代表取締役　○△　□×</v>
      </c>
      <c r="D6" s="1490"/>
      <c r="E6" s="1490"/>
      <c r="F6" s="1490"/>
      <c r="G6" s="1490"/>
      <c r="H6" s="1490"/>
      <c r="I6" s="1490"/>
      <c r="J6" s="1490"/>
      <c r="K6" s="1490"/>
      <c r="L6" s="1490"/>
      <c r="M6" s="1490"/>
      <c r="N6" s="1490"/>
      <c r="O6" s="1490"/>
      <c r="P6" s="1490"/>
      <c r="Q6" s="528" t="s">
        <v>320</v>
      </c>
      <c r="R6" s="963"/>
      <c r="S6" s="963"/>
      <c r="T6" s="963"/>
      <c r="U6" s="963"/>
      <c r="V6" s="963"/>
      <c r="W6" s="963"/>
      <c r="X6" s="963"/>
      <c r="Y6" s="963"/>
      <c r="Z6" s="963"/>
      <c r="AA6" s="963"/>
      <c r="AB6" s="963"/>
      <c r="AC6" s="963"/>
      <c r="AD6" s="963"/>
      <c r="AE6" s="963"/>
      <c r="AF6" s="963"/>
      <c r="AG6" s="963"/>
      <c r="AH6" s="963"/>
      <c r="AI6" s="963"/>
      <c r="AJ6" s="963"/>
    </row>
    <row r="7" spans="2:46" ht="15" customHeight="1">
      <c r="B7" s="963"/>
      <c r="C7" s="963"/>
      <c r="D7" s="963"/>
      <c r="E7" s="963"/>
      <c r="F7" s="963"/>
      <c r="G7" s="963"/>
      <c r="H7" s="527"/>
      <c r="I7" s="527"/>
      <c r="J7" s="527"/>
      <c r="K7" s="527"/>
      <c r="L7" s="527"/>
      <c r="M7" s="527"/>
      <c r="N7" s="527"/>
      <c r="O7" s="527"/>
      <c r="P7" s="527"/>
      <c r="Q7" s="963"/>
      <c r="R7" s="963"/>
      <c r="S7" s="963"/>
      <c r="T7" s="963"/>
      <c r="U7" s="963"/>
      <c r="V7" s="963"/>
      <c r="W7" s="963"/>
      <c r="X7" s="963"/>
      <c r="Y7" s="963"/>
      <c r="Z7" s="963"/>
      <c r="AA7" s="963"/>
      <c r="AB7" s="963"/>
      <c r="AC7" s="963"/>
      <c r="AD7" s="963"/>
      <c r="AE7" s="963"/>
      <c r="AF7" s="963"/>
      <c r="AG7" s="963"/>
      <c r="AH7" s="963"/>
      <c r="AI7" s="963"/>
      <c r="AJ7" s="963"/>
    </row>
    <row r="8" spans="2:46" ht="20.100000000000001" customHeight="1">
      <c r="B8" s="963"/>
      <c r="C8" s="963"/>
      <c r="D8" s="963"/>
      <c r="E8" s="963"/>
      <c r="F8" s="963"/>
      <c r="G8" s="963"/>
      <c r="H8" s="963"/>
      <c r="I8" s="963"/>
      <c r="J8" s="963"/>
      <c r="K8" s="963"/>
      <c r="L8" s="963"/>
      <c r="M8" s="963"/>
      <c r="N8" s="963"/>
      <c r="O8" s="963"/>
      <c r="P8" s="963"/>
      <c r="Q8" s="963"/>
      <c r="R8" s="963"/>
      <c r="S8" s="963"/>
      <c r="T8" s="963"/>
      <c r="U8" s="1388" t="str">
        <f>各項目入力表!B10</f>
        <v>平塚市長　　落合　克宏</v>
      </c>
      <c r="V8" s="1712"/>
      <c r="W8" s="1712"/>
      <c r="X8" s="1712"/>
      <c r="Y8" s="1712"/>
      <c r="Z8" s="1712"/>
      <c r="AA8" s="1712"/>
      <c r="AB8" s="1712"/>
      <c r="AC8" s="1712"/>
      <c r="AD8" s="1712"/>
      <c r="AE8" s="1712"/>
      <c r="AF8" s="1712"/>
      <c r="AG8" s="1712"/>
      <c r="AH8" s="1712"/>
      <c r="AI8" s="2065" t="s">
        <v>27</v>
      </c>
      <c r="AJ8" s="2065"/>
    </row>
    <row r="9" spans="2:46" ht="15" customHeight="1">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row>
    <row r="10" spans="2:46" ht="30" customHeight="1">
      <c r="B10" s="1909" t="s">
        <v>614</v>
      </c>
      <c r="C10" s="1909"/>
      <c r="D10" s="1909"/>
      <c r="E10" s="1909"/>
      <c r="F10" s="1909"/>
      <c r="G10" s="1909"/>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row>
    <row r="11" spans="2:46" ht="15" customHeight="1" thickBot="1">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row>
    <row r="12" spans="2:46" ht="20.100000000000001" customHeight="1">
      <c r="B12" s="340"/>
      <c r="C12" s="1914">
        <v>43374</v>
      </c>
      <c r="D12" s="2072"/>
      <c r="E12" s="2072"/>
      <c r="F12" s="2072"/>
      <c r="G12" s="2072"/>
      <c r="H12" s="2072"/>
      <c r="I12" s="2072"/>
      <c r="J12" s="2072"/>
      <c r="K12" s="1816"/>
      <c r="L12" s="1836" t="s">
        <v>829</v>
      </c>
      <c r="M12" s="1837"/>
      <c r="N12" s="1837"/>
      <c r="O12" s="1837"/>
      <c r="P12" s="1837"/>
      <c r="Q12" s="1837"/>
      <c r="R12" s="1837"/>
      <c r="S12" s="1837"/>
      <c r="T12" s="1837"/>
      <c r="U12" s="1837"/>
      <c r="V12" s="1837"/>
      <c r="W12" s="1837"/>
      <c r="X12" s="1837"/>
      <c r="Y12" s="1837"/>
      <c r="Z12" s="1837"/>
      <c r="AA12" s="1837"/>
      <c r="AB12" s="1837"/>
      <c r="AC12" s="1837"/>
      <c r="AD12" s="1837"/>
      <c r="AE12" s="1837"/>
      <c r="AF12" s="1837"/>
      <c r="AG12" s="1837"/>
      <c r="AH12" s="1837"/>
      <c r="AI12" s="1837"/>
      <c r="AJ12" s="1837"/>
      <c r="AO12" s="1713" t="s">
        <v>617</v>
      </c>
      <c r="AP12" s="1714"/>
      <c r="AQ12" s="1714"/>
      <c r="AR12" s="1714"/>
      <c r="AS12" s="1714"/>
      <c r="AT12" s="1715"/>
    </row>
    <row r="13" spans="2:46" ht="20.100000000000001" customHeight="1" thickBot="1">
      <c r="B13" s="1836" t="s">
        <v>616</v>
      </c>
      <c r="C13" s="1836"/>
      <c r="D13" s="1836"/>
      <c r="E13" s="1836"/>
      <c r="F13" s="1836"/>
      <c r="G13" s="1836"/>
      <c r="H13" s="1836"/>
      <c r="I13" s="1836"/>
      <c r="J13" s="1836"/>
      <c r="K13" s="1836"/>
      <c r="L13" s="1836"/>
      <c r="M13" s="1836"/>
      <c r="N13" s="1836"/>
      <c r="O13" s="1836"/>
      <c r="P13" s="1836"/>
      <c r="Q13" s="1836"/>
      <c r="R13" s="1836"/>
      <c r="S13" s="1836"/>
      <c r="T13" s="1836"/>
      <c r="U13" s="1836"/>
      <c r="V13" s="1836"/>
      <c r="W13" s="1836"/>
      <c r="X13" s="1836"/>
      <c r="Y13" s="1836"/>
      <c r="Z13" s="1836"/>
      <c r="AA13" s="1836"/>
      <c r="AB13" s="1836"/>
      <c r="AC13" s="1836"/>
      <c r="AD13" s="1836"/>
      <c r="AE13" s="1836"/>
      <c r="AF13" s="1836"/>
      <c r="AG13" s="1836"/>
      <c r="AH13" s="1836"/>
      <c r="AI13" s="1836"/>
      <c r="AJ13" s="1836"/>
      <c r="AO13" s="1716"/>
      <c r="AP13" s="1717"/>
      <c r="AQ13" s="1717"/>
      <c r="AR13" s="1717"/>
      <c r="AS13" s="1717"/>
      <c r="AT13" s="1718"/>
    </row>
    <row r="14" spans="2:46" ht="15" customHeight="1">
      <c r="B14" s="963"/>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row>
    <row r="15" spans="2:46" ht="20.100000000000001" customHeight="1">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row>
    <row r="16" spans="2:46" ht="15" customHeight="1" thickBot="1">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row>
    <row r="17" spans="2:60" ht="15" customHeight="1">
      <c r="B17" s="969"/>
      <c r="C17" s="1602" t="s">
        <v>345</v>
      </c>
      <c r="D17" s="1949"/>
      <c r="E17" s="1949"/>
      <c r="F17" s="1949"/>
      <c r="G17" s="1949"/>
      <c r="H17" s="1949"/>
      <c r="I17" s="970"/>
      <c r="J17" s="1922" t="str">
        <f>各項目入力表!B3</f>
        <v>○○○○施設保全業務（総合管理）</v>
      </c>
      <c r="K17" s="1936"/>
      <c r="L17" s="1936"/>
      <c r="M17" s="1936"/>
      <c r="N17" s="1936"/>
      <c r="O17" s="1936"/>
      <c r="P17" s="1936"/>
      <c r="Q17" s="1936"/>
      <c r="R17" s="1936"/>
      <c r="S17" s="1936"/>
      <c r="T17" s="1936"/>
      <c r="U17" s="1936"/>
      <c r="V17" s="1936"/>
      <c r="W17" s="1936"/>
      <c r="X17" s="1936"/>
      <c r="Y17" s="1936"/>
      <c r="Z17" s="1936"/>
      <c r="AA17" s="1936"/>
      <c r="AB17" s="1936"/>
      <c r="AC17" s="1936"/>
      <c r="AD17" s="1936"/>
      <c r="AE17" s="1936"/>
      <c r="AF17" s="1936"/>
      <c r="AG17" s="1936"/>
      <c r="AH17" s="1936"/>
      <c r="AI17" s="1936"/>
      <c r="AJ17" s="1937"/>
    </row>
    <row r="18" spans="2:60" ht="15" customHeight="1">
      <c r="B18" s="984"/>
      <c r="C18" s="1935"/>
      <c r="D18" s="1935"/>
      <c r="E18" s="1935"/>
      <c r="F18" s="1935"/>
      <c r="G18" s="1935"/>
      <c r="H18" s="1935"/>
      <c r="I18" s="985"/>
      <c r="J18" s="1938"/>
      <c r="K18" s="1939"/>
      <c r="L18" s="1939"/>
      <c r="M18" s="1939"/>
      <c r="N18" s="1939"/>
      <c r="O18" s="1939"/>
      <c r="P18" s="1939"/>
      <c r="Q18" s="1939"/>
      <c r="R18" s="1939"/>
      <c r="S18" s="1939"/>
      <c r="T18" s="1939"/>
      <c r="U18" s="1939"/>
      <c r="V18" s="1939"/>
      <c r="W18" s="1939"/>
      <c r="X18" s="1939"/>
      <c r="Y18" s="1939"/>
      <c r="Z18" s="1939"/>
      <c r="AA18" s="1939"/>
      <c r="AB18" s="1939"/>
      <c r="AC18" s="1939"/>
      <c r="AD18" s="1939"/>
      <c r="AE18" s="1939"/>
      <c r="AF18" s="1939"/>
      <c r="AG18" s="1939"/>
      <c r="AH18" s="1939"/>
      <c r="AI18" s="1939"/>
      <c r="AJ18" s="1940"/>
    </row>
    <row r="19" spans="2:60" ht="15" customHeight="1">
      <c r="B19" s="1585"/>
      <c r="C19" s="1587" t="s">
        <v>351</v>
      </c>
      <c r="D19" s="1934"/>
      <c r="E19" s="1934"/>
      <c r="F19" s="1934"/>
      <c r="G19" s="1934"/>
      <c r="H19" s="1934"/>
      <c r="I19" s="1627"/>
      <c r="J19" s="1593"/>
      <c r="K19" s="2069"/>
      <c r="L19" s="1872">
        <f>各項目入力表!B6</f>
        <v>43922</v>
      </c>
      <c r="M19" s="1872"/>
      <c r="N19" s="1872"/>
      <c r="O19" s="1872"/>
      <c r="P19" s="1872"/>
      <c r="Q19" s="1872"/>
      <c r="R19" s="1872"/>
      <c r="S19" s="1872"/>
      <c r="T19" s="1872"/>
      <c r="U19" s="1872"/>
      <c r="V19" s="1872"/>
      <c r="W19" s="1895"/>
      <c r="X19" s="1588" t="s">
        <v>118</v>
      </c>
      <c r="Y19" s="1102"/>
      <c r="Z19" s="1102"/>
      <c r="AA19" s="1102"/>
      <c r="AB19" s="1125"/>
      <c r="AC19" s="1588" t="str">
        <f>各項目入力表!B5</f>
        <v>05</v>
      </c>
      <c r="AD19" s="1103"/>
      <c r="AE19" s="1103"/>
      <c r="AF19" s="1103"/>
      <c r="AG19" s="1103"/>
      <c r="AH19" s="1103"/>
      <c r="AI19" s="1103"/>
      <c r="AJ19" s="1768"/>
      <c r="AO19" s="739"/>
      <c r="AP19" s="740"/>
      <c r="AQ19" s="740"/>
      <c r="AR19" s="740"/>
      <c r="AS19" s="732"/>
      <c r="AT19" s="732"/>
    </row>
    <row r="20" spans="2:60" ht="15" customHeight="1">
      <c r="B20" s="1950"/>
      <c r="C20" s="1935"/>
      <c r="D20" s="1935"/>
      <c r="E20" s="1935"/>
      <c r="F20" s="1935"/>
      <c r="G20" s="1935"/>
      <c r="H20" s="1935"/>
      <c r="I20" s="1951"/>
      <c r="J20" s="2070"/>
      <c r="K20" s="2071"/>
      <c r="L20" s="1264"/>
      <c r="M20" s="1264"/>
      <c r="N20" s="1264"/>
      <c r="O20" s="1264"/>
      <c r="P20" s="1264"/>
      <c r="Q20" s="1264"/>
      <c r="R20" s="1264"/>
      <c r="S20" s="1264"/>
      <c r="T20" s="1264"/>
      <c r="U20" s="1264"/>
      <c r="V20" s="1264"/>
      <c r="W20" s="1315"/>
      <c r="X20" s="1116"/>
      <c r="Y20" s="1095"/>
      <c r="Z20" s="1095"/>
      <c r="AA20" s="1095"/>
      <c r="AB20" s="1115"/>
      <c r="AC20" s="1991"/>
      <c r="AD20" s="1769"/>
      <c r="AE20" s="1769"/>
      <c r="AF20" s="1769"/>
      <c r="AG20" s="1769"/>
      <c r="AH20" s="1769"/>
      <c r="AI20" s="1769"/>
      <c r="AJ20" s="1233"/>
      <c r="AO20" s="740"/>
      <c r="AP20" s="740"/>
      <c r="AQ20" s="740"/>
      <c r="AR20" s="740"/>
      <c r="AS20" s="732"/>
      <c r="AT20" s="732"/>
    </row>
    <row r="21" spans="2:60" ht="30" customHeight="1">
      <c r="B21" s="1585"/>
      <c r="C21" s="1587" t="s">
        <v>346</v>
      </c>
      <c r="D21" s="1934"/>
      <c r="E21" s="1934"/>
      <c r="F21" s="1934"/>
      <c r="G21" s="1934"/>
      <c r="H21" s="1934"/>
      <c r="I21" s="75"/>
      <c r="J21" s="1588" t="s">
        <v>301</v>
      </c>
      <c r="K21" s="1934"/>
      <c r="L21" s="1871">
        <f>各項目入力表!B7</f>
        <v>43922</v>
      </c>
      <c r="M21" s="1871"/>
      <c r="N21" s="1871"/>
      <c r="O21" s="1871"/>
      <c r="P21" s="1871"/>
      <c r="Q21" s="1871"/>
      <c r="R21" s="1871"/>
      <c r="S21" s="1871"/>
      <c r="T21" s="1871"/>
      <c r="U21" s="1871"/>
      <c r="V21" s="1871"/>
      <c r="W21" s="1871"/>
      <c r="X21" s="977"/>
      <c r="Y21" s="48"/>
      <c r="Z21" s="48"/>
      <c r="AA21" s="48"/>
      <c r="AB21" s="48"/>
      <c r="AC21" s="48"/>
      <c r="AD21" s="48"/>
      <c r="AE21" s="48"/>
      <c r="AF21" s="48"/>
      <c r="AG21" s="48"/>
      <c r="AH21" s="48"/>
      <c r="AI21" s="48"/>
      <c r="AJ21" s="49"/>
      <c r="AO21" s="1090" t="s">
        <v>374</v>
      </c>
      <c r="AP21" s="1074"/>
      <c r="AQ21" s="1074"/>
      <c r="AR21" s="1074"/>
      <c r="AS21" s="1074"/>
      <c r="AT21" s="1074"/>
      <c r="AU21" s="1074"/>
      <c r="AV21" s="1074"/>
      <c r="AW21" s="1074"/>
      <c r="AX21" s="1074"/>
      <c r="AY21" s="1074"/>
      <c r="AZ21" s="1074"/>
      <c r="BA21" s="1074"/>
      <c r="BB21" s="1074"/>
      <c r="BC21" s="1074"/>
      <c r="BD21" s="1074"/>
      <c r="BE21" s="1074"/>
      <c r="BF21" s="1074"/>
      <c r="BG21" s="1074"/>
      <c r="BH21" s="1074"/>
    </row>
    <row r="22" spans="2:60" ht="30" customHeight="1">
      <c r="B22" s="1950"/>
      <c r="C22" s="1935"/>
      <c r="D22" s="1935"/>
      <c r="E22" s="1935"/>
      <c r="F22" s="1935"/>
      <c r="G22" s="1935"/>
      <c r="H22" s="1935"/>
      <c r="I22" s="76"/>
      <c r="J22" s="1116" t="s">
        <v>302</v>
      </c>
      <c r="K22" s="1935"/>
      <c r="L22" s="1898">
        <f>IF(AV24=BB24,各項目入力表!B8,+IF(AV24=BB25,各項目入力表!D5,各項目入力表!D6))</f>
        <v>44286</v>
      </c>
      <c r="M22" s="1898"/>
      <c r="N22" s="1898"/>
      <c r="O22" s="1898"/>
      <c r="P22" s="1898"/>
      <c r="Q22" s="1898"/>
      <c r="R22" s="1898"/>
      <c r="S22" s="1898"/>
      <c r="T22" s="1898"/>
      <c r="U22" s="1898"/>
      <c r="V22" s="1898"/>
      <c r="W22" s="1898"/>
      <c r="X22" s="976"/>
      <c r="Y22" s="50"/>
      <c r="Z22" s="50"/>
      <c r="AA22" s="50"/>
      <c r="AB22" s="50"/>
      <c r="AC22" s="50"/>
      <c r="AD22" s="50"/>
      <c r="AE22" s="50"/>
      <c r="AF22" s="50"/>
      <c r="AG22" s="50"/>
      <c r="AH22" s="50"/>
      <c r="AI22" s="50"/>
      <c r="AJ22" s="51"/>
      <c r="AO22" s="1074"/>
      <c r="AP22" s="1074"/>
      <c r="AQ22" s="1074"/>
      <c r="AR22" s="1074"/>
      <c r="AS22" s="1074"/>
      <c r="AT22" s="1074"/>
      <c r="AU22" s="1074"/>
      <c r="AV22" s="1074"/>
      <c r="AW22" s="1074"/>
      <c r="AX22" s="1074"/>
      <c r="AY22" s="1074"/>
      <c r="AZ22" s="1074"/>
      <c r="BA22" s="1074"/>
      <c r="BB22" s="1074"/>
      <c r="BC22" s="1074"/>
      <c r="BD22" s="1074"/>
      <c r="BE22" s="1074"/>
      <c r="BF22" s="1074"/>
      <c r="BG22" s="1074"/>
      <c r="BH22" s="1074"/>
    </row>
    <row r="23" spans="2:60" ht="15" customHeight="1" thickBot="1">
      <c r="B23" s="715"/>
      <c r="C23" s="2060" t="s">
        <v>416</v>
      </c>
      <c r="D23" s="1454"/>
      <c r="E23" s="1454"/>
      <c r="F23" s="1454"/>
      <c r="G23" s="1454"/>
      <c r="H23" s="1454"/>
      <c r="I23" s="716"/>
      <c r="J23" s="1498" t="s">
        <v>527</v>
      </c>
      <c r="K23" s="1876"/>
      <c r="L23" s="1876"/>
      <c r="M23" s="1876"/>
      <c r="N23" s="1876"/>
      <c r="O23" s="1876"/>
      <c r="P23" s="1876"/>
      <c r="Q23" s="1876"/>
      <c r="R23" s="1876"/>
      <c r="S23" s="1876"/>
      <c r="T23" s="1876"/>
      <c r="U23" s="1876"/>
      <c r="V23" s="1876"/>
      <c r="W23" s="1876"/>
      <c r="X23" s="1876"/>
      <c r="Y23" s="1876"/>
      <c r="Z23" s="1876"/>
      <c r="AA23" s="1876"/>
      <c r="AB23" s="1876"/>
      <c r="AC23" s="1876"/>
      <c r="AD23" s="1876"/>
      <c r="AE23" s="1876"/>
      <c r="AF23" s="1876"/>
      <c r="AG23" s="1876"/>
      <c r="AH23" s="1876"/>
      <c r="AI23" s="1876"/>
      <c r="AJ23" s="1877"/>
      <c r="AO23" s="1074"/>
      <c r="AP23" s="1074"/>
      <c r="AQ23" s="1074"/>
      <c r="AR23" s="1074"/>
      <c r="AS23" s="1074"/>
      <c r="AT23" s="1074"/>
      <c r="AU23" s="1074"/>
      <c r="AV23" s="1074"/>
      <c r="AW23" s="1074"/>
      <c r="AX23" s="1074"/>
      <c r="AY23" s="1074"/>
      <c r="AZ23" s="1074"/>
      <c r="BA23" s="1074"/>
      <c r="BB23" s="1074"/>
      <c r="BC23" s="1074"/>
      <c r="BD23" s="1074"/>
      <c r="BE23" s="1074"/>
      <c r="BF23" s="1074"/>
      <c r="BG23" s="1074"/>
      <c r="BH23" s="1074"/>
    </row>
    <row r="24" spans="2:60" ht="15" customHeight="1" thickTop="1">
      <c r="B24" s="721"/>
      <c r="C24" s="1092"/>
      <c r="D24" s="1092"/>
      <c r="E24" s="1092"/>
      <c r="F24" s="1092"/>
      <c r="G24" s="1092"/>
      <c r="H24" s="1092"/>
      <c r="I24" s="718"/>
      <c r="J24" s="1878"/>
      <c r="K24" s="1879"/>
      <c r="L24" s="1879"/>
      <c r="M24" s="1879"/>
      <c r="N24" s="1879"/>
      <c r="O24" s="1879"/>
      <c r="P24" s="1879"/>
      <c r="Q24" s="1879"/>
      <c r="R24" s="1879"/>
      <c r="S24" s="1879"/>
      <c r="T24" s="1879"/>
      <c r="U24" s="1879"/>
      <c r="V24" s="1879"/>
      <c r="W24" s="1879"/>
      <c r="X24" s="1879"/>
      <c r="Y24" s="1879"/>
      <c r="Z24" s="1879"/>
      <c r="AA24" s="1879"/>
      <c r="AB24" s="1879"/>
      <c r="AC24" s="1879"/>
      <c r="AD24" s="1879"/>
      <c r="AE24" s="1879"/>
      <c r="AF24" s="1879"/>
      <c r="AG24" s="1879"/>
      <c r="AH24" s="1879"/>
      <c r="AI24" s="1879"/>
      <c r="AJ24" s="1880"/>
      <c r="AO24" s="1591" t="s">
        <v>375</v>
      </c>
      <c r="AP24" s="1074"/>
      <c r="AQ24" s="1074"/>
      <c r="AR24" s="1074"/>
      <c r="AS24" s="1074"/>
      <c r="AT24" s="1074"/>
      <c r="AU24" s="1592"/>
      <c r="AV24" s="1619" t="s">
        <v>110</v>
      </c>
      <c r="AW24" s="1620"/>
      <c r="AX24" s="1621"/>
      <c r="BB24" s="612" t="s">
        <v>110</v>
      </c>
    </row>
    <row r="25" spans="2:60" ht="15" customHeight="1" thickBot="1">
      <c r="B25" s="721"/>
      <c r="C25" s="1092"/>
      <c r="D25" s="1092"/>
      <c r="E25" s="1092"/>
      <c r="F25" s="1092"/>
      <c r="G25" s="1092"/>
      <c r="H25" s="1092"/>
      <c r="I25" s="718"/>
      <c r="J25" s="1878"/>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80"/>
      <c r="AO25" s="1074"/>
      <c r="AP25" s="1074"/>
      <c r="AQ25" s="1074"/>
      <c r="AR25" s="1074"/>
      <c r="AS25" s="1074"/>
      <c r="AT25" s="1074"/>
      <c r="AU25" s="1592"/>
      <c r="AV25" s="1622"/>
      <c r="AW25" s="1623"/>
      <c r="AX25" s="1624"/>
      <c r="BB25" s="612" t="s">
        <v>128</v>
      </c>
    </row>
    <row r="26" spans="2:60" ht="15" customHeight="1" thickTop="1">
      <c r="B26" s="721"/>
      <c r="C26" s="1092"/>
      <c r="D26" s="1092"/>
      <c r="E26" s="1092"/>
      <c r="F26" s="1092"/>
      <c r="G26" s="1092"/>
      <c r="H26" s="1092"/>
      <c r="I26" s="718"/>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BB26" s="612" t="s">
        <v>129</v>
      </c>
    </row>
    <row r="27" spans="2:60" ht="15" customHeight="1">
      <c r="B27" s="721"/>
      <c r="C27" s="1092"/>
      <c r="D27" s="1092"/>
      <c r="E27" s="1092"/>
      <c r="F27" s="1092"/>
      <c r="G27" s="1092"/>
      <c r="H27" s="1092"/>
      <c r="I27" s="718"/>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O27" s="2052" t="s">
        <v>420</v>
      </c>
      <c r="AP27" s="2053"/>
      <c r="AQ27" s="2053"/>
      <c r="AR27" s="2053"/>
      <c r="AS27" s="2053"/>
      <c r="AT27" s="2053"/>
      <c r="AU27" s="2053"/>
      <c r="AV27" s="2053"/>
      <c r="AW27" s="2053"/>
      <c r="AX27" s="2053"/>
      <c r="AY27" s="1074"/>
    </row>
    <row r="28" spans="2:60" ht="15" customHeight="1">
      <c r="B28" s="721"/>
      <c r="C28" s="1092"/>
      <c r="D28" s="1092"/>
      <c r="E28" s="1092"/>
      <c r="F28" s="1092"/>
      <c r="G28" s="1092"/>
      <c r="H28" s="1092"/>
      <c r="I28" s="718"/>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O28" s="2053"/>
      <c r="AP28" s="2053"/>
      <c r="AQ28" s="2053"/>
      <c r="AR28" s="2053"/>
      <c r="AS28" s="2053"/>
      <c r="AT28" s="2053"/>
      <c r="AU28" s="2053"/>
      <c r="AV28" s="2053"/>
      <c r="AW28" s="2053"/>
      <c r="AX28" s="2053"/>
      <c r="AY28" s="1074"/>
    </row>
    <row r="29" spans="2:60" ht="15" customHeight="1">
      <c r="B29" s="721"/>
      <c r="C29" s="1092"/>
      <c r="D29" s="1092"/>
      <c r="E29" s="1092"/>
      <c r="F29" s="1092"/>
      <c r="G29" s="1092"/>
      <c r="H29" s="1092"/>
      <c r="I29" s="718"/>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c r="AO29" s="2053"/>
      <c r="AP29" s="2053"/>
      <c r="AQ29" s="2053"/>
      <c r="AR29" s="2053"/>
      <c r="AS29" s="2053"/>
      <c r="AT29" s="2053"/>
      <c r="AU29" s="2053"/>
      <c r="AV29" s="2053"/>
      <c r="AW29" s="2053"/>
      <c r="AX29" s="2053"/>
      <c r="AY29" s="1074"/>
    </row>
    <row r="30" spans="2:60" ht="15" customHeight="1">
      <c r="B30" s="721"/>
      <c r="C30" s="1092"/>
      <c r="D30" s="1092"/>
      <c r="E30" s="1092"/>
      <c r="F30" s="1092"/>
      <c r="G30" s="1092"/>
      <c r="H30" s="1092"/>
      <c r="I30" s="718"/>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c r="AO30" s="2053"/>
      <c r="AP30" s="2053"/>
      <c r="AQ30" s="2053"/>
      <c r="AR30" s="2053"/>
      <c r="AS30" s="2053"/>
      <c r="AT30" s="2053"/>
      <c r="AU30" s="2053"/>
      <c r="AV30" s="2053"/>
      <c r="AW30" s="2053"/>
      <c r="AX30" s="2053"/>
      <c r="AY30" s="1074"/>
    </row>
    <row r="31" spans="2:60" ht="15" customHeight="1">
      <c r="B31" s="721"/>
      <c r="C31" s="1092"/>
      <c r="D31" s="1092"/>
      <c r="E31" s="1092"/>
      <c r="F31" s="1092"/>
      <c r="G31" s="1092"/>
      <c r="H31" s="1092"/>
      <c r="I31" s="718"/>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60" ht="15" customHeight="1">
      <c r="B32" s="721"/>
      <c r="C32" s="1092"/>
      <c r="D32" s="1092"/>
      <c r="E32" s="1092"/>
      <c r="F32" s="1092"/>
      <c r="G32" s="1092"/>
      <c r="H32" s="1092"/>
      <c r="I32" s="718"/>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41" ht="15" customHeight="1">
      <c r="B33" s="721"/>
      <c r="C33" s="1092"/>
      <c r="D33" s="1092"/>
      <c r="E33" s="1092"/>
      <c r="F33" s="1092"/>
      <c r="G33" s="1092"/>
      <c r="H33" s="1092"/>
      <c r="I33" s="718"/>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41" ht="15" customHeight="1" thickBot="1">
      <c r="B34" s="179"/>
      <c r="C34" s="1493"/>
      <c r="D34" s="1493"/>
      <c r="E34" s="1493"/>
      <c r="F34" s="1493"/>
      <c r="G34" s="1493"/>
      <c r="H34" s="1493"/>
      <c r="I34" s="180"/>
      <c r="J34" s="1881"/>
      <c r="K34" s="1882"/>
      <c r="L34" s="1882"/>
      <c r="M34" s="1882"/>
      <c r="N34" s="1882"/>
      <c r="O34" s="1882"/>
      <c r="P34" s="1882"/>
      <c r="Q34" s="1882"/>
      <c r="R34" s="1882"/>
      <c r="S34" s="1882"/>
      <c r="T34" s="1882"/>
      <c r="U34" s="1882"/>
      <c r="V34" s="1882"/>
      <c r="W34" s="1882"/>
      <c r="X34" s="1882"/>
      <c r="Y34" s="1882"/>
      <c r="Z34" s="1882"/>
      <c r="AA34" s="1882"/>
      <c r="AB34" s="1882"/>
      <c r="AC34" s="1882"/>
      <c r="AD34" s="1882"/>
      <c r="AE34" s="1882"/>
      <c r="AF34" s="1882"/>
      <c r="AG34" s="1882"/>
      <c r="AH34" s="1882"/>
      <c r="AI34" s="1882"/>
      <c r="AJ34" s="1883"/>
    </row>
    <row r="36" spans="2:41">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row>
    <row r="37" spans="2:41" ht="50.1"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41" ht="50.1" customHeight="1">
      <c r="B38" s="20"/>
      <c r="C38" s="496"/>
      <c r="D38" s="25"/>
      <c r="E38" s="25"/>
      <c r="F38" s="25"/>
      <c r="G38" s="20"/>
      <c r="H38" s="20"/>
      <c r="I38" s="20"/>
      <c r="J38" s="20"/>
      <c r="K38" s="20"/>
      <c r="L38" s="20"/>
      <c r="M38" s="20"/>
      <c r="N38" s="20"/>
      <c r="O38" s="20"/>
      <c r="P38" s="20"/>
      <c r="Q38" s="20"/>
      <c r="R38" s="20"/>
      <c r="S38" s="20"/>
      <c r="T38" s="20"/>
      <c r="U38" s="20"/>
      <c r="V38" s="20"/>
      <c r="W38" s="20"/>
      <c r="X38" s="20"/>
      <c r="Y38" s="20"/>
    </row>
    <row r="39" spans="2:41" ht="50.1" customHeight="1">
      <c r="B39" s="20"/>
      <c r="C39" s="496"/>
      <c r="D39" s="497"/>
      <c r="E39" s="25"/>
      <c r="F39" s="25"/>
      <c r="G39" s="20"/>
      <c r="H39" s="25"/>
      <c r="I39" s="20"/>
      <c r="J39" s="20"/>
      <c r="K39" s="20"/>
      <c r="L39" s="20"/>
      <c r="M39" s="20"/>
      <c r="N39" s="20"/>
      <c r="O39" s="20"/>
      <c r="P39" s="20"/>
      <c r="Q39" s="20"/>
      <c r="R39" s="20"/>
      <c r="S39" s="20"/>
      <c r="T39" s="20"/>
      <c r="U39" s="20"/>
      <c r="V39" s="20"/>
      <c r="W39" s="20"/>
      <c r="X39" s="20"/>
      <c r="Y39" s="20"/>
    </row>
    <row r="40" spans="2:41" s="738" customFormat="1" ht="36.75" customHeight="1">
      <c r="B40" s="272" t="s">
        <v>446</v>
      </c>
      <c r="G40" s="741"/>
      <c r="H40" s="25"/>
      <c r="I40" s="741"/>
      <c r="J40" s="741"/>
      <c r="K40" s="741"/>
      <c r="L40" s="741"/>
      <c r="M40" s="741"/>
      <c r="N40" s="741"/>
      <c r="O40" s="741"/>
      <c r="P40" s="741"/>
      <c r="Q40" s="741"/>
      <c r="R40" s="741"/>
      <c r="S40" s="741"/>
      <c r="T40" s="741"/>
      <c r="U40" s="741"/>
      <c r="V40" s="741"/>
      <c r="W40" s="741"/>
      <c r="X40" s="741"/>
      <c r="Y40" s="741"/>
    </row>
    <row r="41" spans="2:41" ht="253.5" customHeight="1">
      <c r="B41" s="2073" t="s">
        <v>805</v>
      </c>
      <c r="C41" s="1816"/>
      <c r="D41" s="1816"/>
      <c r="E41" s="1816"/>
      <c r="F41" s="1816"/>
      <c r="G41" s="1816"/>
      <c r="H41" s="1816"/>
      <c r="I41" s="1816"/>
      <c r="J41" s="1816"/>
      <c r="K41" s="1816"/>
      <c r="L41" s="1816"/>
      <c r="M41" s="1816"/>
      <c r="N41" s="1816"/>
      <c r="O41" s="1816"/>
      <c r="P41" s="1816"/>
      <c r="Q41" s="1816"/>
      <c r="R41" s="1816"/>
      <c r="S41" s="1816"/>
      <c r="T41" s="1816"/>
      <c r="U41" s="1816"/>
      <c r="V41" s="1816"/>
      <c r="W41" s="1816"/>
      <c r="X41" s="1816"/>
      <c r="Y41" s="1816"/>
      <c r="Z41" s="1816"/>
      <c r="AA41" s="1816"/>
      <c r="AB41" s="1816"/>
      <c r="AC41" s="1816"/>
      <c r="AD41" s="1816"/>
      <c r="AE41" s="1816"/>
      <c r="AF41" s="1816"/>
      <c r="AG41" s="1816"/>
      <c r="AH41" s="1816"/>
      <c r="AI41" s="1816"/>
      <c r="AJ41" s="1816"/>
      <c r="AK41" s="1816"/>
      <c r="AL41" s="1816"/>
      <c r="AM41" s="1816"/>
      <c r="AN41" s="1816"/>
      <c r="AO41" s="1816"/>
    </row>
    <row r="42" spans="2:41">
      <c r="B42" s="1816"/>
      <c r="C42" s="1816"/>
      <c r="D42" s="1816"/>
      <c r="E42" s="1816"/>
      <c r="F42" s="1816"/>
      <c r="G42" s="1816"/>
      <c r="H42" s="1816"/>
      <c r="I42" s="1816"/>
      <c r="J42" s="1816"/>
      <c r="K42" s="1816"/>
      <c r="L42" s="1816"/>
      <c r="M42" s="1816"/>
      <c r="N42" s="1816"/>
      <c r="O42" s="1816"/>
      <c r="P42" s="1816"/>
      <c r="Q42" s="1816"/>
      <c r="R42" s="1816"/>
      <c r="S42" s="1816"/>
      <c r="T42" s="1816"/>
      <c r="U42" s="1816"/>
      <c r="V42" s="1816"/>
      <c r="W42" s="1816"/>
      <c r="X42" s="1816"/>
      <c r="Y42" s="1816"/>
      <c r="Z42" s="1816"/>
      <c r="AA42" s="1816"/>
      <c r="AB42" s="1816"/>
      <c r="AC42" s="1816"/>
      <c r="AD42" s="1816"/>
      <c r="AE42" s="1816"/>
      <c r="AF42" s="1816"/>
      <c r="AG42" s="1816"/>
      <c r="AH42" s="1816"/>
      <c r="AI42" s="1816"/>
      <c r="AJ42" s="1816"/>
      <c r="AK42" s="1816"/>
      <c r="AL42" s="1816"/>
      <c r="AM42" s="1816"/>
      <c r="AN42" s="1816"/>
      <c r="AO42" s="1816"/>
    </row>
    <row r="43" spans="2:41">
      <c r="B43" s="1816"/>
      <c r="C43" s="1816"/>
      <c r="D43" s="1816"/>
      <c r="E43" s="1816"/>
      <c r="F43" s="1816"/>
      <c r="G43" s="1816"/>
      <c r="H43" s="1816"/>
      <c r="I43" s="1816"/>
      <c r="J43" s="1816"/>
      <c r="K43" s="1816"/>
      <c r="L43" s="1816"/>
      <c r="M43" s="1816"/>
      <c r="N43" s="1816"/>
      <c r="O43" s="1816"/>
      <c r="P43" s="1816"/>
      <c r="Q43" s="1816"/>
      <c r="R43" s="1816"/>
      <c r="S43" s="1816"/>
      <c r="T43" s="1816"/>
      <c r="U43" s="1816"/>
      <c r="V43" s="1816"/>
      <c r="W43" s="1816"/>
      <c r="X43" s="1816"/>
      <c r="Y43" s="1816"/>
      <c r="Z43" s="1816"/>
      <c r="AA43" s="1816"/>
      <c r="AB43" s="1816"/>
      <c r="AC43" s="1816"/>
      <c r="AD43" s="1816"/>
      <c r="AE43" s="1816"/>
      <c r="AF43" s="1816"/>
      <c r="AG43" s="1816"/>
      <c r="AH43" s="1816"/>
      <c r="AI43" s="1816"/>
      <c r="AJ43" s="1816"/>
      <c r="AK43" s="1816"/>
      <c r="AL43" s="1816"/>
      <c r="AM43" s="1816"/>
      <c r="AN43" s="1816"/>
      <c r="AO43" s="1816"/>
    </row>
    <row r="44" spans="2:41">
      <c r="B44" s="1816"/>
      <c r="C44" s="1816"/>
      <c r="D44" s="1816"/>
      <c r="E44" s="1816"/>
      <c r="F44" s="1816"/>
      <c r="G44" s="1816"/>
      <c r="H44" s="1816"/>
      <c r="I44" s="1816"/>
      <c r="J44" s="1816"/>
      <c r="K44" s="1816"/>
      <c r="L44" s="1816"/>
      <c r="M44" s="1816"/>
      <c r="N44" s="1816"/>
      <c r="O44" s="1816"/>
      <c r="P44" s="1816"/>
      <c r="Q44" s="1816"/>
      <c r="R44" s="1816"/>
      <c r="S44" s="1816"/>
      <c r="T44" s="1816"/>
      <c r="U44" s="1816"/>
      <c r="V44" s="1816"/>
      <c r="W44" s="1816"/>
      <c r="X44" s="1816"/>
      <c r="Y44" s="1816"/>
      <c r="Z44" s="1816"/>
      <c r="AA44" s="1816"/>
      <c r="AB44" s="1816"/>
      <c r="AC44" s="1816"/>
      <c r="AD44" s="1816"/>
      <c r="AE44" s="1816"/>
      <c r="AF44" s="1816"/>
      <c r="AG44" s="1816"/>
      <c r="AH44" s="1816"/>
      <c r="AI44" s="1816"/>
      <c r="AJ44" s="1816"/>
      <c r="AK44" s="1816"/>
      <c r="AL44" s="1816"/>
      <c r="AM44" s="1816"/>
      <c r="AN44" s="1816"/>
      <c r="AO44" s="1816"/>
    </row>
    <row r="45" spans="2:41">
      <c r="B45" s="1816"/>
      <c r="C45" s="1816"/>
      <c r="D45" s="1816"/>
      <c r="E45" s="1816"/>
      <c r="F45" s="1816"/>
      <c r="G45" s="1816"/>
      <c r="H45" s="1816"/>
      <c r="I45" s="1816"/>
      <c r="J45" s="1816"/>
      <c r="K45" s="1816"/>
      <c r="L45" s="1816"/>
      <c r="M45" s="1816"/>
      <c r="N45" s="1816"/>
      <c r="O45" s="1816"/>
      <c r="P45" s="1816"/>
      <c r="Q45" s="1816"/>
      <c r="R45" s="1816"/>
      <c r="S45" s="1816"/>
      <c r="T45" s="1816"/>
      <c r="U45" s="1816"/>
      <c r="V45" s="1816"/>
      <c r="W45" s="1816"/>
      <c r="X45" s="1816"/>
      <c r="Y45" s="1816"/>
      <c r="Z45" s="1816"/>
      <c r="AA45" s="1816"/>
      <c r="AB45" s="1816"/>
      <c r="AC45" s="1816"/>
      <c r="AD45" s="1816"/>
      <c r="AE45" s="1816"/>
      <c r="AF45" s="1816"/>
      <c r="AG45" s="1816"/>
      <c r="AH45" s="1816"/>
      <c r="AI45" s="1816"/>
      <c r="AJ45" s="1816"/>
      <c r="AK45" s="1816"/>
      <c r="AL45" s="1816"/>
      <c r="AM45" s="1816"/>
      <c r="AN45" s="1816"/>
      <c r="AO45" s="1816"/>
    </row>
  </sheetData>
  <sheetProtection selectLockedCells="1"/>
  <mergeCells count="35">
    <mergeCell ref="B41:AO45"/>
    <mergeCell ref="AO27:AY30"/>
    <mergeCell ref="J23:AJ34"/>
    <mergeCell ref="B21:B22"/>
    <mergeCell ref="C21:H22"/>
    <mergeCell ref="L21:W21"/>
    <mergeCell ref="L22:W22"/>
    <mergeCell ref="J21:K21"/>
    <mergeCell ref="J22:K22"/>
    <mergeCell ref="C23:H34"/>
    <mergeCell ref="AV24:AX25"/>
    <mergeCell ref="AO24:AU25"/>
    <mergeCell ref="B13:AJ13"/>
    <mergeCell ref="L12:AJ12"/>
    <mergeCell ref="AC19:AJ20"/>
    <mergeCell ref="Y2:AJ2"/>
    <mergeCell ref="AI8:AJ8"/>
    <mergeCell ref="B10:AJ10"/>
    <mergeCell ref="J17:AJ18"/>
    <mergeCell ref="Y1:AJ1"/>
    <mergeCell ref="AO21:BH23"/>
    <mergeCell ref="C19:H20"/>
    <mergeCell ref="I19:I20"/>
    <mergeCell ref="J19:K20"/>
    <mergeCell ref="L19:W20"/>
    <mergeCell ref="X19:AB20"/>
    <mergeCell ref="C17:H18"/>
    <mergeCell ref="B4:F4"/>
    <mergeCell ref="C5:P5"/>
    <mergeCell ref="C6:P6"/>
    <mergeCell ref="AO12:AT13"/>
    <mergeCell ref="U8:AH8"/>
    <mergeCell ref="B15:AJ15"/>
    <mergeCell ref="B19:B20"/>
    <mergeCell ref="C12:K12"/>
  </mergeCells>
  <phoneticPr fontId="3"/>
  <dataValidations disablePrompts="1" count="1">
    <dataValidation type="list" allowBlank="1" showInputMessage="1" showErrorMessage="1" sqref="AV24:AX25">
      <formula1>$BB$24:$BB$26</formula1>
    </dataValidation>
  </dataValidations>
  <hyperlinks>
    <hyperlink ref="AO12:AT13" location="'（14号様式）条件変更等に関する措置請求（結果通知）'!B41" display="契約約款第１６条を見る"/>
  </hyperlinks>
  <pageMargins left="1.1023622047244095" right="0.51181102362204722" top="0.74803149606299213" bottom="0.74803149606299213" header="0.31496062992125984" footer="0.31496062992125984"/>
  <pageSetup paperSize="9" orientation="portrait" r:id="rId1"/>
  <headerFooter>
    <oddHeader>&amp;L&amp;"ＭＳ 明朝,標準"&amp;8&amp;K01+034第13号様式（第16条関係）建築保全業務委託用</oddHeader>
    <oddFooter>&amp;R&amp;"ＭＳ 明朝,標準"&amp;8&amp;K01+034施設管理担当者⇒受注者</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S46"/>
  <sheetViews>
    <sheetView showZeros="0" view="pageBreakPreview" zoomScaleNormal="100" zoomScaleSheetLayoutView="100" workbookViewId="0">
      <selection activeCell="M35" sqref="L35:M35"/>
    </sheetView>
  </sheetViews>
  <sheetFormatPr defaultColWidth="2.33203125" defaultRowHeight="13.2"/>
  <cols>
    <col min="1" max="1" width="10.77734375" style="612" customWidth="1"/>
    <col min="2" max="39" width="2.33203125" style="612"/>
    <col min="40" max="40" width="2.33203125" style="612" customWidth="1"/>
    <col min="41" max="41" width="2.33203125" style="612" hidden="1" customWidth="1"/>
    <col min="42" max="43" width="2.33203125" style="612"/>
    <col min="44" max="44" width="18.77734375" style="612" customWidth="1"/>
    <col min="45" max="46" width="2.33203125" style="612"/>
    <col min="47" max="47" width="9.21875" style="612" customWidth="1"/>
    <col min="48" max="52" width="2.33203125" style="612"/>
    <col min="53" max="53" width="2.33203125" style="612" hidden="1" customWidth="1"/>
    <col min="54" max="16384" width="2.33203125" style="612"/>
  </cols>
  <sheetData>
    <row r="1" spans="2:71" ht="20.100000000000001" customHeight="1">
      <c r="B1" s="762"/>
      <c r="C1" s="762"/>
      <c r="D1" s="762"/>
      <c r="E1" s="762"/>
      <c r="F1" s="762"/>
      <c r="G1" s="762"/>
      <c r="H1" s="762"/>
      <c r="I1" s="762"/>
      <c r="J1" s="762"/>
      <c r="K1" s="762"/>
      <c r="L1" s="762"/>
      <c r="M1" s="762"/>
      <c r="N1" s="762"/>
      <c r="O1" s="762"/>
      <c r="P1" s="762"/>
      <c r="Q1" s="762"/>
      <c r="R1" s="762"/>
      <c r="S1" s="762"/>
      <c r="T1" s="762"/>
      <c r="U1" s="762"/>
      <c r="V1" s="762"/>
      <c r="W1" s="762"/>
      <c r="X1" s="762"/>
      <c r="Y1" s="1904" t="s">
        <v>353</v>
      </c>
      <c r="Z1" s="1722"/>
      <c r="AA1" s="1722"/>
      <c r="AB1" s="1722"/>
      <c r="AC1" s="1722"/>
      <c r="AD1" s="1722"/>
      <c r="AE1" s="1722"/>
      <c r="AF1" s="1722"/>
      <c r="AG1" s="1722"/>
      <c r="AH1" s="1722"/>
      <c r="AI1" s="1722"/>
      <c r="AJ1" s="1722"/>
      <c r="AL1" s="583" t="s">
        <v>281</v>
      </c>
    </row>
    <row r="2" spans="2:71" ht="20.100000000000001" customHeight="1">
      <c r="B2" s="762"/>
      <c r="C2" s="762"/>
      <c r="D2" s="762"/>
      <c r="E2" s="762"/>
      <c r="F2" s="762"/>
      <c r="G2" s="762"/>
      <c r="H2" s="762"/>
      <c r="I2" s="762"/>
      <c r="J2" s="762"/>
      <c r="K2" s="762"/>
      <c r="L2" s="762"/>
      <c r="M2" s="762"/>
      <c r="N2" s="762"/>
      <c r="O2" s="762"/>
      <c r="P2" s="762"/>
      <c r="Q2" s="762"/>
      <c r="R2" s="762"/>
      <c r="S2" s="762"/>
      <c r="T2" s="762"/>
      <c r="U2" s="762"/>
      <c r="V2" s="762"/>
      <c r="W2" s="762"/>
      <c r="X2" s="762"/>
      <c r="Y2" s="1947">
        <v>43383</v>
      </c>
      <c r="Z2" s="1948"/>
      <c r="AA2" s="1948"/>
      <c r="AB2" s="1948"/>
      <c r="AC2" s="1948"/>
      <c r="AD2" s="1948"/>
      <c r="AE2" s="1948"/>
      <c r="AF2" s="1948"/>
      <c r="AG2" s="1948"/>
      <c r="AH2" s="1948"/>
      <c r="AI2" s="1948"/>
      <c r="AJ2" s="1948"/>
      <c r="AL2" s="583" t="s">
        <v>40</v>
      </c>
    </row>
    <row r="3" spans="2:71" ht="15" customHeight="1">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3"/>
      <c r="AB3" s="762"/>
      <c r="AC3" s="526"/>
      <c r="AD3" s="526"/>
      <c r="AE3" s="526"/>
      <c r="AF3" s="526"/>
      <c r="AG3" s="526"/>
      <c r="AH3" s="526"/>
      <c r="AI3" s="526"/>
      <c r="AJ3" s="526"/>
    </row>
    <row r="4" spans="2:71" ht="15" customHeight="1">
      <c r="B4" s="1906" t="s">
        <v>321</v>
      </c>
      <c r="C4" s="1835"/>
      <c r="D4" s="1835"/>
      <c r="E4" s="1835"/>
      <c r="F4" s="1835"/>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row>
    <row r="5" spans="2:71" ht="30" customHeight="1">
      <c r="B5" s="762"/>
      <c r="C5" s="2065" t="str">
        <f>各項目入力表!F4</f>
        <v>○△□×ビル管理株式会社</v>
      </c>
      <c r="D5" s="1837"/>
      <c r="E5" s="1837"/>
      <c r="F5" s="1837"/>
      <c r="G5" s="1837"/>
      <c r="H5" s="1837"/>
      <c r="I5" s="1837"/>
      <c r="J5" s="1837"/>
      <c r="K5" s="1837"/>
      <c r="L5" s="1837"/>
      <c r="M5" s="1837"/>
      <c r="N5" s="1837"/>
      <c r="O5" s="1837"/>
      <c r="P5" s="1837"/>
      <c r="Q5" s="762"/>
      <c r="R5" s="762"/>
      <c r="S5" s="762"/>
      <c r="T5" s="762"/>
      <c r="U5" s="762"/>
      <c r="V5" s="762"/>
      <c r="W5" s="762"/>
      <c r="X5" s="762"/>
      <c r="Y5" s="762"/>
      <c r="Z5" s="762"/>
      <c r="AA5" s="762"/>
      <c r="AB5" s="762"/>
      <c r="AC5" s="762"/>
      <c r="AD5" s="762"/>
      <c r="AE5" s="762"/>
      <c r="AF5" s="762"/>
      <c r="AG5" s="762"/>
      <c r="AH5" s="762"/>
      <c r="AI5" s="762"/>
      <c r="AJ5" s="762"/>
    </row>
    <row r="6" spans="2:71" ht="30" customHeight="1">
      <c r="B6" s="762"/>
      <c r="C6" s="2065" t="str">
        <f>各項目入力表!F5</f>
        <v>代表取締役　○△　□×</v>
      </c>
      <c r="D6" s="1837"/>
      <c r="E6" s="1837"/>
      <c r="F6" s="1837"/>
      <c r="G6" s="1837"/>
      <c r="H6" s="1837"/>
      <c r="I6" s="1837"/>
      <c r="J6" s="1837"/>
      <c r="K6" s="1837"/>
      <c r="L6" s="1837"/>
      <c r="M6" s="1837"/>
      <c r="N6" s="1837"/>
      <c r="O6" s="1837"/>
      <c r="P6" s="1837"/>
      <c r="Q6" s="528" t="s">
        <v>320</v>
      </c>
      <c r="R6" s="762"/>
      <c r="S6" s="762"/>
      <c r="T6" s="762"/>
      <c r="U6" s="762"/>
      <c r="V6" s="762"/>
      <c r="W6" s="762"/>
      <c r="X6" s="762"/>
      <c r="Y6" s="762"/>
      <c r="Z6" s="762"/>
      <c r="AA6" s="762"/>
      <c r="AB6" s="762"/>
      <c r="AC6" s="762"/>
      <c r="AD6" s="762"/>
      <c r="AE6" s="762"/>
      <c r="AF6" s="762"/>
      <c r="AG6" s="762"/>
      <c r="AH6" s="762"/>
      <c r="AI6" s="762"/>
      <c r="AJ6" s="762"/>
    </row>
    <row r="7" spans="2:71" ht="15" customHeight="1">
      <c r="B7" s="762"/>
      <c r="C7" s="762"/>
      <c r="D7" s="762"/>
      <c r="E7" s="762"/>
      <c r="F7" s="762"/>
      <c r="G7" s="762"/>
      <c r="H7" s="527"/>
      <c r="I7" s="527"/>
      <c r="J7" s="527"/>
      <c r="K7" s="527"/>
      <c r="L7" s="527"/>
      <c r="M7" s="527"/>
      <c r="N7" s="527"/>
      <c r="O7" s="527"/>
      <c r="P7" s="527"/>
      <c r="Q7" s="762"/>
      <c r="R7" s="762"/>
      <c r="S7" s="762"/>
      <c r="T7" s="762"/>
      <c r="U7" s="762"/>
      <c r="V7" s="762"/>
      <c r="W7" s="762"/>
      <c r="X7" s="762"/>
      <c r="Y7" s="762"/>
      <c r="Z7" s="762"/>
      <c r="AA7" s="762"/>
      <c r="AB7" s="762"/>
      <c r="AC7" s="762"/>
      <c r="AD7" s="762"/>
      <c r="AE7" s="762"/>
      <c r="AF7" s="762"/>
      <c r="AG7" s="762"/>
      <c r="AH7" s="762"/>
      <c r="AI7" s="762"/>
      <c r="AJ7" s="762"/>
      <c r="AO7" s="612" t="s">
        <v>319</v>
      </c>
    </row>
    <row r="8" spans="2:71" ht="15" customHeight="1">
      <c r="B8" s="762"/>
      <c r="C8" s="762"/>
      <c r="D8" s="762"/>
      <c r="E8" s="762"/>
      <c r="F8" s="762"/>
      <c r="G8" s="762"/>
      <c r="H8" s="762"/>
      <c r="I8" s="762"/>
      <c r="J8" s="762"/>
      <c r="K8" s="762"/>
      <c r="L8" s="762"/>
      <c r="M8" s="762"/>
      <c r="N8" s="762"/>
      <c r="O8" s="762"/>
      <c r="P8" s="762"/>
      <c r="Q8" s="762"/>
      <c r="R8" s="762"/>
      <c r="S8" s="762"/>
      <c r="T8" s="762"/>
      <c r="U8" s="762"/>
      <c r="V8" s="762"/>
      <c r="W8" s="762"/>
      <c r="X8" s="649"/>
      <c r="Y8" s="653"/>
      <c r="Z8" s="653"/>
      <c r="AA8" s="653"/>
      <c r="AB8" s="653"/>
      <c r="AC8" s="653"/>
      <c r="AD8" s="653"/>
      <c r="AE8" s="653"/>
      <c r="AF8" s="653"/>
      <c r="AG8" s="653"/>
      <c r="AH8" s="653"/>
      <c r="AI8" s="762"/>
      <c r="AJ8" s="762"/>
      <c r="AO8" s="612" t="s">
        <v>322</v>
      </c>
    </row>
    <row r="9" spans="2:71" ht="20.100000000000001" customHeight="1" thickBot="1">
      <c r="B9" s="762"/>
      <c r="C9" s="762"/>
      <c r="D9" s="762"/>
      <c r="E9" s="762"/>
      <c r="F9" s="762"/>
      <c r="G9" s="762"/>
      <c r="H9" s="762"/>
      <c r="I9" s="762"/>
      <c r="J9" s="762"/>
      <c r="K9" s="762"/>
      <c r="L9" s="762"/>
      <c r="M9" s="762"/>
      <c r="N9" s="762"/>
      <c r="O9" s="762"/>
      <c r="P9" s="762"/>
      <c r="Q9" s="762"/>
      <c r="R9" s="762"/>
      <c r="S9" s="762"/>
      <c r="T9" s="762"/>
      <c r="U9" s="1719" t="str">
        <f>各項目入力表!B10</f>
        <v>平塚市長　　落合　克宏</v>
      </c>
      <c r="V9" s="1712"/>
      <c r="W9" s="1712"/>
      <c r="X9" s="1712"/>
      <c r="Y9" s="1712"/>
      <c r="Z9" s="1712"/>
      <c r="AA9" s="1712"/>
      <c r="AB9" s="1712"/>
      <c r="AC9" s="1712"/>
      <c r="AD9" s="1712"/>
      <c r="AE9" s="1712"/>
      <c r="AF9" s="1712"/>
      <c r="AG9" s="1712"/>
      <c r="AH9" s="1712"/>
      <c r="AI9" s="1754" t="s">
        <v>27</v>
      </c>
      <c r="AJ9" s="1754"/>
    </row>
    <row r="10" spans="2:71" ht="15" customHeight="1">
      <c r="B10" s="762"/>
      <c r="C10" s="762"/>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N10" s="1713" t="s">
        <v>408</v>
      </c>
      <c r="AO10" s="1714"/>
      <c r="AP10" s="1714"/>
      <c r="AQ10" s="1714"/>
      <c r="AR10" s="1715"/>
    </row>
    <row r="11" spans="2:71" ht="30" customHeight="1" thickBot="1">
      <c r="B11" s="1909" t="s">
        <v>619</v>
      </c>
      <c r="C11" s="1909"/>
      <c r="D11" s="1909"/>
      <c r="E11" s="1909"/>
      <c r="F11" s="1909"/>
      <c r="G11" s="1909"/>
      <c r="H11" s="1909"/>
      <c r="I11" s="1909"/>
      <c r="J11" s="1909"/>
      <c r="K11" s="1909"/>
      <c r="L11" s="1909"/>
      <c r="M11" s="1909"/>
      <c r="N11" s="1909"/>
      <c r="O11" s="1909"/>
      <c r="P11" s="1909"/>
      <c r="Q11" s="1909"/>
      <c r="R11" s="1909"/>
      <c r="S11" s="1909"/>
      <c r="T11" s="1909"/>
      <c r="U11" s="1909"/>
      <c r="V11" s="1909"/>
      <c r="W11" s="1909"/>
      <c r="X11" s="1909"/>
      <c r="Y11" s="1909"/>
      <c r="Z11" s="1909"/>
      <c r="AA11" s="1909"/>
      <c r="AB11" s="1909"/>
      <c r="AC11" s="1909"/>
      <c r="AD11" s="1909"/>
      <c r="AE11" s="1909"/>
      <c r="AF11" s="1909"/>
      <c r="AG11" s="1909"/>
      <c r="AH11" s="1909"/>
      <c r="AI11" s="1909"/>
      <c r="AJ11" s="1909"/>
      <c r="AN11" s="1716"/>
      <c r="AO11" s="1717"/>
      <c r="AP11" s="1717"/>
      <c r="AQ11" s="1717"/>
      <c r="AR11" s="1718"/>
    </row>
    <row r="12" spans="2:71" ht="15" customHeight="1">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N12" s="2088"/>
      <c r="AO12" s="2089"/>
      <c r="AP12" s="2089"/>
      <c r="AQ12" s="2089"/>
      <c r="AR12" s="2089"/>
      <c r="AS12" s="2089"/>
      <c r="AT12" s="2089"/>
      <c r="AU12" s="2089"/>
      <c r="AV12" s="2089"/>
      <c r="AW12" s="2089"/>
      <c r="AX12" s="2089"/>
      <c r="AY12" s="2089"/>
      <c r="AZ12" s="2089"/>
      <c r="BA12" s="2089"/>
      <c r="BB12" s="2089"/>
      <c r="BC12" s="2089"/>
      <c r="BD12" s="2089"/>
      <c r="BE12" s="2089"/>
      <c r="BF12" s="2089"/>
      <c r="BG12" s="2089"/>
      <c r="BH12" s="2089"/>
      <c r="BI12" s="2089"/>
      <c r="BJ12" s="2089"/>
      <c r="BK12" s="2089"/>
      <c r="BL12" s="2089"/>
      <c r="BM12" s="2089"/>
      <c r="BN12" s="2089"/>
      <c r="BO12" s="2089"/>
      <c r="BP12" s="2089"/>
      <c r="BQ12" s="2089"/>
      <c r="BR12" s="2089"/>
      <c r="BS12" s="2089"/>
    </row>
    <row r="13" spans="2:71" ht="35.1" customHeight="1">
      <c r="B13" s="1908" t="s">
        <v>828</v>
      </c>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074"/>
      <c r="AA13" s="1074"/>
      <c r="AB13" s="1074"/>
      <c r="AC13" s="1074"/>
      <c r="AD13" s="1074"/>
      <c r="AE13" s="1074"/>
      <c r="AF13" s="1074"/>
      <c r="AG13" s="1074"/>
      <c r="AH13" s="1074"/>
      <c r="AI13" s="1074"/>
      <c r="AJ13" s="1074"/>
      <c r="AL13" s="652"/>
      <c r="AM13" s="20"/>
      <c r="AN13" s="2089"/>
      <c r="AO13" s="2089"/>
      <c r="AP13" s="2089"/>
      <c r="AQ13" s="2089"/>
      <c r="AR13" s="2089"/>
      <c r="AS13" s="2089"/>
      <c r="AT13" s="2089"/>
      <c r="AU13" s="2089"/>
      <c r="AV13" s="2089"/>
      <c r="AW13" s="2089"/>
      <c r="AX13" s="2089"/>
      <c r="AY13" s="2089"/>
      <c r="AZ13" s="2089"/>
      <c r="BA13" s="2089"/>
      <c r="BB13" s="2089"/>
      <c r="BC13" s="2089"/>
      <c r="BD13" s="2089"/>
      <c r="BE13" s="2089"/>
      <c r="BF13" s="2089"/>
      <c r="BG13" s="2089"/>
      <c r="BH13" s="2089"/>
      <c r="BI13" s="2089"/>
      <c r="BJ13" s="2089"/>
      <c r="BK13" s="2089"/>
      <c r="BL13" s="2089"/>
      <c r="BM13" s="2089"/>
      <c r="BN13" s="2089"/>
      <c r="BO13" s="2089"/>
      <c r="BP13" s="2089"/>
      <c r="BQ13" s="2089"/>
      <c r="BR13" s="2089"/>
      <c r="BS13" s="2089"/>
    </row>
    <row r="14" spans="2:71" ht="15" customHeight="1">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M14" s="487"/>
      <c r="AN14" s="2087"/>
      <c r="AO14" s="1074"/>
      <c r="AP14" s="1074"/>
      <c r="AQ14" s="1074"/>
      <c r="AR14" s="1074"/>
      <c r="AS14" s="1074"/>
      <c r="AT14" s="1074"/>
      <c r="AU14" s="1074"/>
      <c r="AV14" s="1074"/>
      <c r="AW14" s="1074"/>
      <c r="AX14" s="1074"/>
      <c r="AY14" s="1074"/>
      <c r="AZ14" s="1074"/>
      <c r="BA14" s="1074"/>
      <c r="BB14" s="1074"/>
      <c r="BC14" s="1074"/>
      <c r="BD14" s="1074"/>
      <c r="BE14" s="1074"/>
      <c r="BF14" s="1074"/>
      <c r="BG14" s="1074"/>
      <c r="BH14" s="1074"/>
      <c r="BI14" s="487"/>
      <c r="BJ14" s="487"/>
      <c r="BK14" s="487"/>
      <c r="BL14" s="487"/>
      <c r="BM14" s="487"/>
      <c r="BN14" s="487"/>
      <c r="BO14" s="487"/>
      <c r="BP14" s="487"/>
      <c r="BQ14" s="487"/>
      <c r="BR14" s="487"/>
      <c r="BS14" s="487"/>
    </row>
    <row r="15" spans="2:71" ht="20.100000000000001" customHeight="1">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c r="AN15" s="1074"/>
      <c r="AO15" s="1074"/>
      <c r="AP15" s="1074"/>
      <c r="AQ15" s="1074"/>
      <c r="AR15" s="1074"/>
      <c r="AS15" s="1074"/>
      <c r="AT15" s="1074"/>
      <c r="AU15" s="1074"/>
      <c r="AV15" s="1074"/>
      <c r="AW15" s="1074"/>
      <c r="AX15" s="1074"/>
      <c r="AY15" s="1074"/>
      <c r="AZ15" s="1074"/>
      <c r="BA15" s="1074"/>
      <c r="BB15" s="1074"/>
      <c r="BC15" s="1074"/>
      <c r="BD15" s="1074"/>
      <c r="BE15" s="1074"/>
      <c r="BF15" s="1074"/>
      <c r="BG15" s="1074"/>
      <c r="BH15" s="1074"/>
    </row>
    <row r="16" spans="2:71" ht="15" customHeight="1" thickBot="1">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row>
    <row r="17" spans="2:59" ht="15" customHeight="1">
      <c r="B17" s="591"/>
      <c r="C17" s="1602" t="s">
        <v>345</v>
      </c>
      <c r="D17" s="1897"/>
      <c r="E17" s="1897"/>
      <c r="F17" s="1897"/>
      <c r="G17" s="1897"/>
      <c r="H17" s="1897"/>
      <c r="I17" s="592"/>
      <c r="J17" s="1922" t="str">
        <f>各項目入力表!B3</f>
        <v>○○○○施設保全業務（総合管理）</v>
      </c>
      <c r="K17" s="1916"/>
      <c r="L17" s="1916"/>
      <c r="M17" s="1916"/>
      <c r="N17" s="1916"/>
      <c r="O17" s="1916"/>
      <c r="P17" s="1916"/>
      <c r="Q17" s="1916"/>
      <c r="R17" s="1916"/>
      <c r="S17" s="1916"/>
      <c r="T17" s="1916"/>
      <c r="U17" s="1916"/>
      <c r="V17" s="1916"/>
      <c r="W17" s="1916"/>
      <c r="X17" s="1916"/>
      <c r="Y17" s="1916"/>
      <c r="Z17" s="1916"/>
      <c r="AA17" s="1916"/>
      <c r="AB17" s="1916"/>
      <c r="AC17" s="1916"/>
      <c r="AD17" s="1916"/>
      <c r="AE17" s="1916"/>
      <c r="AF17" s="1916"/>
      <c r="AG17" s="1916"/>
      <c r="AH17" s="1916"/>
      <c r="AI17" s="1916"/>
      <c r="AJ17" s="1923"/>
    </row>
    <row r="18" spans="2:59" ht="15" customHeight="1">
      <c r="B18" s="609"/>
      <c r="C18" s="1885"/>
      <c r="D18" s="1885"/>
      <c r="E18" s="1885"/>
      <c r="F18" s="1885"/>
      <c r="G18" s="1885"/>
      <c r="H18" s="1885"/>
      <c r="I18" s="610"/>
      <c r="J18" s="1917"/>
      <c r="K18" s="1918"/>
      <c r="L18" s="1918"/>
      <c r="M18" s="1918"/>
      <c r="N18" s="1918"/>
      <c r="O18" s="1918"/>
      <c r="P18" s="1918"/>
      <c r="Q18" s="1918"/>
      <c r="R18" s="1918"/>
      <c r="S18" s="1918"/>
      <c r="T18" s="1918"/>
      <c r="U18" s="1918"/>
      <c r="V18" s="1918"/>
      <c r="W18" s="1918"/>
      <c r="X18" s="1918"/>
      <c r="Y18" s="1918"/>
      <c r="Z18" s="1918"/>
      <c r="AA18" s="1918"/>
      <c r="AB18" s="1918"/>
      <c r="AC18" s="1918"/>
      <c r="AD18" s="1918"/>
      <c r="AE18" s="1918"/>
      <c r="AF18" s="1918"/>
      <c r="AG18" s="1918"/>
      <c r="AH18" s="1918"/>
      <c r="AI18" s="1918"/>
      <c r="AJ18" s="1924"/>
    </row>
    <row r="19" spans="2:59" ht="15" customHeight="1">
      <c r="B19" s="1585"/>
      <c r="C19" s="1587" t="s">
        <v>351</v>
      </c>
      <c r="D19" s="1934"/>
      <c r="E19" s="1934"/>
      <c r="F19" s="1934"/>
      <c r="G19" s="1934"/>
      <c r="H19" s="1934"/>
      <c r="I19" s="1627"/>
      <c r="J19" s="1593"/>
      <c r="K19" s="2069"/>
      <c r="L19" s="1872">
        <f>各項目入力表!B6</f>
        <v>43922</v>
      </c>
      <c r="M19" s="1872"/>
      <c r="N19" s="1872"/>
      <c r="O19" s="1872"/>
      <c r="P19" s="1872"/>
      <c r="Q19" s="1872"/>
      <c r="R19" s="1872"/>
      <c r="S19" s="1872"/>
      <c r="T19" s="1872"/>
      <c r="U19" s="1872"/>
      <c r="V19" s="1872"/>
      <c r="W19" s="1895"/>
      <c r="X19" s="1588" t="s">
        <v>118</v>
      </c>
      <c r="Y19" s="1102"/>
      <c r="Z19" s="1102"/>
      <c r="AA19" s="1102"/>
      <c r="AB19" s="1125"/>
      <c r="AC19" s="1588" t="str">
        <f>各項目入力表!B5</f>
        <v>05</v>
      </c>
      <c r="AD19" s="1103"/>
      <c r="AE19" s="1103"/>
      <c r="AF19" s="1103"/>
      <c r="AG19" s="1103"/>
      <c r="AH19" s="1103"/>
      <c r="AI19" s="1103"/>
      <c r="AJ19" s="1768"/>
      <c r="AN19" s="1090" t="s">
        <v>366</v>
      </c>
      <c r="AO19" s="1626"/>
      <c r="AP19" s="1626"/>
      <c r="AQ19" s="1626"/>
      <c r="AR19" s="1626"/>
      <c r="AS19" s="1626"/>
      <c r="AT19" s="1626"/>
      <c r="AU19" s="1626"/>
      <c r="AV19" s="1626"/>
      <c r="AW19" s="1626"/>
      <c r="AX19" s="1626"/>
      <c r="AY19" s="1626"/>
      <c r="AZ19" s="1626"/>
      <c r="BA19" s="1626"/>
      <c r="BB19" s="1626"/>
      <c r="BC19" s="1626"/>
      <c r="BD19" s="1626"/>
      <c r="BE19" s="1626"/>
      <c r="BF19" s="1626"/>
      <c r="BG19" s="1626"/>
    </row>
    <row r="20" spans="2:59" ht="15" customHeight="1">
      <c r="B20" s="1950"/>
      <c r="C20" s="1935"/>
      <c r="D20" s="1935"/>
      <c r="E20" s="1935"/>
      <c r="F20" s="1935"/>
      <c r="G20" s="1935"/>
      <c r="H20" s="1935"/>
      <c r="I20" s="1951"/>
      <c r="J20" s="2070"/>
      <c r="K20" s="2071"/>
      <c r="L20" s="1264"/>
      <c r="M20" s="1264"/>
      <c r="N20" s="1264"/>
      <c r="O20" s="1264"/>
      <c r="P20" s="1264"/>
      <c r="Q20" s="1264"/>
      <c r="R20" s="1264"/>
      <c r="S20" s="1264"/>
      <c r="T20" s="1264"/>
      <c r="U20" s="1264"/>
      <c r="V20" s="1264"/>
      <c r="W20" s="1315"/>
      <c r="X20" s="1116"/>
      <c r="Y20" s="1095"/>
      <c r="Z20" s="1095"/>
      <c r="AA20" s="1095"/>
      <c r="AB20" s="1115"/>
      <c r="AC20" s="1991"/>
      <c r="AD20" s="1769"/>
      <c r="AE20" s="1769"/>
      <c r="AF20" s="1769"/>
      <c r="AG20" s="1769"/>
      <c r="AH20" s="1769"/>
      <c r="AI20" s="1769"/>
      <c r="AJ20" s="1233"/>
      <c r="AN20" s="1626"/>
      <c r="AO20" s="1626"/>
      <c r="AP20" s="1626"/>
      <c r="AQ20" s="1626"/>
      <c r="AR20" s="1626"/>
      <c r="AS20" s="1626"/>
      <c r="AT20" s="1626"/>
      <c r="AU20" s="1626"/>
      <c r="AV20" s="1626"/>
      <c r="AW20" s="1626"/>
      <c r="AX20" s="1626"/>
      <c r="AY20" s="1626"/>
      <c r="AZ20" s="1626"/>
      <c r="BA20" s="1626"/>
      <c r="BB20" s="1626"/>
      <c r="BC20" s="1626"/>
      <c r="BD20" s="1626"/>
      <c r="BE20" s="1626"/>
      <c r="BF20" s="1626"/>
      <c r="BG20" s="1626"/>
    </row>
    <row r="21" spans="2:59" ht="30" customHeight="1" thickBot="1">
      <c r="B21" s="1585"/>
      <c r="C21" s="1587" t="s">
        <v>346</v>
      </c>
      <c r="D21" s="1934"/>
      <c r="E21" s="1934"/>
      <c r="F21" s="1934"/>
      <c r="G21" s="1934"/>
      <c r="H21" s="1934"/>
      <c r="I21" s="75"/>
      <c r="J21" s="1588" t="s">
        <v>328</v>
      </c>
      <c r="K21" s="1934"/>
      <c r="L21" s="1871">
        <f>各項目入力表!B7</f>
        <v>43922</v>
      </c>
      <c r="M21" s="2086"/>
      <c r="N21" s="2086"/>
      <c r="O21" s="2086"/>
      <c r="P21" s="2086"/>
      <c r="Q21" s="2086"/>
      <c r="R21" s="2086"/>
      <c r="S21" s="2086"/>
      <c r="T21" s="2086"/>
      <c r="U21" s="2086"/>
      <c r="V21" s="2086"/>
      <c r="W21" s="2086"/>
      <c r="X21" s="602"/>
      <c r="Y21" s="48"/>
      <c r="Z21" s="48"/>
      <c r="AA21" s="48"/>
      <c r="AB21" s="48"/>
      <c r="AC21" s="48"/>
      <c r="AD21" s="48"/>
      <c r="AE21" s="48"/>
      <c r="AF21" s="48"/>
      <c r="AG21" s="48"/>
      <c r="AH21" s="48"/>
      <c r="AI21" s="48"/>
      <c r="AJ21" s="49"/>
      <c r="AN21" s="1626"/>
      <c r="AO21" s="1626"/>
      <c r="AP21" s="1626"/>
      <c r="AQ21" s="1626"/>
      <c r="AR21" s="1626"/>
      <c r="AS21" s="1626"/>
      <c r="AT21" s="1626"/>
      <c r="AU21" s="1626"/>
      <c r="AV21" s="1626"/>
      <c r="AW21" s="1626"/>
      <c r="AX21" s="1626"/>
      <c r="AY21" s="1626"/>
      <c r="AZ21" s="1626"/>
      <c r="BA21" s="1626"/>
      <c r="BB21" s="1626"/>
      <c r="BC21" s="1626"/>
      <c r="BD21" s="1626"/>
      <c r="BE21" s="1626"/>
      <c r="BF21" s="1626"/>
      <c r="BG21" s="1626"/>
    </row>
    <row r="22" spans="2:59" ht="30" customHeight="1" thickTop="1">
      <c r="B22" s="1950"/>
      <c r="C22" s="1935"/>
      <c r="D22" s="1935"/>
      <c r="E22" s="1935"/>
      <c r="F22" s="1935"/>
      <c r="G22" s="1935"/>
      <c r="H22" s="1935"/>
      <c r="I22" s="76"/>
      <c r="J22" s="1116" t="s">
        <v>327</v>
      </c>
      <c r="K22" s="1935"/>
      <c r="L22" s="2075">
        <f>IF(AU22=BA22,各項目入力表!B8,+IF(AU22=BA23,各項目入力表!D5,各項目入力表!D6))</f>
        <v>44286</v>
      </c>
      <c r="M22" s="2076"/>
      <c r="N22" s="2076"/>
      <c r="O22" s="2076"/>
      <c r="P22" s="2076"/>
      <c r="Q22" s="2076"/>
      <c r="R22" s="2076"/>
      <c r="S22" s="2076"/>
      <c r="T22" s="2076"/>
      <c r="U22" s="2076"/>
      <c r="V22" s="2076"/>
      <c r="W22" s="2076"/>
      <c r="X22" s="603"/>
      <c r="Y22" s="50"/>
      <c r="Z22" s="50"/>
      <c r="AA22" s="50"/>
      <c r="AB22" s="50"/>
      <c r="AC22" s="50"/>
      <c r="AD22" s="50"/>
      <c r="AE22" s="50"/>
      <c r="AF22" s="50"/>
      <c r="AG22" s="50"/>
      <c r="AH22" s="50"/>
      <c r="AI22" s="50"/>
      <c r="AJ22" s="51"/>
      <c r="AN22" s="1591" t="s">
        <v>375</v>
      </c>
      <c r="AO22" s="1074"/>
      <c r="AP22" s="1074"/>
      <c r="AQ22" s="1074"/>
      <c r="AR22" s="1074"/>
      <c r="AS22" s="1074"/>
      <c r="AT22" s="1592"/>
      <c r="AU22" s="1619" t="s">
        <v>110</v>
      </c>
      <c r="AV22" s="1620"/>
      <c r="AW22" s="1621"/>
      <c r="BA22" s="612" t="s">
        <v>110</v>
      </c>
    </row>
    <row r="23" spans="2:59" ht="15" customHeight="1" thickBot="1">
      <c r="B23" s="593"/>
      <c r="C23" s="2060" t="s">
        <v>618</v>
      </c>
      <c r="D23" s="1454"/>
      <c r="E23" s="1454"/>
      <c r="F23" s="1454"/>
      <c r="G23" s="1454"/>
      <c r="H23" s="1454"/>
      <c r="I23" s="596"/>
      <c r="J23" s="2077" t="s">
        <v>532</v>
      </c>
      <c r="K23" s="2078"/>
      <c r="L23" s="2078"/>
      <c r="M23" s="2078"/>
      <c r="N23" s="2078"/>
      <c r="O23" s="2078"/>
      <c r="P23" s="2078"/>
      <c r="Q23" s="2078"/>
      <c r="R23" s="2078"/>
      <c r="S23" s="2078"/>
      <c r="T23" s="2078"/>
      <c r="U23" s="2078"/>
      <c r="V23" s="2078"/>
      <c r="W23" s="2078"/>
      <c r="X23" s="2078"/>
      <c r="Y23" s="2078"/>
      <c r="Z23" s="2078"/>
      <c r="AA23" s="2078"/>
      <c r="AB23" s="2078"/>
      <c r="AC23" s="2078"/>
      <c r="AD23" s="2078"/>
      <c r="AE23" s="2078"/>
      <c r="AF23" s="2078"/>
      <c r="AG23" s="2078"/>
      <c r="AH23" s="2078"/>
      <c r="AI23" s="2078"/>
      <c r="AJ23" s="2079"/>
      <c r="AN23" s="1074"/>
      <c r="AO23" s="1074"/>
      <c r="AP23" s="1074"/>
      <c r="AQ23" s="1074"/>
      <c r="AR23" s="1074"/>
      <c r="AS23" s="1074"/>
      <c r="AT23" s="1592"/>
      <c r="AU23" s="1622"/>
      <c r="AV23" s="1623"/>
      <c r="AW23" s="1624"/>
      <c r="BA23" s="612" t="s">
        <v>128</v>
      </c>
    </row>
    <row r="24" spans="2:59" ht="15" customHeight="1" thickTop="1">
      <c r="B24" s="597"/>
      <c r="C24" s="1092"/>
      <c r="D24" s="1092"/>
      <c r="E24" s="1092"/>
      <c r="F24" s="1092"/>
      <c r="G24" s="1092"/>
      <c r="H24" s="1092"/>
      <c r="I24" s="598"/>
      <c r="J24" s="2080"/>
      <c r="K24" s="2081"/>
      <c r="L24" s="2081"/>
      <c r="M24" s="2081"/>
      <c r="N24" s="2081"/>
      <c r="O24" s="2081"/>
      <c r="P24" s="2081"/>
      <c r="Q24" s="2081"/>
      <c r="R24" s="2081"/>
      <c r="S24" s="2081"/>
      <c r="T24" s="2081"/>
      <c r="U24" s="2081"/>
      <c r="V24" s="2081"/>
      <c r="W24" s="2081"/>
      <c r="X24" s="2081"/>
      <c r="Y24" s="2081"/>
      <c r="Z24" s="2081"/>
      <c r="AA24" s="2081"/>
      <c r="AB24" s="2081"/>
      <c r="AC24" s="2081"/>
      <c r="AD24" s="2081"/>
      <c r="AE24" s="2081"/>
      <c r="AF24" s="2081"/>
      <c r="AG24" s="2081"/>
      <c r="AH24" s="2081"/>
      <c r="AI24" s="2081"/>
      <c r="AJ24" s="2082"/>
      <c r="BA24" s="612" t="s">
        <v>129</v>
      </c>
    </row>
    <row r="25" spans="2:59" ht="15" customHeight="1">
      <c r="B25" s="597"/>
      <c r="C25" s="1092"/>
      <c r="D25" s="1092"/>
      <c r="E25" s="1092"/>
      <c r="F25" s="1092"/>
      <c r="G25" s="1092"/>
      <c r="H25" s="1092"/>
      <c r="I25" s="598"/>
      <c r="J25" s="2080"/>
      <c r="K25" s="2081"/>
      <c r="L25" s="2081"/>
      <c r="M25" s="2081"/>
      <c r="N25" s="2081"/>
      <c r="O25" s="2081"/>
      <c r="P25" s="2081"/>
      <c r="Q25" s="2081"/>
      <c r="R25" s="2081"/>
      <c r="S25" s="2081"/>
      <c r="T25" s="2081"/>
      <c r="U25" s="2081"/>
      <c r="V25" s="2081"/>
      <c r="W25" s="2081"/>
      <c r="X25" s="2081"/>
      <c r="Y25" s="2081"/>
      <c r="Z25" s="2081"/>
      <c r="AA25" s="2081"/>
      <c r="AB25" s="2081"/>
      <c r="AC25" s="2081"/>
      <c r="AD25" s="2081"/>
      <c r="AE25" s="2081"/>
      <c r="AF25" s="2081"/>
      <c r="AG25" s="2081"/>
      <c r="AH25" s="2081"/>
      <c r="AI25" s="2081"/>
      <c r="AJ25" s="2082"/>
      <c r="AN25" s="1616" t="s">
        <v>420</v>
      </c>
      <c r="AO25" s="1090"/>
      <c r="AP25" s="1090"/>
      <c r="AQ25" s="1090"/>
      <c r="AR25" s="1090"/>
      <c r="AS25" s="1090"/>
      <c r="AT25" s="1090"/>
      <c r="AU25" s="1090"/>
      <c r="AV25" s="1090"/>
      <c r="AW25" s="1090"/>
      <c r="AX25" s="1090"/>
    </row>
    <row r="26" spans="2:59" ht="15" customHeight="1">
      <c r="B26" s="597"/>
      <c r="C26" s="1092"/>
      <c r="D26" s="1092"/>
      <c r="E26" s="1092"/>
      <c r="F26" s="1092"/>
      <c r="G26" s="1092"/>
      <c r="H26" s="1092"/>
      <c r="I26" s="598"/>
      <c r="J26" s="2080"/>
      <c r="K26" s="2081"/>
      <c r="L26" s="2081"/>
      <c r="M26" s="2081"/>
      <c r="N26" s="2081"/>
      <c r="O26" s="2081"/>
      <c r="P26" s="2081"/>
      <c r="Q26" s="2081"/>
      <c r="R26" s="2081"/>
      <c r="S26" s="2081"/>
      <c r="T26" s="2081"/>
      <c r="U26" s="2081"/>
      <c r="V26" s="2081"/>
      <c r="W26" s="2081"/>
      <c r="X26" s="2081"/>
      <c r="Y26" s="2081"/>
      <c r="Z26" s="2081"/>
      <c r="AA26" s="2081"/>
      <c r="AB26" s="2081"/>
      <c r="AC26" s="2081"/>
      <c r="AD26" s="2081"/>
      <c r="AE26" s="2081"/>
      <c r="AF26" s="2081"/>
      <c r="AG26" s="2081"/>
      <c r="AH26" s="2081"/>
      <c r="AI26" s="2081"/>
      <c r="AJ26" s="2082"/>
      <c r="AN26" s="1090"/>
      <c r="AO26" s="1090"/>
      <c r="AP26" s="1090"/>
      <c r="AQ26" s="1090"/>
      <c r="AR26" s="1090"/>
      <c r="AS26" s="1090"/>
      <c r="AT26" s="1090"/>
      <c r="AU26" s="1090"/>
      <c r="AV26" s="1090"/>
      <c r="AW26" s="1090"/>
      <c r="AX26" s="1090"/>
    </row>
    <row r="27" spans="2:59" ht="15" customHeight="1">
      <c r="B27" s="597"/>
      <c r="C27" s="1092"/>
      <c r="D27" s="1092"/>
      <c r="E27" s="1092"/>
      <c r="F27" s="1092"/>
      <c r="G27" s="1092"/>
      <c r="H27" s="1092"/>
      <c r="I27" s="598"/>
      <c r="J27" s="2080"/>
      <c r="K27" s="2081"/>
      <c r="L27" s="2081"/>
      <c r="M27" s="2081"/>
      <c r="N27" s="2081"/>
      <c r="O27" s="2081"/>
      <c r="P27" s="2081"/>
      <c r="Q27" s="2081"/>
      <c r="R27" s="2081"/>
      <c r="S27" s="2081"/>
      <c r="T27" s="2081"/>
      <c r="U27" s="2081"/>
      <c r="V27" s="2081"/>
      <c r="W27" s="2081"/>
      <c r="X27" s="2081"/>
      <c r="Y27" s="2081"/>
      <c r="Z27" s="2081"/>
      <c r="AA27" s="2081"/>
      <c r="AB27" s="2081"/>
      <c r="AC27" s="2081"/>
      <c r="AD27" s="2081"/>
      <c r="AE27" s="2081"/>
      <c r="AF27" s="2081"/>
      <c r="AG27" s="2081"/>
      <c r="AH27" s="2081"/>
      <c r="AI27" s="2081"/>
      <c r="AJ27" s="2082"/>
      <c r="AN27" s="1090"/>
      <c r="AO27" s="1090"/>
      <c r="AP27" s="1090"/>
      <c r="AQ27" s="1090"/>
      <c r="AR27" s="1090"/>
      <c r="AS27" s="1090"/>
      <c r="AT27" s="1090"/>
      <c r="AU27" s="1090"/>
      <c r="AV27" s="1090"/>
      <c r="AW27" s="1090"/>
      <c r="AX27" s="1090"/>
    </row>
    <row r="28" spans="2:59" ht="15" customHeight="1">
      <c r="B28" s="597"/>
      <c r="C28" s="1092"/>
      <c r="D28" s="1092"/>
      <c r="E28" s="1092"/>
      <c r="F28" s="1092"/>
      <c r="G28" s="1092"/>
      <c r="H28" s="1092"/>
      <c r="I28" s="598"/>
      <c r="J28" s="2080"/>
      <c r="K28" s="2081"/>
      <c r="L28" s="2081"/>
      <c r="M28" s="2081"/>
      <c r="N28" s="2081"/>
      <c r="O28" s="2081"/>
      <c r="P28" s="2081"/>
      <c r="Q28" s="2081"/>
      <c r="R28" s="2081"/>
      <c r="S28" s="2081"/>
      <c r="T28" s="2081"/>
      <c r="U28" s="2081"/>
      <c r="V28" s="2081"/>
      <c r="W28" s="2081"/>
      <c r="X28" s="2081"/>
      <c r="Y28" s="2081"/>
      <c r="Z28" s="2081"/>
      <c r="AA28" s="2081"/>
      <c r="AB28" s="2081"/>
      <c r="AC28" s="2081"/>
      <c r="AD28" s="2081"/>
      <c r="AE28" s="2081"/>
      <c r="AF28" s="2081"/>
      <c r="AG28" s="2081"/>
      <c r="AH28" s="2081"/>
      <c r="AI28" s="2081"/>
      <c r="AJ28" s="2082"/>
    </row>
    <row r="29" spans="2:59" ht="15" customHeight="1">
      <c r="B29" s="597"/>
      <c r="C29" s="1092"/>
      <c r="D29" s="1092"/>
      <c r="E29" s="1092"/>
      <c r="F29" s="1092"/>
      <c r="G29" s="1092"/>
      <c r="H29" s="1092"/>
      <c r="I29" s="598"/>
      <c r="J29" s="2080"/>
      <c r="K29" s="2081"/>
      <c r="L29" s="2081"/>
      <c r="M29" s="2081"/>
      <c r="N29" s="2081"/>
      <c r="O29" s="2081"/>
      <c r="P29" s="2081"/>
      <c r="Q29" s="2081"/>
      <c r="R29" s="2081"/>
      <c r="S29" s="2081"/>
      <c r="T29" s="2081"/>
      <c r="U29" s="2081"/>
      <c r="V29" s="2081"/>
      <c r="W29" s="2081"/>
      <c r="X29" s="2081"/>
      <c r="Y29" s="2081"/>
      <c r="Z29" s="2081"/>
      <c r="AA29" s="2081"/>
      <c r="AB29" s="2081"/>
      <c r="AC29" s="2081"/>
      <c r="AD29" s="2081"/>
      <c r="AE29" s="2081"/>
      <c r="AF29" s="2081"/>
      <c r="AG29" s="2081"/>
      <c r="AH29" s="2081"/>
      <c r="AI29" s="2081"/>
      <c r="AJ29" s="2082"/>
    </row>
    <row r="30" spans="2:59" ht="15" customHeight="1">
      <c r="B30" s="597"/>
      <c r="C30" s="1092"/>
      <c r="D30" s="1092"/>
      <c r="E30" s="1092"/>
      <c r="F30" s="1092"/>
      <c r="G30" s="1092"/>
      <c r="H30" s="1092"/>
      <c r="I30" s="598"/>
      <c r="J30" s="2080"/>
      <c r="K30" s="2081"/>
      <c r="L30" s="2081"/>
      <c r="M30" s="2081"/>
      <c r="N30" s="2081"/>
      <c r="O30" s="2081"/>
      <c r="P30" s="2081"/>
      <c r="Q30" s="2081"/>
      <c r="R30" s="2081"/>
      <c r="S30" s="2081"/>
      <c r="T30" s="2081"/>
      <c r="U30" s="2081"/>
      <c r="V30" s="2081"/>
      <c r="W30" s="2081"/>
      <c r="X30" s="2081"/>
      <c r="Y30" s="2081"/>
      <c r="Z30" s="2081"/>
      <c r="AA30" s="2081"/>
      <c r="AB30" s="2081"/>
      <c r="AC30" s="2081"/>
      <c r="AD30" s="2081"/>
      <c r="AE30" s="2081"/>
      <c r="AF30" s="2081"/>
      <c r="AG30" s="2081"/>
      <c r="AH30" s="2081"/>
      <c r="AI30" s="2081"/>
      <c r="AJ30" s="2082"/>
    </row>
    <row r="31" spans="2:59" ht="15" customHeight="1">
      <c r="B31" s="597"/>
      <c r="C31" s="1092"/>
      <c r="D31" s="1092"/>
      <c r="E31" s="1092"/>
      <c r="F31" s="1092"/>
      <c r="G31" s="1092"/>
      <c r="H31" s="1092"/>
      <c r="I31" s="598"/>
      <c r="J31" s="2080"/>
      <c r="K31" s="2081"/>
      <c r="L31" s="2081"/>
      <c r="M31" s="2081"/>
      <c r="N31" s="2081"/>
      <c r="O31" s="2081"/>
      <c r="P31" s="2081"/>
      <c r="Q31" s="2081"/>
      <c r="R31" s="2081"/>
      <c r="S31" s="2081"/>
      <c r="T31" s="2081"/>
      <c r="U31" s="2081"/>
      <c r="V31" s="2081"/>
      <c r="W31" s="2081"/>
      <c r="X31" s="2081"/>
      <c r="Y31" s="2081"/>
      <c r="Z31" s="2081"/>
      <c r="AA31" s="2081"/>
      <c r="AB31" s="2081"/>
      <c r="AC31" s="2081"/>
      <c r="AD31" s="2081"/>
      <c r="AE31" s="2081"/>
      <c r="AF31" s="2081"/>
      <c r="AG31" s="2081"/>
      <c r="AH31" s="2081"/>
      <c r="AI31" s="2081"/>
      <c r="AJ31" s="2082"/>
    </row>
    <row r="32" spans="2:59" ht="15" customHeight="1">
      <c r="B32" s="597"/>
      <c r="C32" s="1092"/>
      <c r="D32" s="1092"/>
      <c r="E32" s="1092"/>
      <c r="F32" s="1092"/>
      <c r="G32" s="1092"/>
      <c r="H32" s="1092"/>
      <c r="I32" s="598"/>
      <c r="J32" s="2080"/>
      <c r="K32" s="2081"/>
      <c r="L32" s="2081"/>
      <c r="M32" s="2081"/>
      <c r="N32" s="2081"/>
      <c r="O32" s="2081"/>
      <c r="P32" s="2081"/>
      <c r="Q32" s="2081"/>
      <c r="R32" s="2081"/>
      <c r="S32" s="2081"/>
      <c r="T32" s="2081"/>
      <c r="U32" s="2081"/>
      <c r="V32" s="2081"/>
      <c r="W32" s="2081"/>
      <c r="X32" s="2081"/>
      <c r="Y32" s="2081"/>
      <c r="Z32" s="2081"/>
      <c r="AA32" s="2081"/>
      <c r="AB32" s="2081"/>
      <c r="AC32" s="2081"/>
      <c r="AD32" s="2081"/>
      <c r="AE32" s="2081"/>
      <c r="AF32" s="2081"/>
      <c r="AG32" s="2081"/>
      <c r="AH32" s="2081"/>
      <c r="AI32" s="2081"/>
      <c r="AJ32" s="2082"/>
    </row>
    <row r="33" spans="2:36" ht="15" customHeight="1">
      <c r="B33" s="597"/>
      <c r="C33" s="1092"/>
      <c r="D33" s="1092"/>
      <c r="E33" s="1092"/>
      <c r="F33" s="1092"/>
      <c r="G33" s="1092"/>
      <c r="H33" s="1092"/>
      <c r="I33" s="598"/>
      <c r="J33" s="2080"/>
      <c r="K33" s="2081"/>
      <c r="L33" s="2081"/>
      <c r="M33" s="2081"/>
      <c r="N33" s="2081"/>
      <c r="O33" s="2081"/>
      <c r="P33" s="2081"/>
      <c r="Q33" s="2081"/>
      <c r="R33" s="2081"/>
      <c r="S33" s="2081"/>
      <c r="T33" s="2081"/>
      <c r="U33" s="2081"/>
      <c r="V33" s="2081"/>
      <c r="W33" s="2081"/>
      <c r="X33" s="2081"/>
      <c r="Y33" s="2081"/>
      <c r="Z33" s="2081"/>
      <c r="AA33" s="2081"/>
      <c r="AB33" s="2081"/>
      <c r="AC33" s="2081"/>
      <c r="AD33" s="2081"/>
      <c r="AE33" s="2081"/>
      <c r="AF33" s="2081"/>
      <c r="AG33" s="2081"/>
      <c r="AH33" s="2081"/>
      <c r="AI33" s="2081"/>
      <c r="AJ33" s="2082"/>
    </row>
    <row r="34" spans="2:36" ht="15" customHeight="1" thickBot="1">
      <c r="B34" s="179"/>
      <c r="C34" s="1493"/>
      <c r="D34" s="1493"/>
      <c r="E34" s="1493"/>
      <c r="F34" s="1493"/>
      <c r="G34" s="1493"/>
      <c r="H34" s="1493"/>
      <c r="I34" s="180"/>
      <c r="J34" s="2083"/>
      <c r="K34" s="2084"/>
      <c r="L34" s="2084"/>
      <c r="M34" s="2084"/>
      <c r="N34" s="2084"/>
      <c r="O34" s="2084"/>
      <c r="P34" s="2084"/>
      <c r="Q34" s="2084"/>
      <c r="R34" s="2084"/>
      <c r="S34" s="2084"/>
      <c r="T34" s="2084"/>
      <c r="U34" s="2084"/>
      <c r="V34" s="2084"/>
      <c r="W34" s="2084"/>
      <c r="X34" s="2084"/>
      <c r="Y34" s="2084"/>
      <c r="Z34" s="2084"/>
      <c r="AA34" s="2084"/>
      <c r="AB34" s="2084"/>
      <c r="AC34" s="2084"/>
      <c r="AD34" s="2084"/>
      <c r="AE34" s="2084"/>
      <c r="AF34" s="2084"/>
      <c r="AG34" s="2084"/>
      <c r="AH34" s="2084"/>
      <c r="AI34" s="2084"/>
      <c r="AJ34" s="2085"/>
    </row>
    <row r="35" spans="2:36" ht="50.1" customHeight="1"/>
    <row r="36" spans="2:36" s="790" customFormat="1" ht="50.1" customHeight="1"/>
    <row r="37" spans="2:36" ht="50.1"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row>
    <row r="38" spans="2:36" ht="50.1" customHeight="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s="738" customFormat="1" ht="36.75" customHeight="1">
      <c r="B39" s="272" t="s">
        <v>447</v>
      </c>
      <c r="G39" s="741"/>
      <c r="H39" s="25"/>
      <c r="I39" s="741"/>
      <c r="J39" s="741"/>
      <c r="K39" s="741"/>
      <c r="L39" s="741"/>
      <c r="M39" s="741"/>
      <c r="N39" s="741"/>
      <c r="O39" s="741"/>
      <c r="P39" s="741"/>
      <c r="Q39" s="741"/>
      <c r="R39" s="741"/>
      <c r="S39" s="741"/>
      <c r="T39" s="741"/>
      <c r="U39" s="741"/>
      <c r="V39" s="741"/>
      <c r="W39" s="741"/>
      <c r="X39" s="741"/>
      <c r="Y39" s="741"/>
    </row>
    <row r="40" spans="2:36" ht="207.75" customHeight="1">
      <c r="B40" s="1932" t="s">
        <v>804</v>
      </c>
      <c r="C40" s="2074"/>
      <c r="D40" s="2074"/>
      <c r="E40" s="2074"/>
      <c r="F40" s="2074"/>
      <c r="G40" s="2074"/>
      <c r="H40" s="2074"/>
      <c r="I40" s="2074"/>
      <c r="J40" s="2074"/>
      <c r="K40" s="2074"/>
      <c r="L40" s="2074"/>
      <c r="M40" s="2074"/>
      <c r="N40" s="2074"/>
      <c r="O40" s="2074"/>
      <c r="P40" s="2074"/>
      <c r="Q40" s="2074"/>
      <c r="R40" s="2074"/>
      <c r="S40" s="2074"/>
      <c r="T40" s="2074"/>
      <c r="U40" s="2074"/>
      <c r="V40" s="2074"/>
      <c r="W40" s="2074"/>
      <c r="X40" s="2074"/>
      <c r="Y40" s="2074"/>
      <c r="Z40" s="2074"/>
      <c r="AA40" s="2074"/>
      <c r="AB40" s="2074"/>
      <c r="AC40" s="2074"/>
      <c r="AD40" s="2074"/>
      <c r="AE40" s="2074"/>
      <c r="AF40" s="2074"/>
      <c r="AG40" s="2074"/>
      <c r="AH40" s="2074"/>
      <c r="AI40" s="2074"/>
      <c r="AJ40" s="2074"/>
    </row>
    <row r="41" spans="2:36" ht="18" customHeight="1">
      <c r="B41" s="20"/>
    </row>
    <row r="42" spans="2:36">
      <c r="B42" s="20"/>
      <c r="C42" s="496"/>
      <c r="D42" s="25"/>
      <c r="E42" s="25"/>
      <c r="F42" s="25"/>
      <c r="G42" s="20"/>
      <c r="H42" s="20"/>
      <c r="I42" s="20"/>
      <c r="J42" s="20"/>
      <c r="K42" s="20"/>
      <c r="L42" s="20"/>
      <c r="M42" s="20"/>
      <c r="N42" s="20"/>
      <c r="O42" s="20"/>
      <c r="P42" s="20"/>
      <c r="Q42" s="20"/>
      <c r="R42" s="20"/>
      <c r="S42" s="20"/>
      <c r="T42" s="20"/>
      <c r="U42" s="20"/>
      <c r="V42" s="20"/>
      <c r="W42" s="20"/>
      <c r="X42" s="20"/>
      <c r="Y42" s="20"/>
    </row>
    <row r="43" spans="2:36">
      <c r="B43" s="20"/>
      <c r="C43" s="496"/>
      <c r="D43" s="497"/>
      <c r="E43" s="25"/>
      <c r="F43" s="25"/>
      <c r="G43" s="20"/>
      <c r="H43" s="25"/>
      <c r="I43" s="20"/>
      <c r="J43" s="20"/>
      <c r="K43" s="20"/>
      <c r="L43" s="20"/>
      <c r="M43" s="20"/>
      <c r="N43" s="20"/>
      <c r="O43" s="20"/>
      <c r="P43" s="20"/>
      <c r="Q43" s="20"/>
      <c r="R43" s="20"/>
      <c r="S43" s="20"/>
      <c r="T43" s="20"/>
      <c r="U43" s="20"/>
      <c r="V43" s="20"/>
      <c r="W43" s="20"/>
      <c r="X43" s="20"/>
      <c r="Y43" s="20"/>
    </row>
    <row r="44" spans="2:36">
      <c r="B44" s="20"/>
      <c r="C44" s="21"/>
      <c r="D44" s="20"/>
      <c r="E44" s="20"/>
      <c r="F44" s="20"/>
      <c r="G44" s="23"/>
      <c r="H44" s="23"/>
      <c r="I44" s="23"/>
      <c r="J44" s="23"/>
      <c r="K44" s="23"/>
      <c r="L44" s="23"/>
      <c r="M44" s="23"/>
      <c r="N44" s="23"/>
      <c r="O44" s="23"/>
      <c r="P44" s="23"/>
      <c r="Q44" s="23"/>
      <c r="R44" s="23"/>
      <c r="S44" s="23"/>
      <c r="T44" s="23"/>
      <c r="U44" s="23"/>
      <c r="V44" s="23"/>
      <c r="W44" s="23"/>
      <c r="X44" s="23"/>
      <c r="Y44" s="23"/>
      <c r="Z44" s="587"/>
      <c r="AA44" s="587"/>
      <c r="AB44" s="587"/>
      <c r="AC44" s="587"/>
      <c r="AD44" s="587"/>
      <c r="AE44" s="587"/>
      <c r="AF44" s="587"/>
      <c r="AG44" s="587"/>
      <c r="AH44" s="587"/>
    </row>
    <row r="45" spans="2:36">
      <c r="C45" s="1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row>
    <row r="46" spans="2:36">
      <c r="C46" s="17"/>
      <c r="G46" s="1510"/>
      <c r="H46" s="1510"/>
      <c r="I46" s="1510"/>
      <c r="J46" s="1510"/>
      <c r="K46" s="1510"/>
      <c r="L46" s="1510"/>
      <c r="M46" s="1510"/>
      <c r="N46" s="1510"/>
      <c r="O46" s="1510"/>
      <c r="P46" s="1510"/>
      <c r="Q46" s="1510"/>
      <c r="R46" s="1510"/>
      <c r="S46" s="1510"/>
      <c r="T46" s="1510"/>
      <c r="U46" s="1510"/>
      <c r="V46" s="1510"/>
      <c r="W46" s="1510"/>
      <c r="X46" s="1510"/>
      <c r="Y46" s="1510"/>
      <c r="Z46" s="1510"/>
      <c r="AA46" s="1510"/>
      <c r="AB46" s="1510"/>
      <c r="AC46" s="1510"/>
      <c r="AD46" s="1510"/>
      <c r="AE46" s="1510"/>
      <c r="AF46" s="1510"/>
      <c r="AG46" s="1510"/>
      <c r="AH46" s="1510"/>
    </row>
  </sheetData>
  <sheetProtection selectLockedCells="1"/>
  <mergeCells count="36">
    <mergeCell ref="AN14:BH15"/>
    <mergeCell ref="Y1:AJ1"/>
    <mergeCell ref="Y2:AJ2"/>
    <mergeCell ref="AN10:AR11"/>
    <mergeCell ref="B11:AJ11"/>
    <mergeCell ref="AN12:BS13"/>
    <mergeCell ref="B13:AJ13"/>
    <mergeCell ref="B4:F4"/>
    <mergeCell ref="C5:P5"/>
    <mergeCell ref="C6:P6"/>
    <mergeCell ref="U9:AH9"/>
    <mergeCell ref="AI9:AJ9"/>
    <mergeCell ref="C23:H34"/>
    <mergeCell ref="J23:AJ34"/>
    <mergeCell ref="B15:AJ15"/>
    <mergeCell ref="C17:H18"/>
    <mergeCell ref="J22:K22"/>
    <mergeCell ref="J17:AJ18"/>
    <mergeCell ref="J21:K21"/>
    <mergeCell ref="L21:W21"/>
    <mergeCell ref="AN25:AX27"/>
    <mergeCell ref="AN22:AT23"/>
    <mergeCell ref="B40:AJ40"/>
    <mergeCell ref="G46:AH46"/>
    <mergeCell ref="AC19:AJ20"/>
    <mergeCell ref="L22:W22"/>
    <mergeCell ref="B19:B20"/>
    <mergeCell ref="C19:H20"/>
    <mergeCell ref="I19:I20"/>
    <mergeCell ref="J19:K20"/>
    <mergeCell ref="L19:W20"/>
    <mergeCell ref="X19:AB20"/>
    <mergeCell ref="AU22:AW23"/>
    <mergeCell ref="B21:B22"/>
    <mergeCell ref="C21:H22"/>
    <mergeCell ref="AN19:BG21"/>
  </mergeCells>
  <phoneticPr fontId="3"/>
  <dataValidations disablePrompts="1" count="1">
    <dataValidation type="list" allowBlank="1" showInputMessage="1" showErrorMessage="1" sqref="AU22:AW23">
      <formula1>$BA$22:$BA$24</formula1>
    </dataValidation>
  </dataValidations>
  <hyperlinks>
    <hyperlink ref="AN10:AR11" location="'（15号様式）業務の中止'!B40" display="契約約款第１７条を見る"/>
  </hyperlinks>
  <pageMargins left="1.1023622047244095" right="0.51181102362204722" top="0.74803149606299213" bottom="0.74803149606299213" header="0.31496062992125984" footer="0.31496062992125984"/>
  <pageSetup paperSize="9" orientation="portrait" r:id="rId1"/>
  <headerFooter>
    <oddHeader>&amp;L&amp;"ＭＳ 明朝,標準"&amp;8&amp;K01+034第14号様式（第17条関係）建築保全業務委託用</oddHeader>
    <oddFooter>&amp;R&amp;"ＭＳ 明朝,標準"&amp;8&amp;K01+034業務主管課⇒受注者</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tint="0.39997558519241921"/>
  </sheetPr>
  <dimension ref="A1:BG52"/>
  <sheetViews>
    <sheetView showZeros="0" view="pageBreakPreview" zoomScaleNormal="100" zoomScaleSheetLayoutView="100" workbookViewId="0">
      <selection activeCell="AJ8" sqref="AJ8"/>
    </sheetView>
  </sheetViews>
  <sheetFormatPr defaultColWidth="2.33203125" defaultRowHeight="13.2"/>
  <cols>
    <col min="1" max="1" width="9.88671875" style="485" customWidth="1"/>
    <col min="2" max="37" width="2.33203125" style="18"/>
    <col min="38" max="44" width="2.33203125" style="18" customWidth="1"/>
    <col min="45" max="45" width="14.88671875" style="18" customWidth="1"/>
    <col min="46" max="46" width="2.33203125" style="18"/>
    <col min="47" max="47" width="10.33203125" style="18" customWidth="1"/>
    <col min="48" max="52" width="2.33203125" style="18"/>
    <col min="53" max="53" width="2.33203125" style="18" hidden="1" customWidth="1"/>
    <col min="54" max="16384" width="2.33203125" style="18"/>
  </cols>
  <sheetData>
    <row r="1" spans="1:53" s="2" customFormat="1" ht="20.100000000000001" customHeight="1">
      <c r="B1" s="130"/>
      <c r="C1" s="130"/>
      <c r="D1" s="130"/>
      <c r="E1" s="130"/>
      <c r="F1" s="130"/>
      <c r="G1" s="130"/>
      <c r="H1" s="130"/>
      <c r="I1" s="130"/>
      <c r="J1" s="130"/>
      <c r="K1" s="130"/>
      <c r="L1" s="130"/>
      <c r="M1" s="130"/>
      <c r="N1" s="130"/>
      <c r="O1" s="933"/>
      <c r="P1" s="933"/>
      <c r="Q1" s="531"/>
      <c r="R1" s="532"/>
      <c r="S1" s="533"/>
      <c r="T1" s="533"/>
      <c r="U1" s="533"/>
      <c r="V1" s="533"/>
      <c r="W1" s="533"/>
      <c r="X1" s="533"/>
      <c r="Y1" s="1914">
        <v>43383</v>
      </c>
      <c r="Z1" s="1914"/>
      <c r="AA1" s="1914"/>
      <c r="AB1" s="1914"/>
      <c r="AC1" s="1914"/>
      <c r="AD1" s="1914"/>
      <c r="AE1" s="1914"/>
      <c r="AF1" s="1914"/>
      <c r="AG1" s="1914"/>
      <c r="AH1" s="1914"/>
      <c r="AI1" s="1914"/>
      <c r="AJ1" s="122"/>
      <c r="AL1" s="792" t="s">
        <v>84</v>
      </c>
    </row>
    <row r="2" spans="1:53" ht="15" customHeight="1">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6"/>
      <c r="AC2" s="963"/>
      <c r="AD2" s="526"/>
      <c r="AE2" s="526"/>
      <c r="AF2" s="526"/>
      <c r="AG2" s="526"/>
      <c r="AH2" s="526"/>
      <c r="AI2" s="526"/>
      <c r="AJ2" s="526"/>
    </row>
    <row r="3" spans="1:53" s="376" customFormat="1" ht="15" customHeight="1">
      <c r="A3" s="485"/>
      <c r="B3" s="963"/>
      <c r="C3" s="1158" t="s">
        <v>114</v>
      </c>
      <c r="D3" s="1834"/>
      <c r="E3" s="1834"/>
      <c r="F3" s="1834"/>
      <c r="G3" s="975"/>
      <c r="H3" s="975"/>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row>
    <row r="4" spans="1:53" s="376" customFormat="1" ht="20.100000000000001" customHeight="1">
      <c r="A4" s="485"/>
      <c r="B4" s="963"/>
      <c r="C4" s="1836" t="str">
        <f>IF(各項目入力表!B10=各項目入力表!A19,"平　塚　市　長","平塚市病院事業管理者")</f>
        <v>平　塚　市　長</v>
      </c>
      <c r="D4" s="1837"/>
      <c r="E4" s="1837"/>
      <c r="F4" s="1837"/>
      <c r="G4" s="1837"/>
      <c r="H4" s="1837"/>
      <c r="I4" s="1837"/>
      <c r="J4" s="1837"/>
      <c r="K4" s="1837"/>
      <c r="L4" s="1837"/>
      <c r="M4" s="975"/>
      <c r="N4" s="935"/>
      <c r="O4" s="935"/>
      <c r="P4" s="935"/>
      <c r="Q4" s="935"/>
      <c r="R4" s="935"/>
      <c r="S4" s="963"/>
      <c r="T4" s="963"/>
      <c r="U4" s="963"/>
      <c r="V4" s="963"/>
      <c r="W4" s="963"/>
      <c r="X4" s="963"/>
      <c r="Y4" s="963"/>
      <c r="Z4" s="963"/>
      <c r="AA4" s="963"/>
      <c r="AB4" s="963"/>
      <c r="AC4" s="963"/>
      <c r="AD4" s="963"/>
      <c r="AE4" s="963"/>
      <c r="AF4" s="963"/>
      <c r="AG4" s="963"/>
      <c r="AH4" s="963"/>
      <c r="AI4" s="963"/>
      <c r="AJ4" s="963"/>
      <c r="AM4" s="52"/>
      <c r="AN4" s="52"/>
    </row>
    <row r="5" spans="1:53" ht="15" customHeight="1">
      <c r="B5" s="963"/>
      <c r="C5" s="963"/>
      <c r="D5" s="935"/>
      <c r="E5" s="935"/>
      <c r="F5" s="935"/>
      <c r="G5" s="935"/>
      <c r="H5" s="935"/>
      <c r="I5" s="935"/>
      <c r="J5" s="935"/>
      <c r="K5" s="935"/>
      <c r="L5" s="935"/>
      <c r="M5" s="935"/>
      <c r="N5" s="935"/>
      <c r="O5" s="935"/>
      <c r="P5" s="935"/>
      <c r="Q5" s="935"/>
      <c r="R5" s="963"/>
      <c r="S5" s="963"/>
      <c r="T5" s="963"/>
      <c r="U5" s="963"/>
      <c r="V5" s="963"/>
      <c r="W5" s="963"/>
      <c r="X5" s="963"/>
      <c r="Y5" s="963"/>
      <c r="Z5" s="963"/>
      <c r="AA5" s="963"/>
      <c r="AB5" s="963"/>
      <c r="AC5" s="963"/>
      <c r="AD5" s="963"/>
      <c r="AE5" s="963"/>
      <c r="AF5" s="963"/>
      <c r="AG5" s="963"/>
      <c r="AH5" s="963"/>
      <c r="AI5" s="963"/>
      <c r="AJ5" s="963"/>
      <c r="BA5" s="18" t="s">
        <v>137</v>
      </c>
    </row>
    <row r="6" spans="1:53" ht="30" customHeight="1">
      <c r="B6" s="963"/>
      <c r="C6" s="963"/>
      <c r="D6" s="963"/>
      <c r="E6" s="963"/>
      <c r="F6" s="963"/>
      <c r="G6" s="963"/>
      <c r="H6" s="963"/>
      <c r="I6" s="527"/>
      <c r="J6" s="527"/>
      <c r="K6" s="527"/>
      <c r="L6" s="527"/>
      <c r="M6" s="527"/>
      <c r="N6" s="527"/>
      <c r="O6" s="527"/>
      <c r="P6" s="527"/>
      <c r="Q6" s="527"/>
      <c r="R6" s="2066" t="s">
        <v>29</v>
      </c>
      <c r="S6" s="2020"/>
      <c r="T6" s="2020"/>
      <c r="U6" s="2020"/>
      <c r="V6" s="2020"/>
      <c r="W6" s="991"/>
      <c r="X6" s="1611" t="str">
        <f>各項目入力表!F3</f>
        <v>○○市○○番地○○</v>
      </c>
      <c r="Y6" s="2105"/>
      <c r="Z6" s="2105"/>
      <c r="AA6" s="2105"/>
      <c r="AB6" s="2105"/>
      <c r="AC6" s="2105"/>
      <c r="AD6" s="2105"/>
      <c r="AE6" s="2105"/>
      <c r="AF6" s="2105"/>
      <c r="AG6" s="2105"/>
      <c r="AH6" s="2105"/>
      <c r="AI6" s="2105"/>
      <c r="AJ6" s="528"/>
    </row>
    <row r="7" spans="1:53" ht="30" customHeight="1">
      <c r="B7" s="963"/>
      <c r="C7" s="963"/>
      <c r="D7" s="963"/>
      <c r="E7" s="963"/>
      <c r="F7" s="963"/>
      <c r="G7" s="963"/>
      <c r="H7" s="963"/>
      <c r="I7" s="963"/>
      <c r="J7" s="963"/>
      <c r="K7" s="963"/>
      <c r="L7" s="963"/>
      <c r="M7" s="963"/>
      <c r="N7" s="963"/>
      <c r="O7" s="963"/>
      <c r="P7" s="963"/>
      <c r="Q7" s="963"/>
      <c r="R7" s="2066" t="s">
        <v>22</v>
      </c>
      <c r="S7" s="2020"/>
      <c r="T7" s="2020"/>
      <c r="U7" s="2020"/>
      <c r="V7" s="2020"/>
      <c r="W7" s="991"/>
      <c r="X7" s="1611" t="str">
        <f>各項目入力表!F4</f>
        <v>○△□×ビル管理株式会社</v>
      </c>
      <c r="Y7" s="2105"/>
      <c r="Z7" s="2105"/>
      <c r="AA7" s="2105"/>
      <c r="AB7" s="2105"/>
      <c r="AC7" s="2105"/>
      <c r="AD7" s="2105"/>
      <c r="AE7" s="2105"/>
      <c r="AF7" s="2105"/>
      <c r="AG7" s="2105"/>
      <c r="AH7" s="2105"/>
      <c r="AI7" s="2105"/>
      <c r="AJ7" s="528"/>
    </row>
    <row r="8" spans="1:53" ht="30" customHeight="1">
      <c r="B8" s="963"/>
      <c r="C8" s="963"/>
      <c r="D8" s="963"/>
      <c r="E8" s="963"/>
      <c r="F8" s="963"/>
      <c r="G8" s="963"/>
      <c r="H8" s="963"/>
      <c r="I8" s="963"/>
      <c r="J8" s="963"/>
      <c r="K8" s="963"/>
      <c r="L8" s="963"/>
      <c r="M8" s="963"/>
      <c r="N8" s="963"/>
      <c r="O8" s="963"/>
      <c r="P8" s="963"/>
      <c r="Q8" s="963"/>
      <c r="R8" s="2066" t="s">
        <v>23</v>
      </c>
      <c r="S8" s="2020"/>
      <c r="T8" s="2020"/>
      <c r="U8" s="2020"/>
      <c r="V8" s="2020"/>
      <c r="W8" s="991"/>
      <c r="X8" s="1611" t="str">
        <f>各項目入力表!F5</f>
        <v>代表取締役　○△　□×</v>
      </c>
      <c r="Y8" s="2105"/>
      <c r="Z8" s="2105"/>
      <c r="AA8" s="2105"/>
      <c r="AB8" s="2105"/>
      <c r="AC8" s="2105"/>
      <c r="AD8" s="2105"/>
      <c r="AE8" s="2105"/>
      <c r="AF8" s="2105"/>
      <c r="AG8" s="2105"/>
      <c r="AH8" s="2105"/>
      <c r="AI8" s="2105"/>
      <c r="AJ8" s="530"/>
    </row>
    <row r="9" spans="1:53" s="1060" customFormat="1" ht="30" customHeight="1">
      <c r="B9" s="1053"/>
      <c r="C9" s="1053"/>
      <c r="D9" s="1053"/>
      <c r="E9" s="1053"/>
      <c r="F9" s="1053"/>
      <c r="G9" s="1053"/>
      <c r="H9" s="1053"/>
      <c r="I9" s="1053"/>
      <c r="J9" s="1053"/>
      <c r="K9" s="1053"/>
      <c r="L9" s="1053"/>
      <c r="M9" s="1053"/>
      <c r="N9" s="1053"/>
      <c r="O9" s="1908" t="s">
        <v>852</v>
      </c>
      <c r="P9" s="1908"/>
      <c r="Q9" s="1908"/>
      <c r="R9" s="1908"/>
      <c r="S9" s="1908"/>
      <c r="T9" s="1908"/>
      <c r="U9" s="1908"/>
      <c r="V9" s="1908"/>
      <c r="W9" s="1908"/>
      <c r="X9" s="1908"/>
      <c r="Y9" s="1908"/>
      <c r="Z9" s="1908"/>
      <c r="AA9" s="1908"/>
      <c r="AB9" s="1908"/>
      <c r="AC9" s="1908"/>
      <c r="AD9" s="1908"/>
      <c r="AE9" s="1908"/>
      <c r="AF9" s="1908"/>
      <c r="AG9" s="1908"/>
      <c r="AH9" s="1908"/>
      <c r="AI9" s="1056"/>
      <c r="AJ9" s="530"/>
    </row>
    <row r="10" spans="1:53" ht="15" customHeight="1">
      <c r="B10" s="963"/>
      <c r="C10" s="963"/>
      <c r="D10" s="963"/>
      <c r="E10" s="963"/>
      <c r="F10" s="963"/>
      <c r="G10" s="963"/>
      <c r="H10" s="963"/>
      <c r="I10" s="963"/>
      <c r="J10" s="963"/>
      <c r="K10" s="963"/>
      <c r="L10" s="963"/>
      <c r="M10" s="963"/>
      <c r="N10" s="963"/>
      <c r="O10" s="1908"/>
      <c r="P10" s="1908"/>
      <c r="Q10" s="1908"/>
      <c r="R10" s="1908"/>
      <c r="S10" s="1908"/>
      <c r="T10" s="1908"/>
      <c r="U10" s="1908"/>
      <c r="V10" s="1908"/>
      <c r="W10" s="1908"/>
      <c r="X10" s="1908"/>
      <c r="Y10" s="1908"/>
      <c r="Z10" s="1908"/>
      <c r="AA10" s="1908"/>
      <c r="AB10" s="1908"/>
      <c r="AC10" s="1908"/>
      <c r="AD10" s="1908"/>
      <c r="AE10" s="1908"/>
      <c r="AF10" s="1908"/>
      <c r="AG10" s="1908"/>
      <c r="AH10" s="1908"/>
      <c r="AI10" s="963"/>
      <c r="AJ10" s="963"/>
    </row>
    <row r="11" spans="1:53" ht="30" customHeight="1">
      <c r="B11" s="1909" t="s">
        <v>271</v>
      </c>
      <c r="C11" s="2020"/>
      <c r="D11" s="2020"/>
      <c r="E11" s="2020"/>
      <c r="F11" s="2020"/>
      <c r="G11" s="2020"/>
      <c r="H11" s="2020"/>
      <c r="I11" s="2020"/>
      <c r="J11" s="2020"/>
      <c r="K11" s="2020"/>
      <c r="L11" s="2020"/>
      <c r="M11" s="2020"/>
      <c r="N11" s="2020"/>
      <c r="O11" s="2020"/>
      <c r="P11" s="2020"/>
      <c r="Q11" s="2020"/>
      <c r="R11" s="2020"/>
      <c r="S11" s="2020"/>
      <c r="T11" s="2020"/>
      <c r="U11" s="2020"/>
      <c r="V11" s="2020"/>
      <c r="W11" s="2020"/>
      <c r="X11" s="2020"/>
      <c r="Y11" s="2020"/>
      <c r="Z11" s="2020"/>
      <c r="AA11" s="2020"/>
      <c r="AB11" s="2020"/>
      <c r="AC11" s="2020"/>
      <c r="AD11" s="2020"/>
      <c r="AE11" s="2020"/>
      <c r="AF11" s="2020"/>
      <c r="AG11" s="2020"/>
      <c r="AH11" s="2020"/>
      <c r="AI11" s="2020"/>
      <c r="AJ11" s="2020"/>
    </row>
    <row r="12" spans="1:53" ht="15" customHeight="1">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row>
    <row r="13" spans="1:53" ht="9.9" customHeight="1">
      <c r="B13" s="1908" t="s">
        <v>827</v>
      </c>
      <c r="C13" s="2107"/>
      <c r="D13" s="2107"/>
      <c r="E13" s="2107"/>
      <c r="F13" s="2107"/>
      <c r="G13" s="2107"/>
      <c r="H13" s="2107"/>
      <c r="I13" s="2107"/>
      <c r="J13" s="2107"/>
      <c r="K13" s="2107"/>
      <c r="L13" s="2107"/>
      <c r="M13" s="2107"/>
      <c r="N13" s="2107"/>
      <c r="O13" s="2107"/>
      <c r="P13" s="2107"/>
      <c r="Q13" s="2107"/>
      <c r="R13" s="2107"/>
      <c r="S13" s="2107"/>
      <c r="T13" s="2107"/>
      <c r="U13" s="2107"/>
      <c r="V13" s="2107"/>
      <c r="W13" s="2107"/>
      <c r="X13" s="2107"/>
      <c r="Y13" s="2107"/>
      <c r="Z13" s="2107"/>
      <c r="AA13" s="2107"/>
      <c r="AB13" s="2107"/>
      <c r="AC13" s="2107"/>
      <c r="AD13" s="2107"/>
      <c r="AE13" s="2107"/>
      <c r="AF13" s="2107"/>
      <c r="AG13" s="2107"/>
      <c r="AH13" s="2107"/>
      <c r="AI13" s="2107"/>
      <c r="AJ13" s="2107"/>
    </row>
    <row r="14" spans="1:53" ht="9.9" customHeight="1">
      <c r="B14" s="2107"/>
      <c r="C14" s="2107"/>
      <c r="D14" s="2107"/>
      <c r="E14" s="2107"/>
      <c r="F14" s="2107"/>
      <c r="G14" s="2107"/>
      <c r="H14" s="2107"/>
      <c r="I14" s="2107"/>
      <c r="J14" s="2107"/>
      <c r="K14" s="2107"/>
      <c r="L14" s="2107"/>
      <c r="M14" s="2107"/>
      <c r="N14" s="2107"/>
      <c r="O14" s="2107"/>
      <c r="P14" s="2107"/>
      <c r="Q14" s="2107"/>
      <c r="R14" s="2107"/>
      <c r="S14" s="2107"/>
      <c r="T14" s="2107"/>
      <c r="U14" s="2107"/>
      <c r="V14" s="2107"/>
      <c r="W14" s="2107"/>
      <c r="X14" s="2107"/>
      <c r="Y14" s="2107"/>
      <c r="Z14" s="2107"/>
      <c r="AA14" s="2107"/>
      <c r="AB14" s="2107"/>
      <c r="AC14" s="2107"/>
      <c r="AD14" s="2107"/>
      <c r="AE14" s="2107"/>
      <c r="AF14" s="2107"/>
      <c r="AG14" s="2107"/>
      <c r="AH14" s="2107"/>
      <c r="AI14" s="2107"/>
      <c r="AJ14" s="2107"/>
    </row>
    <row r="15" spans="1:53" ht="15" customHeight="1">
      <c r="B15" s="2107"/>
      <c r="C15" s="2107"/>
      <c r="D15" s="2107"/>
      <c r="E15" s="2107"/>
      <c r="F15" s="2107"/>
      <c r="G15" s="2107"/>
      <c r="H15" s="2107"/>
      <c r="I15" s="2107"/>
      <c r="J15" s="2107"/>
      <c r="K15" s="2107"/>
      <c r="L15" s="2107"/>
      <c r="M15" s="2107"/>
      <c r="N15" s="2107"/>
      <c r="O15" s="2107"/>
      <c r="P15" s="2107"/>
      <c r="Q15" s="2107"/>
      <c r="R15" s="2107"/>
      <c r="S15" s="2107"/>
      <c r="T15" s="2107"/>
      <c r="U15" s="2107"/>
      <c r="V15" s="2107"/>
      <c r="W15" s="2107"/>
      <c r="X15" s="2107"/>
      <c r="Y15" s="2107"/>
      <c r="Z15" s="2107"/>
      <c r="AA15" s="2107"/>
      <c r="AB15" s="2107"/>
      <c r="AC15" s="2107"/>
      <c r="AD15" s="2107"/>
      <c r="AE15" s="2107"/>
      <c r="AF15" s="2107"/>
      <c r="AG15" s="2107"/>
      <c r="AH15" s="2107"/>
      <c r="AI15" s="2107"/>
      <c r="AJ15" s="2107"/>
    </row>
    <row r="16" spans="1:53" ht="20.100000000000001" customHeight="1">
      <c r="B16" s="963"/>
      <c r="C16" s="1754" t="s">
        <v>28</v>
      </c>
      <c r="D16" s="1754"/>
      <c r="E16" s="1754"/>
      <c r="F16" s="1754"/>
      <c r="G16" s="1754"/>
      <c r="H16" s="1754"/>
      <c r="I16" s="1754"/>
      <c r="J16" s="1754"/>
      <c r="K16" s="1754"/>
      <c r="L16" s="1754"/>
      <c r="M16" s="1754"/>
      <c r="N16" s="1754"/>
      <c r="O16" s="1754"/>
      <c r="P16" s="1754"/>
      <c r="Q16" s="1754"/>
      <c r="R16" s="1754"/>
      <c r="S16" s="1754"/>
      <c r="T16" s="1754"/>
      <c r="U16" s="1754"/>
      <c r="V16" s="1754"/>
      <c r="W16" s="1754"/>
      <c r="X16" s="1754"/>
      <c r="Y16" s="1754"/>
      <c r="Z16" s="1754"/>
      <c r="AA16" s="1754"/>
      <c r="AB16" s="1754"/>
      <c r="AC16" s="1754"/>
      <c r="AD16" s="1754"/>
      <c r="AE16" s="1754"/>
      <c r="AF16" s="1754"/>
      <c r="AG16" s="1754"/>
      <c r="AH16" s="1754"/>
      <c r="AI16" s="1754"/>
      <c r="AJ16" s="1754"/>
    </row>
    <row r="17" spans="1:59" ht="15" customHeight="1" thickBot="1">
      <c r="B17" s="963"/>
      <c r="C17" s="963"/>
      <c r="D17" s="963"/>
      <c r="E17" s="963"/>
      <c r="F17" s="963"/>
      <c r="G17" s="963"/>
      <c r="H17" s="963"/>
      <c r="I17" s="963"/>
      <c r="J17" s="963"/>
      <c r="K17" s="963"/>
      <c r="L17" s="963"/>
      <c r="M17" s="963"/>
      <c r="N17" s="963"/>
      <c r="O17" s="963"/>
      <c r="P17" s="963"/>
      <c r="Q17" s="963"/>
      <c r="R17" s="963"/>
      <c r="S17" s="963"/>
      <c r="T17" s="963"/>
      <c r="U17" s="963"/>
      <c r="V17" s="963"/>
      <c r="W17" s="963"/>
      <c r="X17" s="963"/>
      <c r="Y17" s="963"/>
      <c r="Z17" s="963"/>
      <c r="AA17" s="963"/>
      <c r="AB17" s="963"/>
      <c r="AC17" s="963"/>
      <c r="AD17" s="963"/>
      <c r="AE17" s="963"/>
      <c r="AF17" s="963"/>
      <c r="AG17" s="963"/>
      <c r="AH17" s="963"/>
      <c r="AI17" s="963"/>
      <c r="AJ17" s="963"/>
    </row>
    <row r="18" spans="1:59" ht="15" customHeight="1">
      <c r="B18" s="1926"/>
      <c r="C18" s="1602" t="s">
        <v>229</v>
      </c>
      <c r="D18" s="1096"/>
      <c r="E18" s="1096"/>
      <c r="F18" s="1096"/>
      <c r="G18" s="1096"/>
      <c r="H18" s="1096"/>
      <c r="I18" s="1928"/>
      <c r="J18" s="1922" t="str">
        <f>各項目入力表!B3</f>
        <v>○○○○施設保全業務（総合管理）</v>
      </c>
      <c r="K18" s="1936"/>
      <c r="L18" s="1936"/>
      <c r="M18" s="1936"/>
      <c r="N18" s="1936"/>
      <c r="O18" s="1936"/>
      <c r="P18" s="1936"/>
      <c r="Q18" s="1936"/>
      <c r="R18" s="1936"/>
      <c r="S18" s="1936"/>
      <c r="T18" s="1936"/>
      <c r="U18" s="1936"/>
      <c r="V18" s="1936"/>
      <c r="W18" s="1936"/>
      <c r="X18" s="1936"/>
      <c r="Y18" s="1936"/>
      <c r="Z18" s="1936"/>
      <c r="AA18" s="1936"/>
      <c r="AB18" s="1936"/>
      <c r="AC18" s="1936"/>
      <c r="AD18" s="1936"/>
      <c r="AE18" s="1936"/>
      <c r="AF18" s="1936"/>
      <c r="AG18" s="1936"/>
      <c r="AH18" s="1936"/>
      <c r="AI18" s="1936"/>
      <c r="AJ18" s="1937"/>
    </row>
    <row r="19" spans="1:59" ht="15" customHeight="1">
      <c r="B19" s="1950"/>
      <c r="C19" s="1095"/>
      <c r="D19" s="1095"/>
      <c r="E19" s="1095"/>
      <c r="F19" s="1095"/>
      <c r="G19" s="1095"/>
      <c r="H19" s="1095"/>
      <c r="I19" s="1951"/>
      <c r="J19" s="1938"/>
      <c r="K19" s="1939"/>
      <c r="L19" s="1939"/>
      <c r="M19" s="1939"/>
      <c r="N19" s="1939"/>
      <c r="O19" s="1939"/>
      <c r="P19" s="1939"/>
      <c r="Q19" s="1939"/>
      <c r="R19" s="1939"/>
      <c r="S19" s="1939"/>
      <c r="T19" s="1939"/>
      <c r="U19" s="1939"/>
      <c r="V19" s="1939"/>
      <c r="W19" s="1939"/>
      <c r="X19" s="1939"/>
      <c r="Y19" s="1939"/>
      <c r="Z19" s="1939"/>
      <c r="AA19" s="1939"/>
      <c r="AB19" s="1939"/>
      <c r="AC19" s="1939"/>
      <c r="AD19" s="1939"/>
      <c r="AE19" s="1939"/>
      <c r="AF19" s="1939"/>
      <c r="AG19" s="1939"/>
      <c r="AH19" s="1939"/>
      <c r="AI19" s="1939"/>
      <c r="AJ19" s="1940"/>
    </row>
    <row r="20" spans="1:59" s="39" customFormat="1" ht="15" customHeight="1">
      <c r="A20" s="485"/>
      <c r="B20" s="1585"/>
      <c r="C20" s="1587" t="s">
        <v>48</v>
      </c>
      <c r="D20" s="1102"/>
      <c r="E20" s="1102"/>
      <c r="F20" s="1102"/>
      <c r="G20" s="1102"/>
      <c r="H20" s="1102"/>
      <c r="I20" s="1627"/>
      <c r="J20" s="1593"/>
      <c r="K20" s="2069"/>
      <c r="L20" s="1561">
        <f>各項目入力表!B6</f>
        <v>43922</v>
      </c>
      <c r="M20" s="1561"/>
      <c r="N20" s="1561"/>
      <c r="O20" s="1561"/>
      <c r="P20" s="1561"/>
      <c r="Q20" s="1561"/>
      <c r="R20" s="1561"/>
      <c r="S20" s="1561"/>
      <c r="T20" s="1561"/>
      <c r="U20" s="1561"/>
      <c r="V20" s="1561"/>
      <c r="W20" s="1590"/>
      <c r="X20" s="1588" t="s">
        <v>118</v>
      </c>
      <c r="Y20" s="1102"/>
      <c r="Z20" s="1102"/>
      <c r="AA20" s="1102"/>
      <c r="AB20" s="1125"/>
      <c r="AC20" s="1896" t="str">
        <f>各項目入力表!B5</f>
        <v>05</v>
      </c>
      <c r="AD20" s="1594"/>
      <c r="AE20" s="1594"/>
      <c r="AF20" s="1594"/>
      <c r="AG20" s="1594"/>
      <c r="AH20" s="1594"/>
      <c r="AI20" s="1594"/>
      <c r="AJ20" s="1600"/>
    </row>
    <row r="21" spans="1:59" s="39" customFormat="1" ht="15" customHeight="1">
      <c r="A21" s="485"/>
      <c r="B21" s="1586"/>
      <c r="C21" s="1095"/>
      <c r="D21" s="1095"/>
      <c r="E21" s="1095"/>
      <c r="F21" s="1095"/>
      <c r="G21" s="1095"/>
      <c r="H21" s="1095"/>
      <c r="I21" s="1628"/>
      <c r="J21" s="2070"/>
      <c r="K21" s="2071"/>
      <c r="L21" s="1597"/>
      <c r="M21" s="1597"/>
      <c r="N21" s="1597"/>
      <c r="O21" s="1597"/>
      <c r="P21" s="1597"/>
      <c r="Q21" s="1597"/>
      <c r="R21" s="1597"/>
      <c r="S21" s="1597"/>
      <c r="T21" s="1597"/>
      <c r="U21" s="1597"/>
      <c r="V21" s="1597"/>
      <c r="W21" s="1598"/>
      <c r="X21" s="1116"/>
      <c r="Y21" s="1095"/>
      <c r="Z21" s="1095"/>
      <c r="AA21" s="1095"/>
      <c r="AB21" s="1115"/>
      <c r="AC21" s="1595"/>
      <c r="AD21" s="1596"/>
      <c r="AE21" s="1596"/>
      <c r="AF21" s="1596"/>
      <c r="AG21" s="1596"/>
      <c r="AH21" s="1596"/>
      <c r="AI21" s="1596"/>
      <c r="AJ21" s="1601"/>
      <c r="AN21" s="1090" t="s">
        <v>366</v>
      </c>
      <c r="AO21" s="1626"/>
      <c r="AP21" s="1626"/>
      <c r="AQ21" s="1626"/>
      <c r="AR21" s="1626"/>
      <c r="AS21" s="1626"/>
      <c r="AT21" s="1626"/>
      <c r="AU21" s="1626"/>
      <c r="AV21" s="1626"/>
      <c r="AW21" s="1626"/>
      <c r="AX21" s="1626"/>
      <c r="AY21" s="1626"/>
      <c r="AZ21" s="1626"/>
      <c r="BA21" s="1626"/>
      <c r="BB21" s="1626"/>
      <c r="BC21" s="1626"/>
      <c r="BD21" s="1626"/>
      <c r="BE21" s="1626"/>
      <c r="BF21" s="1626"/>
      <c r="BG21" s="1626"/>
    </row>
    <row r="22" spans="1:59" s="39" customFormat="1" ht="30" customHeight="1">
      <c r="A22" s="485"/>
      <c r="B22" s="1585"/>
      <c r="C22" s="1587" t="s">
        <v>267</v>
      </c>
      <c r="D22" s="1102"/>
      <c r="E22" s="1102"/>
      <c r="F22" s="1102"/>
      <c r="G22" s="1102"/>
      <c r="H22" s="1102"/>
      <c r="I22" s="931"/>
      <c r="J22" s="2090" t="s">
        <v>144</v>
      </c>
      <c r="K22" s="2091"/>
      <c r="L22" s="1561">
        <f>各項目入力表!B7</f>
        <v>43922</v>
      </c>
      <c r="M22" s="1561"/>
      <c r="N22" s="1561"/>
      <c r="O22" s="1561"/>
      <c r="P22" s="1561"/>
      <c r="Q22" s="1561"/>
      <c r="R22" s="1561"/>
      <c r="S22" s="1561"/>
      <c r="T22" s="1561"/>
      <c r="U22" s="1561"/>
      <c r="V22" s="1561"/>
      <c r="W22" s="1590"/>
      <c r="X22" s="977"/>
      <c r="Y22" s="48"/>
      <c r="Z22" s="48"/>
      <c r="AA22" s="48"/>
      <c r="AB22" s="48"/>
      <c r="AC22" s="48"/>
      <c r="AD22" s="48"/>
      <c r="AE22" s="48"/>
      <c r="AF22" s="48"/>
      <c r="AG22" s="48"/>
      <c r="AH22" s="48"/>
      <c r="AI22" s="48"/>
      <c r="AJ22" s="49"/>
      <c r="AN22" s="1626"/>
      <c r="AO22" s="1626"/>
      <c r="AP22" s="1626"/>
      <c r="AQ22" s="1626"/>
      <c r="AR22" s="1626"/>
      <c r="AS22" s="1626"/>
      <c r="AT22" s="1626"/>
      <c r="AU22" s="1626"/>
      <c r="AV22" s="1626"/>
      <c r="AW22" s="1626"/>
      <c r="AX22" s="1626"/>
      <c r="AY22" s="1626"/>
      <c r="AZ22" s="1626"/>
      <c r="BA22" s="1626"/>
      <c r="BB22" s="1626"/>
      <c r="BC22" s="1626"/>
      <c r="BD22" s="1626"/>
      <c r="BE22" s="1626"/>
      <c r="BF22" s="1626"/>
      <c r="BG22" s="1626"/>
    </row>
    <row r="23" spans="1:59" s="39" customFormat="1" ht="30" customHeight="1" thickBot="1">
      <c r="A23" s="485"/>
      <c r="B23" s="1586"/>
      <c r="C23" s="1095"/>
      <c r="D23" s="1095"/>
      <c r="E23" s="1095"/>
      <c r="F23" s="1095"/>
      <c r="G23" s="1095"/>
      <c r="H23" s="1095"/>
      <c r="I23" s="929"/>
      <c r="J23" s="2092" t="s">
        <v>143</v>
      </c>
      <c r="K23" s="2093"/>
      <c r="L23" s="1597">
        <f>IF(AU24=BA25,各項目入力表!D5,各項目入力表!B8)</f>
        <v>44286</v>
      </c>
      <c r="M23" s="1597"/>
      <c r="N23" s="1597"/>
      <c r="O23" s="1597"/>
      <c r="P23" s="1597"/>
      <c r="Q23" s="1597"/>
      <c r="R23" s="1597"/>
      <c r="S23" s="1597"/>
      <c r="T23" s="1597"/>
      <c r="U23" s="1597"/>
      <c r="V23" s="1597"/>
      <c r="W23" s="1598"/>
      <c r="X23" s="976"/>
      <c r="Y23" s="50"/>
      <c r="Z23" s="50"/>
      <c r="AA23" s="50"/>
      <c r="AB23" s="50"/>
      <c r="AC23" s="50"/>
      <c r="AD23" s="50"/>
      <c r="AE23" s="50"/>
      <c r="AF23" s="50"/>
      <c r="AG23" s="50"/>
      <c r="AH23" s="50"/>
      <c r="AI23" s="50"/>
      <c r="AJ23" s="51"/>
      <c r="AN23" s="1626"/>
      <c r="AO23" s="1626"/>
      <c r="AP23" s="1626"/>
      <c r="AQ23" s="1626"/>
      <c r="AR23" s="1626"/>
      <c r="AS23" s="1626"/>
      <c r="AT23" s="1626"/>
      <c r="AU23" s="1626"/>
      <c r="AV23" s="1626"/>
      <c r="AW23" s="1626"/>
      <c r="AX23" s="1626"/>
      <c r="AY23" s="1626"/>
      <c r="AZ23" s="1626"/>
      <c r="BA23" s="1626"/>
      <c r="BB23" s="1626"/>
      <c r="BC23" s="1626"/>
      <c r="BD23" s="1626"/>
      <c r="BE23" s="1626"/>
      <c r="BF23" s="1626"/>
      <c r="BG23" s="1626"/>
    </row>
    <row r="24" spans="1:59" s="39" customFormat="1" ht="30" customHeight="1" thickTop="1">
      <c r="A24" s="485"/>
      <c r="B24" s="2094"/>
      <c r="C24" s="2096" t="s">
        <v>272</v>
      </c>
      <c r="D24" s="2097"/>
      <c r="E24" s="2097"/>
      <c r="F24" s="2097"/>
      <c r="G24" s="2097"/>
      <c r="H24" s="2097"/>
      <c r="I24" s="670"/>
      <c r="J24" s="2090" t="s">
        <v>144</v>
      </c>
      <c r="K24" s="2091"/>
      <c r="L24" s="1561">
        <f>L22</f>
        <v>43922</v>
      </c>
      <c r="M24" s="1561"/>
      <c r="N24" s="1561"/>
      <c r="O24" s="1561"/>
      <c r="P24" s="1561"/>
      <c r="Q24" s="1561"/>
      <c r="R24" s="1561"/>
      <c r="S24" s="1561"/>
      <c r="T24" s="1561"/>
      <c r="U24" s="1561"/>
      <c r="V24" s="1561"/>
      <c r="W24" s="1590"/>
      <c r="X24" s="977"/>
      <c r="Y24" s="48"/>
      <c r="Z24" s="48"/>
      <c r="AA24" s="48"/>
      <c r="AB24" s="48"/>
      <c r="AC24" s="48"/>
      <c r="AD24" s="48"/>
      <c r="AE24" s="48"/>
      <c r="AF24" s="48"/>
      <c r="AG24" s="48"/>
      <c r="AH24" s="48"/>
      <c r="AI24" s="48"/>
      <c r="AJ24" s="49"/>
      <c r="AN24" s="2108" t="s">
        <v>274</v>
      </c>
      <c r="AO24" s="1820"/>
      <c r="AP24" s="1820"/>
      <c r="AQ24" s="1820"/>
      <c r="AR24" s="1820"/>
      <c r="AS24" s="1820"/>
      <c r="AT24" s="2109"/>
      <c r="AU24" s="1619" t="s">
        <v>275</v>
      </c>
      <c r="AV24" s="1620"/>
      <c r="AW24" s="1621"/>
      <c r="AX24" s="315"/>
      <c r="AY24" s="315"/>
      <c r="AZ24" s="315"/>
      <c r="BA24" s="315" t="s">
        <v>275</v>
      </c>
      <c r="BB24" s="315"/>
      <c r="BC24" s="315"/>
      <c r="BD24" s="315"/>
      <c r="BE24" s="315"/>
      <c r="BF24" s="315"/>
      <c r="BG24" s="315"/>
    </row>
    <row r="25" spans="1:59" s="39" customFormat="1" ht="30" customHeight="1" thickBot="1">
      <c r="A25" s="485"/>
      <c r="B25" s="2095"/>
      <c r="C25" s="2098"/>
      <c r="D25" s="2098"/>
      <c r="E25" s="2098"/>
      <c r="F25" s="2098"/>
      <c r="G25" s="2098"/>
      <c r="H25" s="2098"/>
      <c r="I25" s="672"/>
      <c r="J25" s="2092" t="s">
        <v>143</v>
      </c>
      <c r="K25" s="2093"/>
      <c r="L25" s="1597">
        <f>IF(AU24=BA25,各項目入力表!D6,各項目入力表!D5)</f>
        <v>43936</v>
      </c>
      <c r="M25" s="1597"/>
      <c r="N25" s="1597"/>
      <c r="O25" s="1597"/>
      <c r="P25" s="1597"/>
      <c r="Q25" s="1597"/>
      <c r="R25" s="1597"/>
      <c r="S25" s="1597"/>
      <c r="T25" s="1597"/>
      <c r="U25" s="1597"/>
      <c r="V25" s="1597"/>
      <c r="W25" s="1598"/>
      <c r="X25" s="976"/>
      <c r="Y25" s="50"/>
      <c r="Z25" s="50"/>
      <c r="AA25" s="50"/>
      <c r="AB25" s="50"/>
      <c r="AC25" s="50"/>
      <c r="AD25" s="50"/>
      <c r="AE25" s="50"/>
      <c r="AF25" s="50"/>
      <c r="AG25" s="50"/>
      <c r="AH25" s="50"/>
      <c r="AI25" s="50"/>
      <c r="AJ25" s="51"/>
      <c r="AN25" s="1820"/>
      <c r="AO25" s="1820"/>
      <c r="AP25" s="1820"/>
      <c r="AQ25" s="1820"/>
      <c r="AR25" s="1820"/>
      <c r="AS25" s="1820"/>
      <c r="AT25" s="2109"/>
      <c r="AU25" s="1622"/>
      <c r="AV25" s="1623"/>
      <c r="AW25" s="1624"/>
      <c r="AX25" s="315"/>
      <c r="AY25" s="315"/>
      <c r="AZ25" s="315"/>
      <c r="BA25" s="315" t="s">
        <v>276</v>
      </c>
      <c r="BB25" s="315"/>
      <c r="BC25" s="315"/>
      <c r="BD25" s="315"/>
      <c r="BE25" s="315"/>
      <c r="BF25" s="315"/>
      <c r="BG25" s="315"/>
    </row>
    <row r="26" spans="1:59" ht="15" customHeight="1" thickTop="1">
      <c r="B26" s="53"/>
      <c r="C26" s="1548" t="s">
        <v>273</v>
      </c>
      <c r="D26" s="1491"/>
      <c r="E26" s="1491"/>
      <c r="F26" s="1491"/>
      <c r="G26" s="1491"/>
      <c r="H26" s="1491"/>
      <c r="I26" s="137"/>
      <c r="J26" s="1498" t="s">
        <v>533</v>
      </c>
      <c r="K26" s="1876"/>
      <c r="L26" s="1876"/>
      <c r="M26" s="1876"/>
      <c r="N26" s="1876"/>
      <c r="O26" s="1876"/>
      <c r="P26" s="1876"/>
      <c r="Q26" s="1876"/>
      <c r="R26" s="1876"/>
      <c r="S26" s="1876"/>
      <c r="T26" s="1876"/>
      <c r="U26" s="1876"/>
      <c r="V26" s="1876"/>
      <c r="W26" s="1876"/>
      <c r="X26" s="1876"/>
      <c r="Y26" s="1876"/>
      <c r="Z26" s="1876"/>
      <c r="AA26" s="1876"/>
      <c r="AB26" s="1876"/>
      <c r="AC26" s="1876"/>
      <c r="AD26" s="1876"/>
      <c r="AE26" s="1876"/>
      <c r="AF26" s="1876"/>
      <c r="AG26" s="1876"/>
      <c r="AH26" s="1876"/>
      <c r="AI26" s="1876"/>
      <c r="AJ26" s="1877"/>
      <c r="AN26" s="278"/>
      <c r="BA26" s="523"/>
    </row>
    <row r="27" spans="1:59" ht="15" customHeight="1">
      <c r="B27" s="53"/>
      <c r="C27" s="1491"/>
      <c r="D27" s="1491"/>
      <c r="E27" s="1491"/>
      <c r="F27" s="1491"/>
      <c r="G27" s="1491"/>
      <c r="H27" s="1491"/>
      <c r="I27" s="137"/>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N27" s="2052" t="s">
        <v>423</v>
      </c>
      <c r="AO27" s="2106"/>
      <c r="AP27" s="2106"/>
      <c r="AQ27" s="2106"/>
      <c r="AR27" s="2106"/>
      <c r="AS27" s="2106"/>
      <c r="AT27" s="2106"/>
      <c r="AU27" s="2106"/>
      <c r="AV27" s="2106"/>
      <c r="AW27" s="2106"/>
      <c r="AX27" s="2106"/>
    </row>
    <row r="28" spans="1:59" ht="15" customHeight="1">
      <c r="B28" s="53"/>
      <c r="C28" s="1491"/>
      <c r="D28" s="1491"/>
      <c r="E28" s="1491"/>
      <c r="F28" s="1491"/>
      <c r="G28" s="1491"/>
      <c r="H28" s="1491"/>
      <c r="I28" s="137"/>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N28" s="2106"/>
      <c r="AO28" s="2106"/>
      <c r="AP28" s="2106"/>
      <c r="AQ28" s="2106"/>
      <c r="AR28" s="2106"/>
      <c r="AS28" s="2106"/>
      <c r="AT28" s="2106"/>
      <c r="AU28" s="2106"/>
      <c r="AV28" s="2106"/>
      <c r="AW28" s="2106"/>
      <c r="AX28" s="2106"/>
    </row>
    <row r="29" spans="1:59" ht="15" customHeight="1">
      <c r="B29" s="53"/>
      <c r="C29" s="1491"/>
      <c r="D29" s="1491"/>
      <c r="E29" s="1491"/>
      <c r="F29" s="1491"/>
      <c r="G29" s="1491"/>
      <c r="H29" s="1491"/>
      <c r="I29" s="137"/>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c r="AN29" s="2106"/>
      <c r="AO29" s="2106"/>
      <c r="AP29" s="2106"/>
      <c r="AQ29" s="2106"/>
      <c r="AR29" s="2106"/>
      <c r="AS29" s="2106"/>
      <c r="AT29" s="2106"/>
      <c r="AU29" s="2106"/>
      <c r="AV29" s="2106"/>
      <c r="AW29" s="2106"/>
      <c r="AX29" s="2106"/>
    </row>
    <row r="30" spans="1:59" ht="15" customHeight="1">
      <c r="B30" s="53"/>
      <c r="C30" s="1491"/>
      <c r="D30" s="1491"/>
      <c r="E30" s="1491"/>
      <c r="F30" s="1491"/>
      <c r="G30" s="1491"/>
      <c r="H30" s="1491"/>
      <c r="I30" s="137"/>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c r="AN30" s="2106"/>
      <c r="AO30" s="2106"/>
      <c r="AP30" s="2106"/>
      <c r="AQ30" s="2106"/>
      <c r="AR30" s="2106"/>
      <c r="AS30" s="2106"/>
      <c r="AT30" s="2106"/>
      <c r="AU30" s="2106"/>
      <c r="AV30" s="2106"/>
      <c r="AW30" s="2106"/>
      <c r="AX30" s="2106"/>
    </row>
    <row r="31" spans="1:59" ht="15" customHeight="1">
      <c r="B31" s="53"/>
      <c r="C31" s="1491"/>
      <c r="D31" s="1491"/>
      <c r="E31" s="1491"/>
      <c r="F31" s="1491"/>
      <c r="G31" s="1491"/>
      <c r="H31" s="1491"/>
      <c r="I31" s="137"/>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1:59" ht="15" customHeight="1">
      <c r="B32" s="53"/>
      <c r="C32" s="1491"/>
      <c r="D32" s="1491"/>
      <c r="E32" s="1491"/>
      <c r="F32" s="1491"/>
      <c r="G32" s="1491"/>
      <c r="H32" s="1491"/>
      <c r="I32" s="137"/>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53"/>
      <c r="C33" s="1491"/>
      <c r="D33" s="1491"/>
      <c r="E33" s="1491"/>
      <c r="F33" s="1491"/>
      <c r="G33" s="1491"/>
      <c r="H33" s="1491"/>
      <c r="I33" s="137"/>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53"/>
      <c r="C34" s="1491"/>
      <c r="D34" s="1491"/>
      <c r="E34" s="1491"/>
      <c r="F34" s="1491"/>
      <c r="G34" s="1491"/>
      <c r="H34" s="1491"/>
      <c r="I34" s="137"/>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53"/>
      <c r="C35" s="1491"/>
      <c r="D35" s="1491"/>
      <c r="E35" s="1491"/>
      <c r="F35" s="1491"/>
      <c r="G35" s="1491"/>
      <c r="H35" s="1491"/>
      <c r="I35" s="137"/>
      <c r="J35" s="2099"/>
      <c r="K35" s="2100"/>
      <c r="L35" s="2100"/>
      <c r="M35" s="2100"/>
      <c r="N35" s="2100"/>
      <c r="O35" s="2100"/>
      <c r="P35" s="2100"/>
      <c r="Q35" s="2100"/>
      <c r="R35" s="2100"/>
      <c r="S35" s="2100"/>
      <c r="T35" s="2100"/>
      <c r="U35" s="2100"/>
      <c r="V35" s="2100"/>
      <c r="W35" s="2100"/>
      <c r="X35" s="2100"/>
      <c r="Y35" s="2100"/>
      <c r="Z35" s="2100"/>
      <c r="AA35" s="2100"/>
      <c r="AB35" s="2100"/>
      <c r="AC35" s="2100"/>
      <c r="AD35" s="2100"/>
      <c r="AE35" s="2100"/>
      <c r="AF35" s="2100"/>
      <c r="AG35" s="2100"/>
      <c r="AH35" s="2100"/>
      <c r="AI35" s="2100"/>
      <c r="AJ35" s="2101"/>
    </row>
    <row r="36" spans="2:36" ht="15" customHeight="1">
      <c r="B36" s="53"/>
      <c r="C36" s="1491"/>
      <c r="D36" s="1491"/>
      <c r="E36" s="1491"/>
      <c r="F36" s="1491"/>
      <c r="G36" s="1491"/>
      <c r="H36" s="1491"/>
      <c r="I36" s="137"/>
      <c r="J36" s="2099"/>
      <c r="K36" s="2100"/>
      <c r="L36" s="2100"/>
      <c r="M36" s="2100"/>
      <c r="N36" s="2100"/>
      <c r="O36" s="2100"/>
      <c r="P36" s="2100"/>
      <c r="Q36" s="2100"/>
      <c r="R36" s="2100"/>
      <c r="S36" s="2100"/>
      <c r="T36" s="2100"/>
      <c r="U36" s="2100"/>
      <c r="V36" s="2100"/>
      <c r="W36" s="2100"/>
      <c r="X36" s="2100"/>
      <c r="Y36" s="2100"/>
      <c r="Z36" s="2100"/>
      <c r="AA36" s="2100"/>
      <c r="AB36" s="2100"/>
      <c r="AC36" s="2100"/>
      <c r="AD36" s="2100"/>
      <c r="AE36" s="2100"/>
      <c r="AF36" s="2100"/>
      <c r="AG36" s="2100"/>
      <c r="AH36" s="2100"/>
      <c r="AI36" s="2100"/>
      <c r="AJ36" s="2101"/>
    </row>
    <row r="37" spans="2:36" ht="15" customHeight="1">
      <c r="B37" s="53"/>
      <c r="C37" s="1491"/>
      <c r="D37" s="1491"/>
      <c r="E37" s="1491"/>
      <c r="F37" s="1491"/>
      <c r="G37" s="1491"/>
      <c r="H37" s="1491"/>
      <c r="I37" s="137"/>
      <c r="J37" s="2099"/>
      <c r="K37" s="2100"/>
      <c r="L37" s="2100"/>
      <c r="M37" s="2100"/>
      <c r="N37" s="2100"/>
      <c r="O37" s="2100"/>
      <c r="P37" s="2100"/>
      <c r="Q37" s="2100"/>
      <c r="R37" s="2100"/>
      <c r="S37" s="2100"/>
      <c r="T37" s="2100"/>
      <c r="U37" s="2100"/>
      <c r="V37" s="2100"/>
      <c r="W37" s="2100"/>
      <c r="X37" s="2100"/>
      <c r="Y37" s="2100"/>
      <c r="Z37" s="2100"/>
      <c r="AA37" s="2100"/>
      <c r="AB37" s="2100"/>
      <c r="AC37" s="2100"/>
      <c r="AD37" s="2100"/>
      <c r="AE37" s="2100"/>
      <c r="AF37" s="2100"/>
      <c r="AG37" s="2100"/>
      <c r="AH37" s="2100"/>
      <c r="AI37" s="2100"/>
      <c r="AJ37" s="2101"/>
    </row>
    <row r="38" spans="2:36" ht="15" customHeight="1">
      <c r="B38" s="53"/>
      <c r="C38" s="1491"/>
      <c r="D38" s="1491"/>
      <c r="E38" s="1491"/>
      <c r="F38" s="1491"/>
      <c r="G38" s="1491"/>
      <c r="H38" s="1491"/>
      <c r="I38" s="137"/>
      <c r="J38" s="2099"/>
      <c r="K38" s="2100"/>
      <c r="L38" s="2100"/>
      <c r="M38" s="2100"/>
      <c r="N38" s="2100"/>
      <c r="O38" s="2100"/>
      <c r="P38" s="2100"/>
      <c r="Q38" s="2100"/>
      <c r="R38" s="2100"/>
      <c r="S38" s="2100"/>
      <c r="T38" s="2100"/>
      <c r="U38" s="2100"/>
      <c r="V38" s="2100"/>
      <c r="W38" s="2100"/>
      <c r="X38" s="2100"/>
      <c r="Y38" s="2100"/>
      <c r="Z38" s="2100"/>
      <c r="AA38" s="2100"/>
      <c r="AB38" s="2100"/>
      <c r="AC38" s="2100"/>
      <c r="AD38" s="2100"/>
      <c r="AE38" s="2100"/>
      <c r="AF38" s="2100"/>
      <c r="AG38" s="2100"/>
      <c r="AH38" s="2100"/>
      <c r="AI38" s="2100"/>
      <c r="AJ38" s="2101"/>
    </row>
    <row r="39" spans="2:36" ht="15" customHeight="1" thickBot="1">
      <c r="B39" s="54"/>
      <c r="C39" s="1113"/>
      <c r="D39" s="1113"/>
      <c r="E39" s="1113"/>
      <c r="F39" s="1113"/>
      <c r="G39" s="1113"/>
      <c r="H39" s="1113"/>
      <c r="I39" s="138"/>
      <c r="J39" s="2102"/>
      <c r="K39" s="2103"/>
      <c r="L39" s="2103"/>
      <c r="M39" s="2103"/>
      <c r="N39" s="2103"/>
      <c r="O39" s="2103"/>
      <c r="P39" s="2103"/>
      <c r="Q39" s="2103"/>
      <c r="R39" s="2103"/>
      <c r="S39" s="2103"/>
      <c r="T39" s="2103"/>
      <c r="U39" s="2103"/>
      <c r="V39" s="2103"/>
      <c r="W39" s="2103"/>
      <c r="X39" s="2103"/>
      <c r="Y39" s="2103"/>
      <c r="Z39" s="2103"/>
      <c r="AA39" s="2103"/>
      <c r="AB39" s="2103"/>
      <c r="AC39" s="2103"/>
      <c r="AD39" s="2103"/>
      <c r="AE39" s="2103"/>
      <c r="AF39" s="2103"/>
      <c r="AG39" s="2103"/>
      <c r="AH39" s="2103"/>
      <c r="AI39" s="2103"/>
      <c r="AJ39" s="2104"/>
    </row>
    <row r="41" spans="2:36">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row>
    <row r="42" spans="2:36">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row>
    <row r="43" spans="2:36" s="1" customFormat="1" ht="18.75" hidden="1" customHeight="1">
      <c r="B43" s="2001" t="s">
        <v>44</v>
      </c>
      <c r="C43" s="1955"/>
      <c r="D43" s="1955"/>
      <c r="E43" s="1955"/>
      <c r="F43" s="2002" t="s">
        <v>45</v>
      </c>
      <c r="G43" s="1955"/>
      <c r="H43" s="1955"/>
      <c r="I43" s="1956"/>
      <c r="J43" s="2003" t="s">
        <v>39</v>
      </c>
      <c r="K43" s="2004"/>
      <c r="L43" s="2004"/>
      <c r="M43" s="2004"/>
      <c r="N43" s="1954" t="s">
        <v>6</v>
      </c>
      <c r="O43" s="2004"/>
      <c r="P43" s="2004"/>
      <c r="Q43" s="2004"/>
      <c r="R43" s="1954" t="s">
        <v>21</v>
      </c>
      <c r="S43" s="2004"/>
      <c r="T43" s="2004"/>
      <c r="U43" s="2004"/>
      <c r="V43" s="1954" t="s">
        <v>46</v>
      </c>
      <c r="W43" s="1955"/>
      <c r="X43" s="1955"/>
      <c r="Y43" s="1956"/>
      <c r="Z43" s="41"/>
      <c r="AA43" s="42"/>
      <c r="AB43" s="42"/>
      <c r="AC43" s="2005" t="s">
        <v>17</v>
      </c>
      <c r="AD43" s="1955"/>
      <c r="AE43" s="1955"/>
      <c r="AF43" s="1955"/>
      <c r="AG43" s="2006" t="s">
        <v>43</v>
      </c>
      <c r="AH43" s="2007"/>
      <c r="AI43" s="2007"/>
      <c r="AJ43" s="2008"/>
    </row>
    <row r="44" spans="2:36" s="1" customFormat="1" ht="12.9" hidden="1" customHeight="1">
      <c r="B44" s="1995"/>
      <c r="C44" s="1967"/>
      <c r="D44" s="1967"/>
      <c r="E44" s="1967"/>
      <c r="F44" s="1966"/>
      <c r="G44" s="1967"/>
      <c r="H44" s="1967"/>
      <c r="I44" s="1968"/>
      <c r="J44" s="1998"/>
      <c r="K44" s="1967"/>
      <c r="L44" s="1967"/>
      <c r="M44" s="1967"/>
      <c r="N44" s="1966"/>
      <c r="O44" s="1967"/>
      <c r="P44" s="1967"/>
      <c r="Q44" s="1967"/>
      <c r="R44" s="1966"/>
      <c r="S44" s="1967"/>
      <c r="T44" s="1967"/>
      <c r="U44" s="1967"/>
      <c r="V44" s="1966"/>
      <c r="W44" s="1967"/>
      <c r="X44" s="1967"/>
      <c r="Y44" s="1968"/>
      <c r="Z44" s="43"/>
      <c r="AA44" s="43"/>
      <c r="AB44" s="44"/>
      <c r="AC44" s="1996"/>
      <c r="AD44" s="1967"/>
      <c r="AE44" s="1967"/>
      <c r="AF44" s="1967"/>
      <c r="AG44" s="2009"/>
      <c r="AH44" s="2010"/>
      <c r="AI44" s="2010"/>
      <c r="AJ44" s="2011"/>
    </row>
    <row r="45" spans="2:36" s="1" customFormat="1" ht="12.9" hidden="1" customHeight="1">
      <c r="B45" s="1996"/>
      <c r="C45" s="1967"/>
      <c r="D45" s="1967"/>
      <c r="E45" s="1967"/>
      <c r="F45" s="1967"/>
      <c r="G45" s="1967"/>
      <c r="H45" s="1967"/>
      <c r="I45" s="1968"/>
      <c r="J45" s="1999"/>
      <c r="K45" s="1967"/>
      <c r="L45" s="1967"/>
      <c r="M45" s="1967"/>
      <c r="N45" s="1967"/>
      <c r="O45" s="1967"/>
      <c r="P45" s="1967"/>
      <c r="Q45" s="1967"/>
      <c r="R45" s="1967"/>
      <c r="S45" s="1967"/>
      <c r="T45" s="1967"/>
      <c r="U45" s="1967"/>
      <c r="V45" s="1967"/>
      <c r="W45" s="1967"/>
      <c r="X45" s="1967"/>
      <c r="Y45" s="1968"/>
      <c r="Z45" s="43"/>
      <c r="AA45" s="43"/>
      <c r="AB45" s="43"/>
      <c r="AC45" s="1996"/>
      <c r="AD45" s="1967"/>
      <c r="AE45" s="1967"/>
      <c r="AF45" s="1967"/>
      <c r="AG45" s="2009"/>
      <c r="AH45" s="2010"/>
      <c r="AI45" s="2010"/>
      <c r="AJ45" s="2011"/>
    </row>
    <row r="46" spans="2:36" s="1" customFormat="1" ht="12.9" hidden="1" customHeight="1">
      <c r="B46" s="1996"/>
      <c r="C46" s="1967"/>
      <c r="D46" s="1967"/>
      <c r="E46" s="1967"/>
      <c r="F46" s="1967"/>
      <c r="G46" s="1967"/>
      <c r="H46" s="1967"/>
      <c r="I46" s="1968"/>
      <c r="J46" s="1999"/>
      <c r="K46" s="1967"/>
      <c r="L46" s="1967"/>
      <c r="M46" s="1967"/>
      <c r="N46" s="1967"/>
      <c r="O46" s="1967"/>
      <c r="P46" s="1967"/>
      <c r="Q46" s="1967"/>
      <c r="R46" s="1967"/>
      <c r="S46" s="1967"/>
      <c r="T46" s="1967"/>
      <c r="U46" s="1967"/>
      <c r="V46" s="1967"/>
      <c r="W46" s="1967"/>
      <c r="X46" s="1967"/>
      <c r="Y46" s="1968"/>
      <c r="Z46" s="43"/>
      <c r="AA46" s="43"/>
      <c r="AB46" s="43"/>
      <c r="AC46" s="1996"/>
      <c r="AD46" s="1967"/>
      <c r="AE46" s="1967"/>
      <c r="AF46" s="1967"/>
      <c r="AG46" s="2009"/>
      <c r="AH46" s="2010"/>
      <c r="AI46" s="2010"/>
      <c r="AJ46" s="2011"/>
    </row>
    <row r="47" spans="2:36" s="1" customFormat="1" ht="12.9" hidden="1" customHeight="1" thickBot="1">
      <c r="B47" s="1997"/>
      <c r="C47" s="1969"/>
      <c r="D47" s="1969"/>
      <c r="E47" s="1969"/>
      <c r="F47" s="1969"/>
      <c r="G47" s="1969"/>
      <c r="H47" s="1969"/>
      <c r="I47" s="1970"/>
      <c r="J47" s="2000"/>
      <c r="K47" s="1969"/>
      <c r="L47" s="1969"/>
      <c r="M47" s="1969"/>
      <c r="N47" s="1969"/>
      <c r="O47" s="1969"/>
      <c r="P47" s="1969"/>
      <c r="Q47" s="1969"/>
      <c r="R47" s="1969"/>
      <c r="S47" s="1969"/>
      <c r="T47" s="1969"/>
      <c r="U47" s="1969"/>
      <c r="V47" s="1969"/>
      <c r="W47" s="1969"/>
      <c r="X47" s="1969"/>
      <c r="Y47" s="1970"/>
      <c r="Z47" s="43"/>
      <c r="AA47" s="43"/>
      <c r="AB47" s="43"/>
      <c r="AC47" s="1997"/>
      <c r="AD47" s="1969"/>
      <c r="AE47" s="1969"/>
      <c r="AF47" s="1969"/>
      <c r="AG47" s="2012"/>
      <c r="AH47" s="2013"/>
      <c r="AI47" s="2013"/>
      <c r="AJ47" s="2014"/>
    </row>
    <row r="48" spans="2:36" hidden="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row>
    <row r="49" spans="3:35">
      <c r="C49" s="20"/>
      <c r="D49" s="21"/>
      <c r="E49" s="22"/>
      <c r="F49" s="20"/>
      <c r="G49" s="20"/>
      <c r="H49" s="20"/>
      <c r="I49" s="20"/>
      <c r="J49" s="20"/>
      <c r="K49" s="20"/>
      <c r="L49" s="20"/>
      <c r="M49" s="20"/>
      <c r="N49" s="20"/>
      <c r="O49" s="20"/>
      <c r="P49" s="20"/>
      <c r="Q49" s="20"/>
      <c r="R49" s="20"/>
      <c r="S49" s="20"/>
      <c r="T49" s="20"/>
      <c r="U49" s="20"/>
      <c r="V49" s="20"/>
      <c r="W49" s="20"/>
      <c r="X49" s="20"/>
      <c r="Y49" s="20"/>
      <c r="Z49" s="20"/>
    </row>
    <row r="50" spans="3:35">
      <c r="C50" s="20"/>
      <c r="D50" s="21"/>
      <c r="E50" s="20"/>
      <c r="F50" s="20"/>
      <c r="G50" s="20"/>
      <c r="H50" s="23"/>
      <c r="I50" s="23"/>
      <c r="J50" s="23"/>
      <c r="K50" s="23"/>
      <c r="L50" s="23"/>
      <c r="M50" s="23"/>
      <c r="N50" s="23"/>
      <c r="O50" s="23"/>
      <c r="P50" s="23"/>
      <c r="Q50" s="23"/>
      <c r="R50" s="23"/>
      <c r="S50" s="23"/>
      <c r="T50" s="23"/>
      <c r="U50" s="23"/>
      <c r="V50" s="23"/>
      <c r="W50" s="23"/>
      <c r="X50" s="23"/>
      <c r="Y50" s="23"/>
      <c r="Z50" s="23"/>
      <c r="AA50" s="19"/>
      <c r="AB50" s="19"/>
      <c r="AC50" s="19"/>
      <c r="AD50" s="19"/>
      <c r="AE50" s="19"/>
      <c r="AF50" s="19"/>
      <c r="AG50" s="19"/>
      <c r="AH50" s="19"/>
      <c r="AI50" s="19"/>
    </row>
    <row r="51" spans="3:35">
      <c r="D51" s="17"/>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row>
    <row r="52" spans="3:35">
      <c r="D52" s="17"/>
      <c r="H52" s="1510"/>
      <c r="I52" s="1510"/>
      <c r="J52" s="1510"/>
      <c r="K52" s="1510"/>
      <c r="L52" s="1510"/>
      <c r="M52" s="1510"/>
      <c r="N52" s="1510"/>
      <c r="O52" s="1510"/>
      <c r="P52" s="1510"/>
      <c r="Q52" s="1510"/>
      <c r="R52" s="1510"/>
      <c r="S52" s="1510"/>
      <c r="T52" s="1510"/>
      <c r="U52" s="1510"/>
      <c r="V52" s="1510"/>
      <c r="W52" s="1510"/>
      <c r="X52" s="1510"/>
      <c r="Y52" s="1510"/>
      <c r="Z52" s="1510"/>
      <c r="AA52" s="1510"/>
      <c r="AB52" s="1510"/>
      <c r="AC52" s="1510"/>
      <c r="AD52" s="1510"/>
      <c r="AE52" s="1510"/>
      <c r="AF52" s="1510"/>
      <c r="AG52" s="1510"/>
      <c r="AH52" s="1510"/>
      <c r="AI52" s="1510"/>
    </row>
  </sheetData>
  <sheetProtection selectLockedCells="1"/>
  <mergeCells count="58">
    <mergeCell ref="AN27:AX30"/>
    <mergeCell ref="C3:F3"/>
    <mergeCell ref="C4:L4"/>
    <mergeCell ref="J24:K24"/>
    <mergeCell ref="B13:AJ15"/>
    <mergeCell ref="C26:H39"/>
    <mergeCell ref="C16:AJ16"/>
    <mergeCell ref="L20:W21"/>
    <mergeCell ref="B18:B19"/>
    <mergeCell ref="C18:H19"/>
    <mergeCell ref="I18:I19"/>
    <mergeCell ref="J18:AJ19"/>
    <mergeCell ref="B11:AJ11"/>
    <mergeCell ref="AN21:BG23"/>
    <mergeCell ref="AN24:AT25"/>
    <mergeCell ref="J26:AJ39"/>
    <mergeCell ref="L24:W24"/>
    <mergeCell ref="AC43:AF43"/>
    <mergeCell ref="J25:K25"/>
    <mergeCell ref="Y1:AI1"/>
    <mergeCell ref="X6:AI6"/>
    <mergeCell ref="X7:AI7"/>
    <mergeCell ref="X8:AI8"/>
    <mergeCell ref="R6:V6"/>
    <mergeCell ref="R7:V7"/>
    <mergeCell ref="R8:V8"/>
    <mergeCell ref="O9:AH10"/>
    <mergeCell ref="H52:AI52"/>
    <mergeCell ref="B44:E47"/>
    <mergeCell ref="F44:I47"/>
    <mergeCell ref="J44:M47"/>
    <mergeCell ref="N44:Q47"/>
    <mergeCell ref="R44:U47"/>
    <mergeCell ref="V44:Y47"/>
    <mergeCell ref="AG43:AJ47"/>
    <mergeCell ref="B43:E43"/>
    <mergeCell ref="F43:I43"/>
    <mergeCell ref="J43:M43"/>
    <mergeCell ref="N43:Q43"/>
    <mergeCell ref="R43:U43"/>
    <mergeCell ref="AC44:AF47"/>
    <mergeCell ref="V43:Y43"/>
    <mergeCell ref="AU24:AW25"/>
    <mergeCell ref="X20:AB21"/>
    <mergeCell ref="AC20:AJ21"/>
    <mergeCell ref="B22:B23"/>
    <mergeCell ref="C22:H23"/>
    <mergeCell ref="L22:W22"/>
    <mergeCell ref="L23:W23"/>
    <mergeCell ref="B20:B21"/>
    <mergeCell ref="C20:H21"/>
    <mergeCell ref="I20:I21"/>
    <mergeCell ref="J20:K21"/>
    <mergeCell ref="J22:K22"/>
    <mergeCell ref="J23:K23"/>
    <mergeCell ref="B24:B25"/>
    <mergeCell ref="C24:H25"/>
    <mergeCell ref="L25:W25"/>
  </mergeCells>
  <phoneticPr fontId="3"/>
  <conditionalFormatting sqref="L20:W21">
    <cfRule type="expression" dxfId="104" priority="13" stopIfTrue="1">
      <formula>AND(MONTH(L20)&lt;10,DAY(L20)&gt;9)</formula>
    </cfRule>
    <cfRule type="expression" dxfId="103" priority="14" stopIfTrue="1">
      <formula>AND(MONTH(L20)&lt;10,DAY(L20)&lt;10)</formula>
    </cfRule>
    <cfRule type="expression" dxfId="102" priority="15" stopIfTrue="1">
      <formula>AND(MONTH(L20)&gt;9,DAY(L20)&lt;10)</formula>
    </cfRule>
  </conditionalFormatting>
  <conditionalFormatting sqref="L22:W22">
    <cfRule type="expression" dxfId="101" priority="10" stopIfTrue="1">
      <formula>AND(MONTH(L22)&lt;10,DAY(L22)&gt;9)</formula>
    </cfRule>
    <cfRule type="expression" dxfId="100" priority="11" stopIfTrue="1">
      <formula>AND(MONTH(L22)&lt;10,DAY(L22)&lt;10)</formula>
    </cfRule>
    <cfRule type="expression" dxfId="99" priority="12" stopIfTrue="1">
      <formula>AND(MONTH(L22)&gt;9,DAY(L22)&lt;10)</formula>
    </cfRule>
  </conditionalFormatting>
  <conditionalFormatting sqref="L23:W23">
    <cfRule type="expression" dxfId="98" priority="7" stopIfTrue="1">
      <formula>AND(MONTH(L23)&lt;10,DAY(L23)&gt;9)</formula>
    </cfRule>
    <cfRule type="expression" dxfId="97" priority="8" stopIfTrue="1">
      <formula>AND(MONTH(L23)&lt;10,DAY(L23)&lt;10)</formula>
    </cfRule>
    <cfRule type="expression" dxfId="96" priority="9" stopIfTrue="1">
      <formula>AND(MONTH(L23)&gt;9,DAY(L23)&lt;10)</formula>
    </cfRule>
  </conditionalFormatting>
  <conditionalFormatting sqref="L24:W24">
    <cfRule type="expression" dxfId="95" priority="4" stopIfTrue="1">
      <formula>AND(MONTH(L24)&lt;10,DAY(L24)&gt;9)</formula>
    </cfRule>
    <cfRule type="expression" dxfId="94" priority="5" stopIfTrue="1">
      <formula>AND(MONTH(L24)&lt;10,DAY(L24)&lt;10)</formula>
    </cfRule>
    <cfRule type="expression" dxfId="93" priority="6" stopIfTrue="1">
      <formula>AND(MONTH(L24)&gt;9,DAY(L24)&lt;10)</formula>
    </cfRule>
  </conditionalFormatting>
  <conditionalFormatting sqref="L25:W25">
    <cfRule type="expression" dxfId="92" priority="1" stopIfTrue="1">
      <formula>AND(MONTH(L25)&lt;10,DAY(L25)&gt;9)</formula>
    </cfRule>
    <cfRule type="expression" dxfId="91" priority="2" stopIfTrue="1">
      <formula>AND(MONTH(L25)&lt;10,DAY(L25)&lt;10)</formula>
    </cfRule>
    <cfRule type="expression" dxfId="90" priority="3" stopIfTrue="1">
      <formula>AND(MONTH(L25)&gt;9,DAY(L25)&lt;10)</formula>
    </cfRule>
  </conditionalFormatting>
  <dataValidations count="1">
    <dataValidation type="list" allowBlank="1" showInputMessage="1" showErrorMessage="1" sqref="AU24:AW25">
      <formula1>$BA$24:$BA$25</formula1>
    </dataValidation>
  </dataValidations>
  <pageMargins left="0.9055118110236221" right="0.51181102362204722" top="0.74803149606299213" bottom="0.74803149606299213" header="0.31496062992125984" footer="0.31496062992125984"/>
  <pageSetup paperSize="9" orientation="portrait" r:id="rId1"/>
  <headerFooter>
    <oddHeader>&amp;L&amp;"ＭＳ 明朝,標準"&amp;8&amp;K01+033第15号様式（第19条関係）建築保全業務委託用</oddHeader>
    <oddFooter>&amp;R&amp;"ＭＳ 明朝,標準"&amp;8&amp;K01+034受注者⇒施設管理担当者</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H54"/>
  <sheetViews>
    <sheetView showZeros="0" view="pageBreakPreview" zoomScaleNormal="100" zoomScaleSheetLayoutView="100" workbookViewId="0">
      <selection activeCell="V41" sqref="V41"/>
    </sheetView>
  </sheetViews>
  <sheetFormatPr defaultColWidth="2.33203125" defaultRowHeight="13.2"/>
  <cols>
    <col min="1" max="1" width="8" style="612" customWidth="1"/>
    <col min="2" max="37" width="2.33203125" style="612"/>
    <col min="38" max="38" width="17.33203125" style="612" customWidth="1"/>
    <col min="39" max="44" width="2.33203125" style="612"/>
    <col min="45" max="45" width="9" style="612" customWidth="1"/>
    <col min="46" max="50" width="2.33203125" style="612"/>
    <col min="51" max="51" width="2.33203125" style="612" hidden="1" customWidth="1"/>
    <col min="52" max="16384" width="2.33203125" style="612"/>
  </cols>
  <sheetData>
    <row r="1" spans="2:42" ht="20.100000000000001" customHeight="1">
      <c r="Y1" s="1904" t="s">
        <v>356</v>
      </c>
      <c r="Z1" s="1722"/>
      <c r="AA1" s="1722"/>
      <c r="AB1" s="1722"/>
      <c r="AC1" s="1722"/>
      <c r="AD1" s="1722"/>
      <c r="AE1" s="1722"/>
      <c r="AF1" s="1722"/>
      <c r="AG1" s="1722"/>
      <c r="AH1" s="1722"/>
      <c r="AI1" s="1722"/>
      <c r="AJ1" s="1722"/>
      <c r="AL1" s="583" t="s">
        <v>281</v>
      </c>
    </row>
    <row r="2" spans="2:42" ht="20.100000000000001" customHeight="1">
      <c r="Y2" s="1947">
        <v>43383</v>
      </c>
      <c r="Z2" s="1948"/>
      <c r="AA2" s="1948"/>
      <c r="AB2" s="1948"/>
      <c r="AC2" s="1948"/>
      <c r="AD2" s="1948"/>
      <c r="AE2" s="1948"/>
      <c r="AF2" s="1948"/>
      <c r="AG2" s="1948"/>
      <c r="AH2" s="1948"/>
      <c r="AI2" s="1948"/>
      <c r="AJ2" s="1948"/>
      <c r="AL2" s="583" t="s">
        <v>40</v>
      </c>
    </row>
    <row r="3" spans="2:42" ht="15" customHeight="1">
      <c r="AA3" s="357"/>
      <c r="AC3" s="38"/>
      <c r="AD3" s="38"/>
      <c r="AE3" s="38"/>
      <c r="AF3" s="38"/>
      <c r="AG3" s="38"/>
      <c r="AH3" s="38"/>
      <c r="AI3" s="38"/>
      <c r="AJ3" s="38"/>
    </row>
    <row r="4" spans="2:42" ht="15" customHeight="1">
      <c r="B4" s="2119" t="s">
        <v>332</v>
      </c>
      <c r="C4" s="1820"/>
      <c r="D4" s="1820"/>
      <c r="E4" s="1820"/>
      <c r="F4" s="1820"/>
    </row>
    <row r="5" spans="2:42" ht="30" customHeight="1">
      <c r="C5" s="2120" t="str">
        <f>各項目入力表!F4</f>
        <v>○△□×ビル管理株式会社</v>
      </c>
      <c r="D5" s="2121"/>
      <c r="E5" s="2121"/>
      <c r="F5" s="2121"/>
      <c r="G5" s="2121"/>
      <c r="H5" s="2121"/>
      <c r="I5" s="2121"/>
      <c r="J5" s="2121"/>
      <c r="K5" s="2121"/>
      <c r="L5" s="2121"/>
      <c r="M5" s="2121"/>
      <c r="N5" s="2121"/>
      <c r="O5" s="2121"/>
      <c r="P5" s="2121"/>
    </row>
    <row r="6" spans="2:42" ht="30" customHeight="1">
      <c r="C6" s="2120" t="str">
        <f>各項目入力表!F5</f>
        <v>代表取締役　○△　□×</v>
      </c>
      <c r="D6" s="2121"/>
      <c r="E6" s="2121"/>
      <c r="F6" s="2121"/>
      <c r="G6" s="2121"/>
      <c r="H6" s="2121"/>
      <c r="I6" s="2121"/>
      <c r="J6" s="2121"/>
      <c r="K6" s="2121"/>
      <c r="L6" s="2121"/>
      <c r="M6" s="2121"/>
      <c r="N6" s="2121"/>
      <c r="O6" s="2121"/>
      <c r="P6" s="2121"/>
      <c r="Q6" s="188" t="s">
        <v>320</v>
      </c>
    </row>
    <row r="7" spans="2:42" ht="15" customHeight="1">
      <c r="H7" s="16"/>
      <c r="I7" s="16"/>
      <c r="J7" s="16"/>
      <c r="K7" s="16"/>
      <c r="L7" s="16"/>
      <c r="M7" s="16"/>
      <c r="N7" s="16"/>
      <c r="O7" s="16"/>
      <c r="P7" s="16"/>
    </row>
    <row r="8" spans="2:42" ht="20.100000000000001" customHeight="1">
      <c r="U8" s="1388" t="str">
        <f>各項目入力表!B10</f>
        <v>平塚市長　　落合　克宏</v>
      </c>
      <c r="V8" s="1088"/>
      <c r="W8" s="1088"/>
      <c r="X8" s="1088"/>
      <c r="Y8" s="1088"/>
      <c r="Z8" s="1088"/>
      <c r="AA8" s="1088"/>
      <c r="AB8" s="1088"/>
      <c r="AC8" s="1088"/>
      <c r="AD8" s="1088"/>
      <c r="AE8" s="1088"/>
      <c r="AF8" s="1088"/>
      <c r="AG8" s="1088"/>
      <c r="AH8" s="1088"/>
      <c r="AI8" s="1618" t="s">
        <v>27</v>
      </c>
      <c r="AJ8" s="1618"/>
    </row>
    <row r="9" spans="2:42" ht="15" customHeight="1"/>
    <row r="10" spans="2:42" ht="30" customHeight="1">
      <c r="B10" s="1617" t="s">
        <v>478</v>
      </c>
      <c r="C10" s="1617"/>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1617"/>
      <c r="AC10" s="1617"/>
      <c r="AD10" s="1617"/>
      <c r="AE10" s="1617"/>
      <c r="AF10" s="1617"/>
      <c r="AG10" s="1617"/>
      <c r="AH10" s="1617"/>
      <c r="AI10" s="1617"/>
      <c r="AJ10" s="1617"/>
    </row>
    <row r="11" spans="2:42" ht="15" customHeight="1" thickBot="1"/>
    <row r="12" spans="2:42" ht="20.100000000000001" customHeight="1">
      <c r="B12" s="1925" t="s">
        <v>825</v>
      </c>
      <c r="C12" s="1609"/>
      <c r="D12" s="1609"/>
      <c r="E12" s="1609"/>
      <c r="F12" s="1609"/>
      <c r="G12" s="1609"/>
      <c r="H12" s="1609"/>
      <c r="I12" s="1609"/>
      <c r="J12" s="1609"/>
      <c r="K12" s="1609"/>
      <c r="L12" s="1609"/>
      <c r="M12" s="1609"/>
      <c r="N12" s="1609"/>
      <c r="O12" s="1609"/>
      <c r="P12" s="1609"/>
      <c r="Q12" s="1609"/>
      <c r="R12" s="1609"/>
      <c r="S12" s="1609"/>
      <c r="T12" s="1609"/>
      <c r="U12" s="1609"/>
      <c r="V12" s="1609"/>
      <c r="W12" s="1609"/>
      <c r="X12" s="1609"/>
      <c r="Y12" s="1609"/>
      <c r="Z12" s="1609"/>
      <c r="AA12" s="1609"/>
      <c r="AB12" s="1609"/>
      <c r="AC12" s="1609"/>
      <c r="AD12" s="1609"/>
      <c r="AE12" s="1609"/>
      <c r="AF12" s="1609"/>
      <c r="AG12" s="1609"/>
      <c r="AH12" s="1609"/>
      <c r="AI12" s="1609"/>
      <c r="AJ12" s="1609"/>
      <c r="AL12" s="1713" t="s">
        <v>329</v>
      </c>
      <c r="AM12" s="1714"/>
      <c r="AN12" s="1714"/>
      <c r="AO12" s="1714"/>
      <c r="AP12" s="1715"/>
    </row>
    <row r="13" spans="2:42" ht="20.100000000000001" customHeight="1" thickBot="1">
      <c r="B13" s="1609"/>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c r="AI13" s="1609"/>
      <c r="AJ13" s="1609"/>
      <c r="AL13" s="1716"/>
      <c r="AM13" s="1717"/>
      <c r="AN13" s="1717"/>
      <c r="AO13" s="1717"/>
      <c r="AP13" s="1718"/>
    </row>
    <row r="14" spans="2:42" ht="15" customHeight="1"/>
    <row r="15" spans="2:42">
      <c r="B15" s="1618" t="s">
        <v>28</v>
      </c>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row>
    <row r="16" spans="2:42" ht="15" customHeight="1" thickBot="1"/>
    <row r="17" spans="2:60" ht="15" customHeight="1">
      <c r="B17" s="591"/>
      <c r="C17" s="1602" t="s">
        <v>345</v>
      </c>
      <c r="D17" s="1897"/>
      <c r="E17" s="1897"/>
      <c r="F17" s="1897"/>
      <c r="G17" s="1897"/>
      <c r="H17" s="1897"/>
      <c r="I17" s="592"/>
      <c r="J17" s="1922" t="str">
        <f>各項目入力表!B3</f>
        <v>○○○○施設保全業務（総合管理）</v>
      </c>
      <c r="K17" s="1916"/>
      <c r="L17" s="1916"/>
      <c r="M17" s="1916"/>
      <c r="N17" s="1916"/>
      <c r="O17" s="1916"/>
      <c r="P17" s="1916"/>
      <c r="Q17" s="1916"/>
      <c r="R17" s="1916"/>
      <c r="S17" s="1916"/>
      <c r="T17" s="1916"/>
      <c r="U17" s="1916"/>
      <c r="V17" s="1916"/>
      <c r="W17" s="1916"/>
      <c r="X17" s="1916"/>
      <c r="Y17" s="1916"/>
      <c r="Z17" s="1916"/>
      <c r="AA17" s="1916"/>
      <c r="AB17" s="1916"/>
      <c r="AC17" s="1916"/>
      <c r="AD17" s="1916"/>
      <c r="AE17" s="1916"/>
      <c r="AF17" s="1916"/>
      <c r="AG17" s="1916"/>
      <c r="AH17" s="1916"/>
      <c r="AI17" s="1916"/>
      <c r="AJ17" s="1923"/>
    </row>
    <row r="18" spans="2:60" ht="15" customHeight="1">
      <c r="B18" s="609"/>
      <c r="C18" s="1885"/>
      <c r="D18" s="1885"/>
      <c r="E18" s="1885"/>
      <c r="F18" s="1885"/>
      <c r="G18" s="1885"/>
      <c r="H18" s="1885"/>
      <c r="I18" s="610"/>
      <c r="J18" s="1917"/>
      <c r="K18" s="1918"/>
      <c r="L18" s="1918"/>
      <c r="M18" s="1918"/>
      <c r="N18" s="1918"/>
      <c r="O18" s="1918"/>
      <c r="P18" s="1918"/>
      <c r="Q18" s="1918"/>
      <c r="R18" s="1918"/>
      <c r="S18" s="1918"/>
      <c r="T18" s="1918"/>
      <c r="U18" s="1918"/>
      <c r="V18" s="1918"/>
      <c r="W18" s="1918"/>
      <c r="X18" s="1918"/>
      <c r="Y18" s="1918"/>
      <c r="Z18" s="1918"/>
      <c r="AA18" s="1918"/>
      <c r="AB18" s="1918"/>
      <c r="AC18" s="1918"/>
      <c r="AD18" s="1918"/>
      <c r="AE18" s="1918"/>
      <c r="AF18" s="1918"/>
      <c r="AG18" s="1918"/>
      <c r="AH18" s="1918"/>
      <c r="AI18" s="1918"/>
      <c r="AJ18" s="1924"/>
    </row>
    <row r="19" spans="2:60" ht="15" customHeight="1">
      <c r="B19" s="1585"/>
      <c r="C19" s="1587" t="s">
        <v>351</v>
      </c>
      <c r="D19" s="1934"/>
      <c r="E19" s="1934"/>
      <c r="F19" s="1934"/>
      <c r="G19" s="1934"/>
      <c r="H19" s="1934"/>
      <c r="I19" s="1627"/>
      <c r="J19" s="1593"/>
      <c r="K19" s="2069"/>
      <c r="L19" s="1872">
        <f>各項目入力表!B6</f>
        <v>43922</v>
      </c>
      <c r="M19" s="1872"/>
      <c r="N19" s="1872"/>
      <c r="O19" s="1872"/>
      <c r="P19" s="1872"/>
      <c r="Q19" s="1872"/>
      <c r="R19" s="1872"/>
      <c r="S19" s="1872"/>
      <c r="T19" s="1872"/>
      <c r="U19" s="1872"/>
      <c r="V19" s="1872"/>
      <c r="W19" s="1895"/>
      <c r="X19" s="1588" t="s">
        <v>331</v>
      </c>
      <c r="Y19" s="1102"/>
      <c r="Z19" s="1102"/>
      <c r="AA19" s="1102"/>
      <c r="AB19" s="1125"/>
      <c r="AC19" s="1896" t="str">
        <f>各項目入力表!B5</f>
        <v>05</v>
      </c>
      <c r="AD19" s="1594"/>
      <c r="AE19" s="1594"/>
      <c r="AF19" s="1594"/>
      <c r="AG19" s="1594"/>
      <c r="AH19" s="1594"/>
      <c r="AI19" s="1594"/>
      <c r="AJ19" s="1600"/>
    </row>
    <row r="20" spans="2:60" ht="15" customHeight="1">
      <c r="B20" s="1950"/>
      <c r="C20" s="1935"/>
      <c r="D20" s="1935"/>
      <c r="E20" s="1935"/>
      <c r="F20" s="1935"/>
      <c r="G20" s="1935"/>
      <c r="H20" s="1935"/>
      <c r="I20" s="1951"/>
      <c r="J20" s="2070"/>
      <c r="K20" s="2071"/>
      <c r="L20" s="1264"/>
      <c r="M20" s="1264"/>
      <c r="N20" s="1264"/>
      <c r="O20" s="1264"/>
      <c r="P20" s="1264"/>
      <c r="Q20" s="1264"/>
      <c r="R20" s="1264"/>
      <c r="S20" s="1264"/>
      <c r="T20" s="1264"/>
      <c r="U20" s="1264"/>
      <c r="V20" s="1264"/>
      <c r="W20" s="1315"/>
      <c r="X20" s="1116"/>
      <c r="Y20" s="1095"/>
      <c r="Z20" s="1095"/>
      <c r="AA20" s="1095"/>
      <c r="AB20" s="1115"/>
      <c r="AC20" s="1595"/>
      <c r="AD20" s="1596"/>
      <c r="AE20" s="1596"/>
      <c r="AF20" s="1596"/>
      <c r="AG20" s="1596"/>
      <c r="AH20" s="1596"/>
      <c r="AI20" s="1596"/>
      <c r="AJ20" s="1601"/>
    </row>
    <row r="21" spans="2:60" ht="30" customHeight="1">
      <c r="B21" s="1585"/>
      <c r="C21" s="1587" t="s">
        <v>346</v>
      </c>
      <c r="D21" s="1934"/>
      <c r="E21" s="1934"/>
      <c r="F21" s="1934"/>
      <c r="G21" s="1934"/>
      <c r="H21" s="1934"/>
      <c r="I21" s="75"/>
      <c r="J21" s="2117" t="s">
        <v>330</v>
      </c>
      <c r="K21" s="1454"/>
      <c r="L21" s="1871">
        <f>各項目入力表!B7</f>
        <v>43922</v>
      </c>
      <c r="M21" s="2086"/>
      <c r="N21" s="2086"/>
      <c r="O21" s="2086"/>
      <c r="P21" s="2086"/>
      <c r="Q21" s="2086"/>
      <c r="R21" s="2086"/>
      <c r="S21" s="2086"/>
      <c r="T21" s="2086"/>
      <c r="U21" s="2086"/>
      <c r="V21" s="2086"/>
      <c r="W21" s="2086"/>
      <c r="X21" s="602"/>
      <c r="Y21" s="48"/>
      <c r="Z21" s="48"/>
      <c r="AA21" s="48"/>
      <c r="AB21" s="48"/>
      <c r="AC21" s="48"/>
      <c r="AD21" s="48"/>
      <c r="AE21" s="48"/>
      <c r="AF21" s="48"/>
      <c r="AG21" s="48"/>
      <c r="AH21" s="48"/>
      <c r="AI21" s="48"/>
      <c r="AJ21" s="49"/>
    </row>
    <row r="22" spans="2:60" ht="30" customHeight="1">
      <c r="B22" s="1950"/>
      <c r="C22" s="1935"/>
      <c r="D22" s="1935"/>
      <c r="E22" s="1935"/>
      <c r="F22" s="1935"/>
      <c r="G22" s="1935"/>
      <c r="H22" s="1935"/>
      <c r="I22" s="76"/>
      <c r="J22" s="1116" t="s">
        <v>109</v>
      </c>
      <c r="K22" s="1885"/>
      <c r="L22" s="1898">
        <f>IF(AS27=AY28,各項目入力表!D5,各項目入力表!B8)</f>
        <v>44286</v>
      </c>
      <c r="M22" s="2076"/>
      <c r="N22" s="2076"/>
      <c r="O22" s="2076"/>
      <c r="P22" s="2076"/>
      <c r="Q22" s="2076"/>
      <c r="R22" s="2076"/>
      <c r="S22" s="2076"/>
      <c r="T22" s="2076"/>
      <c r="U22" s="2076"/>
      <c r="V22" s="2076"/>
      <c r="W22" s="2076"/>
      <c r="X22" s="603"/>
      <c r="Y22" s="50"/>
      <c r="Z22" s="50"/>
      <c r="AA22" s="50"/>
      <c r="AB22" s="50"/>
      <c r="AC22" s="50"/>
      <c r="AD22" s="50"/>
      <c r="AE22" s="50"/>
      <c r="AF22" s="50"/>
      <c r="AG22" s="50"/>
      <c r="AH22" s="50"/>
      <c r="AI22" s="50"/>
      <c r="AJ22" s="51"/>
    </row>
    <row r="23" spans="2:60" ht="30" customHeight="1">
      <c r="B23" s="2112"/>
      <c r="C23" s="2114" t="s">
        <v>354</v>
      </c>
      <c r="D23" s="2115"/>
      <c r="E23" s="2115"/>
      <c r="F23" s="2115"/>
      <c r="G23" s="2115"/>
      <c r="H23" s="2115"/>
      <c r="I23" s="46"/>
      <c r="J23" s="2117" t="s">
        <v>108</v>
      </c>
      <c r="K23" s="1454"/>
      <c r="L23" s="1871">
        <f>L21</f>
        <v>43922</v>
      </c>
      <c r="M23" s="1871"/>
      <c r="N23" s="1871"/>
      <c r="O23" s="1871"/>
      <c r="P23" s="1871"/>
      <c r="Q23" s="1871"/>
      <c r="R23" s="1871"/>
      <c r="S23" s="1871"/>
      <c r="T23" s="1871"/>
      <c r="U23" s="1871"/>
      <c r="V23" s="1871"/>
      <c r="W23" s="1871"/>
      <c r="X23" s="602"/>
      <c r="Y23" s="48"/>
      <c r="Z23" s="48"/>
      <c r="AA23" s="48"/>
      <c r="AB23" s="48"/>
      <c r="AC23" s="48"/>
      <c r="AD23" s="48"/>
      <c r="AE23" s="48"/>
      <c r="AF23" s="48"/>
      <c r="AG23" s="48"/>
      <c r="AH23" s="48"/>
      <c r="AI23" s="48"/>
      <c r="AJ23" s="49"/>
      <c r="AL23" s="278"/>
      <c r="AM23" s="654"/>
      <c r="AN23" s="654"/>
      <c r="AO23" s="654"/>
      <c r="AP23" s="654"/>
      <c r="AQ23" s="654"/>
      <c r="AR23" s="654"/>
      <c r="AS23" s="654"/>
      <c r="AT23" s="654"/>
      <c r="AU23" s="654"/>
      <c r="AV23" s="654"/>
      <c r="AW23" s="654"/>
      <c r="AX23" s="654"/>
      <c r="AY23" s="654"/>
      <c r="AZ23" s="654"/>
      <c r="BA23" s="654"/>
      <c r="BB23" s="654"/>
      <c r="BC23" s="654"/>
      <c r="BD23" s="654"/>
      <c r="BE23" s="654"/>
      <c r="BF23" s="654"/>
      <c r="BG23" s="654"/>
      <c r="BH23" s="654"/>
    </row>
    <row r="24" spans="2:60" ht="30" customHeight="1">
      <c r="B24" s="2113"/>
      <c r="C24" s="2116"/>
      <c r="D24" s="2116"/>
      <c r="E24" s="2116"/>
      <c r="F24" s="2116"/>
      <c r="G24" s="2116"/>
      <c r="H24" s="2116"/>
      <c r="I24" s="47"/>
      <c r="J24" s="1116" t="s">
        <v>109</v>
      </c>
      <c r="K24" s="1885"/>
      <c r="L24" s="2118">
        <v>43174</v>
      </c>
      <c r="M24" s="2118"/>
      <c r="N24" s="2118"/>
      <c r="O24" s="2118"/>
      <c r="P24" s="2118"/>
      <c r="Q24" s="2118"/>
      <c r="R24" s="2118"/>
      <c r="S24" s="2118"/>
      <c r="T24" s="2118"/>
      <c r="U24" s="2118"/>
      <c r="V24" s="2118"/>
      <c r="W24" s="2118"/>
      <c r="X24" s="603"/>
      <c r="Y24" s="50"/>
      <c r="Z24" s="50"/>
      <c r="AA24" s="50"/>
      <c r="AB24" s="50"/>
      <c r="AC24" s="50"/>
      <c r="AD24" s="50"/>
      <c r="AE24" s="50"/>
      <c r="AF24" s="50"/>
      <c r="AG24" s="50"/>
      <c r="AH24" s="50"/>
      <c r="AI24" s="50"/>
      <c r="AJ24" s="51"/>
      <c r="AL24" s="1090" t="s">
        <v>366</v>
      </c>
      <c r="AM24" s="1626"/>
      <c r="AN24" s="1626"/>
      <c r="AO24" s="1626"/>
      <c r="AP24" s="1626"/>
      <c r="AQ24" s="1626"/>
      <c r="AR24" s="1626"/>
      <c r="AS24" s="1626"/>
      <c r="AT24" s="1626"/>
      <c r="AU24" s="1626"/>
      <c r="AV24" s="1626"/>
      <c r="AW24" s="1626"/>
      <c r="AX24" s="1626"/>
      <c r="AY24" s="1626"/>
      <c r="AZ24" s="1626"/>
      <c r="BA24" s="1626"/>
      <c r="BB24" s="1626"/>
      <c r="BC24" s="1626"/>
      <c r="BD24" s="1626"/>
      <c r="BE24" s="1626"/>
      <c r="BF24" s="1626"/>
      <c r="BG24" s="1626"/>
      <c r="BH24" s="1626"/>
    </row>
    <row r="25" spans="2:60" ht="15" customHeight="1">
      <c r="B25" s="593"/>
      <c r="C25" s="2060" t="s">
        <v>355</v>
      </c>
      <c r="D25" s="1454"/>
      <c r="E25" s="1454"/>
      <c r="F25" s="1454"/>
      <c r="G25" s="1454"/>
      <c r="H25" s="1454"/>
      <c r="I25" s="596"/>
      <c r="J25" s="1498" t="s">
        <v>534</v>
      </c>
      <c r="K25" s="1876"/>
      <c r="L25" s="1876"/>
      <c r="M25" s="1876"/>
      <c r="N25" s="1876"/>
      <c r="O25" s="1876"/>
      <c r="P25" s="1876"/>
      <c r="Q25" s="1876"/>
      <c r="R25" s="1876"/>
      <c r="S25" s="1876"/>
      <c r="T25" s="1876"/>
      <c r="U25" s="1876"/>
      <c r="V25" s="1876"/>
      <c r="W25" s="1876"/>
      <c r="X25" s="1876"/>
      <c r="Y25" s="1876"/>
      <c r="Z25" s="1876"/>
      <c r="AA25" s="1876"/>
      <c r="AB25" s="1876"/>
      <c r="AC25" s="1876"/>
      <c r="AD25" s="1876"/>
      <c r="AE25" s="1876"/>
      <c r="AF25" s="1876"/>
      <c r="AG25" s="1876"/>
      <c r="AH25" s="1876"/>
      <c r="AI25" s="1876"/>
      <c r="AJ25" s="1877"/>
      <c r="AL25" s="1626"/>
      <c r="AM25" s="1626"/>
      <c r="AN25" s="1626"/>
      <c r="AO25" s="1626"/>
      <c r="AP25" s="1626"/>
      <c r="AQ25" s="1626"/>
      <c r="AR25" s="1626"/>
      <c r="AS25" s="1626"/>
      <c r="AT25" s="1626"/>
      <c r="AU25" s="1626"/>
      <c r="AV25" s="1626"/>
      <c r="AW25" s="1626"/>
      <c r="AX25" s="1626"/>
      <c r="AY25" s="1626"/>
      <c r="AZ25" s="1626"/>
      <c r="BA25" s="1626"/>
      <c r="BB25" s="1626"/>
      <c r="BC25" s="1626"/>
      <c r="BD25" s="1626"/>
      <c r="BE25" s="1626"/>
      <c r="BF25" s="1626"/>
      <c r="BG25" s="1626"/>
      <c r="BH25" s="1626"/>
    </row>
    <row r="26" spans="2:60" ht="15" customHeight="1" thickBot="1">
      <c r="B26" s="597"/>
      <c r="C26" s="1092"/>
      <c r="D26" s="1092"/>
      <c r="E26" s="1092"/>
      <c r="F26" s="1092"/>
      <c r="G26" s="1092"/>
      <c r="H26" s="1092"/>
      <c r="I26" s="598"/>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L26" s="1626"/>
      <c r="AM26" s="1626"/>
      <c r="AN26" s="1626"/>
      <c r="AO26" s="1626"/>
      <c r="AP26" s="1626"/>
      <c r="AQ26" s="1626"/>
      <c r="AR26" s="1626"/>
      <c r="AS26" s="1626"/>
      <c r="AT26" s="1626"/>
      <c r="AU26" s="1626"/>
      <c r="AV26" s="1626"/>
      <c r="AW26" s="1626"/>
      <c r="AX26" s="1626"/>
      <c r="AY26" s="1626"/>
      <c r="AZ26" s="1626"/>
      <c r="BA26" s="1626"/>
      <c r="BB26" s="1626"/>
      <c r="BC26" s="1626"/>
      <c r="BD26" s="1626"/>
      <c r="BE26" s="1626"/>
      <c r="BF26" s="1626"/>
      <c r="BG26" s="1626"/>
      <c r="BH26" s="1626"/>
    </row>
    <row r="27" spans="2:60" ht="15" customHeight="1" thickTop="1">
      <c r="B27" s="597"/>
      <c r="C27" s="1092"/>
      <c r="D27" s="1092"/>
      <c r="E27" s="1092"/>
      <c r="F27" s="1092"/>
      <c r="G27" s="1092"/>
      <c r="H27" s="1092"/>
      <c r="I27" s="598"/>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L27" s="1591" t="s">
        <v>274</v>
      </c>
      <c r="AM27" s="1074"/>
      <c r="AN27" s="1074"/>
      <c r="AO27" s="1074"/>
      <c r="AP27" s="1074"/>
      <c r="AQ27" s="1074"/>
      <c r="AR27" s="1592"/>
      <c r="AS27" s="1619" t="s">
        <v>110</v>
      </c>
      <c r="AT27" s="1620"/>
      <c r="AU27" s="1621"/>
      <c r="AY27" s="612" t="s">
        <v>110</v>
      </c>
    </row>
    <row r="28" spans="2:60" ht="15" customHeight="1" thickBot="1">
      <c r="B28" s="597"/>
      <c r="C28" s="1092"/>
      <c r="D28" s="1092"/>
      <c r="E28" s="1092"/>
      <c r="F28" s="1092"/>
      <c r="G28" s="1092"/>
      <c r="H28" s="1092"/>
      <c r="I28" s="598"/>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L28" s="1074"/>
      <c r="AM28" s="1074"/>
      <c r="AN28" s="1074"/>
      <c r="AO28" s="1074"/>
      <c r="AP28" s="1074"/>
      <c r="AQ28" s="1074"/>
      <c r="AR28" s="1592"/>
      <c r="AS28" s="1622"/>
      <c r="AT28" s="1623"/>
      <c r="AU28" s="1624"/>
      <c r="AY28" s="612" t="s">
        <v>128</v>
      </c>
    </row>
    <row r="29" spans="2:60" ht="15" customHeight="1" thickTop="1">
      <c r="B29" s="597"/>
      <c r="C29" s="1092"/>
      <c r="D29" s="1092"/>
      <c r="E29" s="1092"/>
      <c r="F29" s="1092"/>
      <c r="G29" s="1092"/>
      <c r="H29" s="1092"/>
      <c r="I29" s="598"/>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c r="AM29" s="604"/>
      <c r="AN29" s="605"/>
      <c r="AO29" s="20"/>
      <c r="AQ29" s="594"/>
      <c r="AR29" s="614"/>
      <c r="AS29" s="614"/>
      <c r="AT29" s="614"/>
      <c r="AU29" s="614"/>
      <c r="AV29" s="614"/>
      <c r="AW29" s="614"/>
      <c r="AX29" s="614"/>
    </row>
    <row r="30" spans="2:60" ht="15" customHeight="1">
      <c r="B30" s="597"/>
      <c r="C30" s="1092"/>
      <c r="D30" s="1092"/>
      <c r="E30" s="1092"/>
      <c r="F30" s="1092"/>
      <c r="G30" s="1092"/>
      <c r="H30" s="1092"/>
      <c r="I30" s="598"/>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c r="AL30" s="1616" t="s">
        <v>425</v>
      </c>
      <c r="AM30" s="1090"/>
      <c r="AN30" s="1090"/>
      <c r="AO30" s="1090"/>
      <c r="AP30" s="1090"/>
      <c r="AQ30" s="1090"/>
      <c r="AR30" s="1090"/>
      <c r="AS30" s="1090"/>
      <c r="AT30" s="1090"/>
      <c r="AU30" s="1090"/>
      <c r="AV30" s="1090"/>
      <c r="AW30" s="1090"/>
      <c r="AX30" s="1090"/>
    </row>
    <row r="31" spans="2:60" ht="15" customHeight="1">
      <c r="B31" s="597"/>
      <c r="C31" s="1092"/>
      <c r="D31" s="1092"/>
      <c r="E31" s="1092"/>
      <c r="F31" s="1092"/>
      <c r="G31" s="1092"/>
      <c r="H31" s="1092"/>
      <c r="I31" s="598"/>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c r="AL31" s="1090"/>
      <c r="AM31" s="1090"/>
      <c r="AN31" s="1090"/>
      <c r="AO31" s="1090"/>
      <c r="AP31" s="1090"/>
      <c r="AQ31" s="1090"/>
      <c r="AR31" s="1090"/>
      <c r="AS31" s="1090"/>
      <c r="AT31" s="1090"/>
      <c r="AU31" s="1090"/>
      <c r="AV31" s="1090"/>
      <c r="AW31" s="1090"/>
      <c r="AX31" s="1090"/>
    </row>
    <row r="32" spans="2:60" ht="15" customHeight="1">
      <c r="B32" s="597"/>
      <c r="C32" s="1092"/>
      <c r="D32" s="1092"/>
      <c r="E32" s="1092"/>
      <c r="F32" s="1092"/>
      <c r="G32" s="1092"/>
      <c r="H32" s="1092"/>
      <c r="I32" s="598"/>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c r="AL32" s="1090"/>
      <c r="AM32" s="1090"/>
      <c r="AN32" s="1090"/>
      <c r="AO32" s="1090"/>
      <c r="AP32" s="1090"/>
      <c r="AQ32" s="1090"/>
      <c r="AR32" s="1090"/>
      <c r="AS32" s="1090"/>
      <c r="AT32" s="1090"/>
      <c r="AU32" s="1090"/>
      <c r="AV32" s="1090"/>
      <c r="AW32" s="1090"/>
      <c r="AX32" s="1090"/>
    </row>
    <row r="33" spans="2:36" ht="15" customHeight="1">
      <c r="B33" s="597"/>
      <c r="C33" s="1092"/>
      <c r="D33" s="1092"/>
      <c r="E33" s="1092"/>
      <c r="F33" s="1092"/>
      <c r="G33" s="1092"/>
      <c r="H33" s="1092"/>
      <c r="I33" s="598"/>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597"/>
      <c r="C34" s="1092"/>
      <c r="D34" s="1092"/>
      <c r="E34" s="1092"/>
      <c r="F34" s="1092"/>
      <c r="G34" s="1092"/>
      <c r="H34" s="1092"/>
      <c r="I34" s="598"/>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597"/>
      <c r="C35" s="1092"/>
      <c r="D35" s="1092"/>
      <c r="E35" s="1092"/>
      <c r="F35" s="1092"/>
      <c r="G35" s="1092"/>
      <c r="H35" s="1092"/>
      <c r="I35" s="598"/>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thickBot="1">
      <c r="B36" s="179"/>
      <c r="C36" s="1493"/>
      <c r="D36" s="1493"/>
      <c r="E36" s="1493"/>
      <c r="F36" s="1493"/>
      <c r="G36" s="1493"/>
      <c r="H36" s="1493"/>
      <c r="I36" s="180"/>
      <c r="J36" s="1881"/>
      <c r="K36" s="1882"/>
      <c r="L36" s="1882"/>
      <c r="M36" s="1882"/>
      <c r="N36" s="1882"/>
      <c r="O36" s="1882"/>
      <c r="P36" s="1882"/>
      <c r="Q36" s="1882"/>
      <c r="R36" s="1882"/>
      <c r="S36" s="1882"/>
      <c r="T36" s="1882"/>
      <c r="U36" s="1882"/>
      <c r="V36" s="1882"/>
      <c r="W36" s="1882"/>
      <c r="X36" s="1882"/>
      <c r="Y36" s="1882"/>
      <c r="Z36" s="1882"/>
      <c r="AA36" s="1882"/>
      <c r="AB36" s="1882"/>
      <c r="AC36" s="1882"/>
      <c r="AD36" s="1882"/>
      <c r="AE36" s="1882"/>
      <c r="AF36" s="1882"/>
      <c r="AG36" s="1882"/>
      <c r="AH36" s="1882"/>
      <c r="AI36" s="1882"/>
      <c r="AJ36" s="1883"/>
    </row>
    <row r="38" spans="2:36">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36" s="738" customFormat="1">
      <c r="B39" s="741"/>
      <c r="C39" s="496"/>
      <c r="D39" s="497"/>
      <c r="E39" s="25"/>
      <c r="F39" s="25"/>
      <c r="G39" s="741"/>
      <c r="H39" s="25"/>
      <c r="I39" s="741"/>
      <c r="J39" s="741"/>
      <c r="K39" s="741"/>
      <c r="L39" s="741"/>
      <c r="M39" s="741"/>
      <c r="N39" s="741"/>
      <c r="O39" s="741"/>
      <c r="P39" s="741"/>
      <c r="Q39" s="741"/>
      <c r="R39" s="741"/>
      <c r="S39" s="741"/>
      <c r="T39" s="741"/>
      <c r="U39" s="741"/>
      <c r="V39" s="741"/>
      <c r="W39" s="741"/>
      <c r="X39" s="741"/>
      <c r="Y39" s="741"/>
    </row>
    <row r="40" spans="2:36" s="738" customFormat="1">
      <c r="B40" s="741"/>
      <c r="C40" s="21"/>
      <c r="D40" s="741"/>
      <c r="E40" s="741"/>
      <c r="F40" s="741"/>
      <c r="G40" s="736"/>
      <c r="H40" s="736"/>
      <c r="I40" s="736"/>
      <c r="J40" s="736"/>
      <c r="K40" s="736"/>
      <c r="L40" s="736"/>
      <c r="M40" s="736"/>
      <c r="N40" s="736"/>
      <c r="O40" s="736"/>
      <c r="P40" s="736"/>
      <c r="Q40" s="736"/>
      <c r="R40" s="736"/>
      <c r="S40" s="736"/>
      <c r="T40" s="736"/>
      <c r="U40" s="736"/>
      <c r="V40" s="736"/>
      <c r="W40" s="736"/>
      <c r="X40" s="736"/>
      <c r="Y40" s="736"/>
      <c r="Z40" s="731"/>
      <c r="AA40" s="731"/>
      <c r="AB40" s="731"/>
      <c r="AC40" s="731"/>
      <c r="AD40" s="731"/>
      <c r="AE40" s="731"/>
      <c r="AF40" s="731"/>
      <c r="AG40" s="731"/>
      <c r="AH40" s="731"/>
    </row>
    <row r="41" spans="2:36" s="738" customFormat="1">
      <c r="C41" s="17"/>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row>
    <row r="42" spans="2:36" s="738" customFormat="1">
      <c r="C42" s="17"/>
      <c r="G42" s="1510"/>
      <c r="H42" s="1510"/>
      <c r="I42" s="1510"/>
      <c r="J42" s="1510"/>
      <c r="K42" s="1510"/>
      <c r="L42" s="1510"/>
      <c r="M42" s="1510"/>
      <c r="N42" s="1510"/>
      <c r="O42" s="1510"/>
      <c r="P42" s="1510"/>
      <c r="Q42" s="1510"/>
      <c r="R42" s="1510"/>
      <c r="S42" s="1510"/>
      <c r="T42" s="1510"/>
      <c r="U42" s="1510"/>
      <c r="V42" s="1510"/>
      <c r="W42" s="1510"/>
      <c r="X42" s="1510"/>
      <c r="Y42" s="1510"/>
      <c r="Z42" s="1510"/>
      <c r="AA42" s="1510"/>
      <c r="AB42" s="1510"/>
      <c r="AC42" s="1510"/>
      <c r="AD42" s="1510"/>
      <c r="AE42" s="1510"/>
      <c r="AF42" s="1510"/>
      <c r="AG42" s="1510"/>
      <c r="AH42" s="1510"/>
    </row>
    <row r="43" spans="2:36" s="738" customFormat="1"/>
    <row r="44" spans="2:36" s="738" customFormat="1"/>
    <row r="45" spans="2:36" s="738" customFormat="1"/>
    <row r="46" spans="2:36">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row>
    <row r="47" spans="2:36" s="738" customFormat="1" ht="36.75" customHeight="1">
      <c r="B47" s="272" t="s">
        <v>448</v>
      </c>
      <c r="G47" s="741"/>
      <c r="H47" s="25"/>
      <c r="I47" s="741"/>
      <c r="J47" s="741"/>
      <c r="K47" s="741"/>
      <c r="L47" s="741"/>
      <c r="M47" s="741"/>
      <c r="N47" s="741"/>
      <c r="O47" s="741"/>
      <c r="P47" s="741"/>
      <c r="Q47" s="741"/>
      <c r="R47" s="741"/>
      <c r="S47" s="741"/>
      <c r="T47" s="741"/>
      <c r="U47" s="741"/>
      <c r="V47" s="741"/>
      <c r="W47" s="741"/>
      <c r="X47" s="741"/>
      <c r="Y47" s="741"/>
    </row>
    <row r="48" spans="2:36" ht="139.5" customHeight="1">
      <c r="B48" s="2110" t="s">
        <v>826</v>
      </c>
      <c r="C48" s="2111"/>
      <c r="D48" s="2111"/>
      <c r="E48" s="2111"/>
      <c r="F48" s="2111"/>
      <c r="G48" s="2111"/>
      <c r="H48" s="2111"/>
      <c r="I48" s="2111"/>
      <c r="J48" s="2111"/>
      <c r="K48" s="2111"/>
      <c r="L48" s="2111"/>
      <c r="M48" s="2111"/>
      <c r="N48" s="2111"/>
      <c r="O48" s="2111"/>
      <c r="P48" s="2111"/>
      <c r="Q48" s="2111"/>
      <c r="R48" s="2111"/>
      <c r="S48" s="2111"/>
      <c r="T48" s="2111"/>
      <c r="U48" s="2111"/>
      <c r="V48" s="2111"/>
      <c r="W48" s="2111"/>
      <c r="X48" s="2111"/>
      <c r="Y48" s="2111"/>
      <c r="Z48" s="2111"/>
      <c r="AA48" s="2111"/>
      <c r="AB48" s="2111"/>
      <c r="AC48" s="2111"/>
      <c r="AD48" s="2111"/>
      <c r="AE48" s="2111"/>
      <c r="AF48" s="2111"/>
      <c r="AG48" s="2111"/>
      <c r="AH48" s="2111"/>
      <c r="AI48" s="2111"/>
      <c r="AJ48" s="2111"/>
    </row>
    <row r="49" spans="2:34" ht="18" customHeight="1">
      <c r="B49" s="20"/>
      <c r="C49" s="496"/>
      <c r="D49" s="497"/>
      <c r="E49" s="25"/>
      <c r="F49" s="25"/>
      <c r="G49" s="20"/>
      <c r="H49" s="25"/>
      <c r="I49" s="20"/>
      <c r="J49" s="20"/>
      <c r="K49" s="20"/>
      <c r="L49" s="20"/>
      <c r="M49" s="20"/>
      <c r="N49" s="20"/>
      <c r="O49" s="20"/>
      <c r="P49" s="20"/>
      <c r="Q49" s="20"/>
      <c r="R49" s="20"/>
      <c r="S49" s="20"/>
      <c r="T49" s="20"/>
      <c r="U49" s="20"/>
      <c r="V49" s="20"/>
      <c r="W49" s="20"/>
      <c r="X49" s="20"/>
      <c r="Y49" s="20"/>
    </row>
    <row r="50" spans="2:34">
      <c r="B50" s="20"/>
      <c r="C50" s="496"/>
      <c r="D50" s="25"/>
      <c r="E50" s="25"/>
      <c r="F50" s="25"/>
      <c r="G50" s="20"/>
      <c r="H50" s="20"/>
      <c r="I50" s="20"/>
      <c r="J50" s="20"/>
      <c r="K50" s="20"/>
      <c r="L50" s="20"/>
      <c r="M50" s="20"/>
      <c r="N50" s="20"/>
      <c r="O50" s="20"/>
      <c r="P50" s="20"/>
      <c r="Q50" s="20"/>
      <c r="R50" s="20"/>
      <c r="S50" s="20"/>
      <c r="T50" s="20"/>
      <c r="U50" s="20"/>
      <c r="V50" s="20"/>
      <c r="W50" s="20"/>
      <c r="X50" s="20"/>
      <c r="Y50" s="20"/>
    </row>
    <row r="51" spans="2:34">
      <c r="B51" s="20"/>
      <c r="C51" s="496"/>
      <c r="D51" s="497"/>
      <c r="E51" s="25"/>
      <c r="F51" s="25"/>
      <c r="G51" s="20"/>
      <c r="H51" s="25"/>
      <c r="I51" s="20"/>
      <c r="J51" s="20"/>
      <c r="K51" s="20"/>
      <c r="L51" s="20"/>
      <c r="M51" s="20"/>
      <c r="N51" s="20"/>
      <c r="O51" s="20"/>
      <c r="P51" s="20"/>
      <c r="Q51" s="20"/>
      <c r="R51" s="20"/>
      <c r="S51" s="20"/>
      <c r="T51" s="20"/>
      <c r="U51" s="20"/>
      <c r="V51" s="20"/>
      <c r="W51" s="20"/>
      <c r="X51" s="20"/>
      <c r="Y51" s="20"/>
    </row>
    <row r="52" spans="2:34">
      <c r="B52" s="20"/>
      <c r="C52" s="21"/>
      <c r="D52" s="20"/>
      <c r="E52" s="20"/>
      <c r="F52" s="20"/>
      <c r="G52" s="23"/>
      <c r="H52" s="23"/>
      <c r="I52" s="23"/>
      <c r="J52" s="23"/>
      <c r="K52" s="23"/>
      <c r="L52" s="23"/>
      <c r="M52" s="23"/>
      <c r="N52" s="23"/>
      <c r="O52" s="23"/>
      <c r="P52" s="23"/>
      <c r="Q52" s="23"/>
      <c r="R52" s="23"/>
      <c r="S52" s="23"/>
      <c r="T52" s="23"/>
      <c r="U52" s="23"/>
      <c r="V52" s="23"/>
      <c r="W52" s="23"/>
      <c r="X52" s="23"/>
      <c r="Y52" s="23"/>
      <c r="Z52" s="587"/>
      <c r="AA52" s="587"/>
      <c r="AB52" s="587"/>
      <c r="AC52" s="587"/>
      <c r="AD52" s="587"/>
      <c r="AE52" s="587"/>
      <c r="AF52" s="587"/>
      <c r="AG52" s="587"/>
      <c r="AH52" s="587"/>
    </row>
    <row r="53" spans="2:34">
      <c r="C53" s="1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row>
    <row r="54" spans="2:34">
      <c r="C54" s="17"/>
      <c r="G54" s="1510"/>
      <c r="H54" s="1510"/>
      <c r="I54" s="1510"/>
      <c r="J54" s="1510"/>
      <c r="K54" s="1510"/>
      <c r="L54" s="1510"/>
      <c r="M54" s="1510"/>
      <c r="N54" s="1510"/>
      <c r="O54" s="1510"/>
      <c r="P54" s="1510"/>
      <c r="Q54" s="1510"/>
      <c r="R54" s="1510"/>
      <c r="S54" s="1510"/>
      <c r="T54" s="1510"/>
      <c r="U54" s="1510"/>
      <c r="V54" s="1510"/>
      <c r="W54" s="1510"/>
      <c r="X54" s="1510"/>
      <c r="Y54" s="1510"/>
      <c r="Z54" s="1510"/>
      <c r="AA54" s="1510"/>
      <c r="AB54" s="1510"/>
      <c r="AC54" s="1510"/>
      <c r="AD54" s="1510"/>
      <c r="AE54" s="1510"/>
      <c r="AF54" s="1510"/>
      <c r="AG54" s="1510"/>
      <c r="AH54" s="1510"/>
    </row>
  </sheetData>
  <sheetProtection selectLockedCells="1"/>
  <mergeCells count="41">
    <mergeCell ref="Y1:AJ1"/>
    <mergeCell ref="Y2:AJ2"/>
    <mergeCell ref="B4:F4"/>
    <mergeCell ref="C5:P5"/>
    <mergeCell ref="C6:P6"/>
    <mergeCell ref="AL12:AP13"/>
    <mergeCell ref="B15:AJ15"/>
    <mergeCell ref="C17:H18"/>
    <mergeCell ref="U8:AH8"/>
    <mergeCell ref="AI8:AJ8"/>
    <mergeCell ref="B19:B20"/>
    <mergeCell ref="C19:H20"/>
    <mergeCell ref="I19:I20"/>
    <mergeCell ref="B10:AJ10"/>
    <mergeCell ref="B12:AJ13"/>
    <mergeCell ref="J19:K20"/>
    <mergeCell ref="L19:W20"/>
    <mergeCell ref="X19:AB20"/>
    <mergeCell ref="AC19:AJ20"/>
    <mergeCell ref="J17:AJ18"/>
    <mergeCell ref="B21:B22"/>
    <mergeCell ref="C21:H22"/>
    <mergeCell ref="J21:K21"/>
    <mergeCell ref="L21:W21"/>
    <mergeCell ref="J22:K22"/>
    <mergeCell ref="L22:W22"/>
    <mergeCell ref="G54:AH54"/>
    <mergeCell ref="AL24:BH26"/>
    <mergeCell ref="J25:AJ36"/>
    <mergeCell ref="AL27:AR28"/>
    <mergeCell ref="AS27:AU28"/>
    <mergeCell ref="C25:H36"/>
    <mergeCell ref="AL30:AX32"/>
    <mergeCell ref="B48:AJ48"/>
    <mergeCell ref="B23:B24"/>
    <mergeCell ref="C23:H24"/>
    <mergeCell ref="J23:K23"/>
    <mergeCell ref="L23:W23"/>
    <mergeCell ref="J24:K24"/>
    <mergeCell ref="L24:W24"/>
    <mergeCell ref="G42:AH42"/>
  </mergeCells>
  <phoneticPr fontId="3"/>
  <dataValidations disablePrompts="1" count="1">
    <dataValidation type="list" allowBlank="1" showInputMessage="1" showErrorMessage="1" sqref="AS27:AU28">
      <formula1>$AY$27:$AY$28</formula1>
    </dataValidation>
  </dataValidations>
  <hyperlinks>
    <hyperlink ref="AL12:AP13" location="'（17号様式）発注者の請求による履行期間の短縮等'!B48" display="契約約款第２０条を見る"/>
  </hyperlinks>
  <pageMargins left="1.1023622047244095" right="0.51181102362204722" top="0.74803149606299213" bottom="0.74803149606299213" header="0.31496062992125984" footer="0.31496062992125984"/>
  <pageSetup paperSize="9" orientation="portrait" r:id="rId1"/>
  <headerFooter>
    <oddHeader>&amp;L&amp;"ＭＳ 明朝,標準"&amp;8&amp;K01+034第16号様式（第20条関係）建築保全業務委託用</oddHeader>
    <oddFooter>&amp;R&amp;"ＭＳ 明朝,標準"&amp;8&amp;K01+034施設管理担当者⇒受注者</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B1:N39"/>
  <sheetViews>
    <sheetView showZeros="0" view="pageBreakPreview" zoomScale="90" zoomScaleNormal="100" zoomScaleSheetLayoutView="90" workbookViewId="0">
      <selection activeCell="B5" sqref="B5"/>
    </sheetView>
  </sheetViews>
  <sheetFormatPr defaultRowHeight="13.2"/>
  <cols>
    <col min="1" max="1" width="16.77734375" customWidth="1"/>
    <col min="2" max="2" width="14.88671875" style="499" customWidth="1"/>
    <col min="3" max="3" width="18.88671875" style="107" customWidth="1"/>
    <col min="8" max="8" width="22.88671875" customWidth="1"/>
    <col min="10" max="10" width="9.33203125" customWidth="1"/>
  </cols>
  <sheetData>
    <row r="1" spans="2:14" ht="31.5" customHeight="1">
      <c r="B1" s="1071" t="s">
        <v>558</v>
      </c>
      <c r="C1" s="1072"/>
      <c r="D1" s="1072"/>
      <c r="E1" s="1072"/>
      <c r="F1" s="1072"/>
      <c r="G1" s="1072"/>
      <c r="H1" s="1072"/>
    </row>
    <row r="2" spans="2:14" ht="30" customHeight="1">
      <c r="B2" s="1073" t="s">
        <v>49</v>
      </c>
      <c r="C2" s="1074"/>
      <c r="D2" s="1074"/>
      <c r="E2" s="1074"/>
      <c r="F2" s="1074"/>
      <c r="G2" s="1074"/>
      <c r="H2" s="1074"/>
      <c r="I2" s="332"/>
      <c r="J2" s="1079" t="s">
        <v>518</v>
      </c>
      <c r="K2" s="1080"/>
      <c r="L2" s="1080"/>
      <c r="M2" s="1080"/>
      <c r="N2" s="1080"/>
    </row>
    <row r="3" spans="2:14" ht="24.9" customHeight="1">
      <c r="B3" s="1031" t="s">
        <v>50</v>
      </c>
      <c r="C3" s="1032" t="s">
        <v>437</v>
      </c>
      <c r="D3" s="836" t="s">
        <v>218</v>
      </c>
      <c r="E3" s="836"/>
      <c r="F3" s="836"/>
      <c r="G3" s="836"/>
      <c r="H3" s="836"/>
      <c r="J3" s="1080"/>
      <c r="K3" s="1080"/>
      <c r="L3" s="1080"/>
      <c r="M3" s="1080"/>
      <c r="N3" s="1080"/>
    </row>
    <row r="4" spans="2:14" ht="24.9" customHeight="1">
      <c r="B4" s="1029" t="s">
        <v>51</v>
      </c>
      <c r="C4" s="1030" t="s">
        <v>75</v>
      </c>
      <c r="D4" s="1028" t="s">
        <v>559</v>
      </c>
      <c r="E4" s="1028"/>
      <c r="F4" s="1028"/>
      <c r="G4" s="1028"/>
      <c r="H4" s="1028"/>
      <c r="J4" s="880"/>
      <c r="K4" s="871"/>
    </row>
    <row r="5" spans="2:14" ht="24.9" customHeight="1">
      <c r="B5" s="1033" t="s">
        <v>395</v>
      </c>
      <c r="C5" s="1030" t="s">
        <v>755</v>
      </c>
      <c r="D5" s="1075" t="s">
        <v>480</v>
      </c>
      <c r="E5" s="1076"/>
      <c r="F5" s="1028"/>
      <c r="G5" s="1028"/>
      <c r="H5" s="1028"/>
      <c r="J5" s="881"/>
      <c r="K5" s="871"/>
    </row>
    <row r="6" spans="2:14" ht="24.9" hidden="1" customHeight="1">
      <c r="B6" s="1034" t="s">
        <v>396</v>
      </c>
      <c r="C6" s="1035" t="s">
        <v>397</v>
      </c>
      <c r="D6" s="1077" t="s">
        <v>655</v>
      </c>
      <c r="E6" s="1078"/>
      <c r="F6" s="998"/>
      <c r="G6" s="998"/>
      <c r="H6" s="998"/>
      <c r="J6" s="871"/>
      <c r="K6" s="871"/>
    </row>
    <row r="7" spans="2:14" ht="24.9" customHeight="1">
      <c r="B7" s="1029" t="s">
        <v>398</v>
      </c>
      <c r="C7" s="1030" t="s">
        <v>754</v>
      </c>
      <c r="D7" s="1028" t="s">
        <v>400</v>
      </c>
      <c r="E7" s="1028"/>
      <c r="F7" s="1028"/>
      <c r="G7" s="1028"/>
      <c r="H7" s="1028"/>
    </row>
    <row r="8" spans="2:14" ht="24.9" customHeight="1">
      <c r="B8" s="1029" t="s">
        <v>399</v>
      </c>
      <c r="C8" s="1030" t="s">
        <v>753</v>
      </c>
      <c r="D8" s="1028" t="s">
        <v>220</v>
      </c>
      <c r="E8" s="1028"/>
      <c r="F8" s="1028"/>
      <c r="G8" s="1028"/>
      <c r="H8" s="1028"/>
    </row>
    <row r="9" spans="2:14" ht="24.9" hidden="1" customHeight="1">
      <c r="B9" s="1034" t="s">
        <v>209</v>
      </c>
      <c r="C9" s="1035" t="s">
        <v>752</v>
      </c>
      <c r="D9" s="998" t="s">
        <v>657</v>
      </c>
      <c r="E9" s="998"/>
      <c r="F9" s="998"/>
      <c r="G9" s="998"/>
      <c r="H9" s="998"/>
    </row>
    <row r="10" spans="2:14" ht="24.9" customHeight="1">
      <c r="B10" s="1029" t="s">
        <v>52</v>
      </c>
      <c r="C10" s="1030" t="s">
        <v>752</v>
      </c>
      <c r="D10" s="1028" t="s">
        <v>221</v>
      </c>
      <c r="E10" s="1028"/>
      <c r="F10" s="1028"/>
      <c r="G10" s="1028"/>
      <c r="H10" s="1028"/>
    </row>
    <row r="11" spans="2:14" ht="24.9" customHeight="1">
      <c r="B11" s="1029" t="s">
        <v>401</v>
      </c>
      <c r="C11" s="1030" t="s">
        <v>752</v>
      </c>
      <c r="D11" s="1028" t="s">
        <v>658</v>
      </c>
      <c r="E11" s="1028"/>
      <c r="F11" s="1028"/>
      <c r="G11" s="1028"/>
      <c r="H11" s="1028"/>
    </row>
    <row r="12" spans="2:14" ht="24.9" hidden="1" customHeight="1">
      <c r="B12" s="1034" t="s">
        <v>402</v>
      </c>
      <c r="C12" s="1035" t="s">
        <v>752</v>
      </c>
      <c r="D12" s="998" t="s">
        <v>659</v>
      </c>
      <c r="E12" s="998"/>
      <c r="F12" s="998"/>
      <c r="G12" s="998"/>
      <c r="H12" s="998"/>
    </row>
    <row r="13" spans="2:14" ht="24.9" customHeight="1">
      <c r="B13" s="1038" t="s">
        <v>403</v>
      </c>
      <c r="C13" s="1030" t="s">
        <v>407</v>
      </c>
      <c r="D13" s="1028" t="s">
        <v>410</v>
      </c>
      <c r="E13" s="1028"/>
      <c r="F13" s="1028"/>
      <c r="G13" s="1028"/>
      <c r="H13" s="1028"/>
    </row>
    <row r="14" spans="2:14" ht="24.9" customHeight="1">
      <c r="B14" s="1029" t="s">
        <v>404</v>
      </c>
      <c r="C14" s="1030" t="s">
        <v>406</v>
      </c>
      <c r="D14" s="1028" t="s">
        <v>222</v>
      </c>
      <c r="E14" s="1028"/>
      <c r="F14" s="1028"/>
      <c r="G14" s="1028"/>
      <c r="H14" s="1028"/>
    </row>
    <row r="15" spans="2:14" ht="24.9" customHeight="1">
      <c r="B15" s="1029" t="s">
        <v>405</v>
      </c>
      <c r="C15" s="1030" t="s">
        <v>407</v>
      </c>
      <c r="D15" s="1028" t="s">
        <v>427</v>
      </c>
      <c r="E15" s="1028"/>
      <c r="F15" s="1028"/>
      <c r="G15" s="1028"/>
      <c r="H15" s="1028"/>
    </row>
    <row r="16" spans="2:14" ht="24.9" hidden="1" customHeight="1">
      <c r="B16" s="1034" t="s">
        <v>53</v>
      </c>
      <c r="C16" s="1035" t="s">
        <v>747</v>
      </c>
      <c r="D16" s="998" t="s">
        <v>428</v>
      </c>
      <c r="E16" s="998"/>
      <c r="F16" s="998"/>
      <c r="G16" s="998"/>
      <c r="H16" s="998"/>
    </row>
    <row r="17" spans="2:8" ht="24.9" hidden="1" customHeight="1">
      <c r="B17" s="1034" t="s">
        <v>54</v>
      </c>
      <c r="C17" s="1035" t="s">
        <v>746</v>
      </c>
      <c r="D17" s="998" t="s">
        <v>430</v>
      </c>
      <c r="E17" s="998"/>
      <c r="F17" s="998"/>
      <c r="G17" s="998"/>
      <c r="H17" s="998"/>
    </row>
    <row r="18" spans="2:8" ht="24.9" customHeight="1">
      <c r="B18" s="1029" t="s">
        <v>55</v>
      </c>
      <c r="C18" s="1030" t="s">
        <v>745</v>
      </c>
      <c r="D18" s="1028" t="s">
        <v>431</v>
      </c>
      <c r="E18" s="1028"/>
      <c r="F18" s="1028"/>
      <c r="G18" s="1028"/>
      <c r="H18" s="1028"/>
    </row>
    <row r="19" spans="2:8" ht="24.9" hidden="1" customHeight="1">
      <c r="B19" s="1034" t="s">
        <v>56</v>
      </c>
      <c r="C19" s="1035" t="s">
        <v>744</v>
      </c>
      <c r="D19" s="998" t="s">
        <v>432</v>
      </c>
      <c r="E19" s="998"/>
      <c r="F19" s="998"/>
      <c r="G19" s="998"/>
      <c r="H19" s="998"/>
    </row>
    <row r="20" spans="2:8" ht="24.9" hidden="1" customHeight="1">
      <c r="B20" s="1034" t="s">
        <v>411</v>
      </c>
      <c r="C20" s="1035" t="s">
        <v>743</v>
      </c>
      <c r="D20" s="998" t="s">
        <v>433</v>
      </c>
      <c r="E20" s="998"/>
      <c r="F20" s="998"/>
      <c r="G20" s="998"/>
      <c r="H20" s="998"/>
    </row>
    <row r="21" spans="2:8" ht="24.9" customHeight="1">
      <c r="B21" s="1029" t="s">
        <v>412</v>
      </c>
      <c r="C21" s="1030" t="s">
        <v>743</v>
      </c>
      <c r="D21" s="1028" t="s">
        <v>434</v>
      </c>
      <c r="E21" s="1028"/>
      <c r="F21" s="1028"/>
      <c r="G21" s="1028"/>
      <c r="H21" s="1028"/>
    </row>
    <row r="22" spans="2:8" ht="24.9" hidden="1" customHeight="1">
      <c r="B22" s="1034" t="s">
        <v>413</v>
      </c>
      <c r="C22" s="1035" t="s">
        <v>479</v>
      </c>
      <c r="D22" s="998" t="s">
        <v>758</v>
      </c>
      <c r="E22" s="998"/>
      <c r="F22" s="998"/>
      <c r="G22" s="998"/>
      <c r="H22" s="998"/>
    </row>
    <row r="23" spans="2:8" ht="24.9" customHeight="1">
      <c r="B23" s="1029" t="s">
        <v>57</v>
      </c>
      <c r="C23" s="1030" t="s">
        <v>479</v>
      </c>
      <c r="D23" s="1028" t="s">
        <v>759</v>
      </c>
      <c r="E23" s="1028"/>
      <c r="F23" s="1028"/>
      <c r="G23" s="1028"/>
      <c r="H23" s="1028"/>
    </row>
    <row r="24" spans="2:8" ht="24.9" hidden="1" customHeight="1">
      <c r="B24" s="1034" t="s">
        <v>414</v>
      </c>
      <c r="C24" s="1035" t="s">
        <v>76</v>
      </c>
      <c r="D24" s="998" t="s">
        <v>760</v>
      </c>
      <c r="E24" s="998"/>
      <c r="F24" s="998"/>
      <c r="G24" s="998"/>
      <c r="H24" s="998"/>
    </row>
    <row r="25" spans="2:8" ht="24.9" customHeight="1">
      <c r="B25" s="1029" t="s">
        <v>415</v>
      </c>
      <c r="C25" s="1030" t="s">
        <v>76</v>
      </c>
      <c r="D25" s="1028" t="s">
        <v>761</v>
      </c>
      <c r="E25" s="1028"/>
      <c r="F25" s="1028"/>
      <c r="G25" s="1028"/>
      <c r="H25" s="1028"/>
    </row>
    <row r="26" spans="2:8" ht="24.9" customHeight="1">
      <c r="B26" s="1029" t="s">
        <v>58</v>
      </c>
      <c r="C26" s="1030" t="s">
        <v>147</v>
      </c>
      <c r="D26" s="1028" t="s">
        <v>219</v>
      </c>
      <c r="E26" s="1028"/>
      <c r="F26" s="1028"/>
      <c r="G26" s="1028"/>
      <c r="H26" s="1028"/>
    </row>
    <row r="27" spans="2:8" ht="24.9" hidden="1" customHeight="1">
      <c r="B27" s="1034" t="s">
        <v>741</v>
      </c>
      <c r="C27" s="1035" t="s">
        <v>147</v>
      </c>
      <c r="D27" s="998" t="s">
        <v>435</v>
      </c>
      <c r="E27" s="998"/>
      <c r="F27" s="998"/>
      <c r="G27" s="998"/>
      <c r="H27" s="998"/>
    </row>
    <row r="28" spans="2:8" ht="24.9" hidden="1" customHeight="1">
      <c r="B28" s="1034" t="s">
        <v>742</v>
      </c>
      <c r="C28" s="1035" t="s">
        <v>748</v>
      </c>
      <c r="D28" s="998" t="s">
        <v>656</v>
      </c>
      <c r="E28" s="998"/>
      <c r="F28" s="998"/>
      <c r="G28" s="998"/>
      <c r="H28" s="998"/>
    </row>
    <row r="29" spans="2:8" ht="24.9" customHeight="1">
      <c r="B29" s="1029" t="s">
        <v>59</v>
      </c>
      <c r="C29" s="1036" t="s">
        <v>436</v>
      </c>
      <c r="D29" s="1037" t="s">
        <v>61</v>
      </c>
      <c r="E29" s="1028"/>
      <c r="F29" s="1028"/>
      <c r="G29" s="1028"/>
      <c r="H29" s="1028"/>
    </row>
    <row r="30" spans="2:8" ht="24.9" customHeight="1">
      <c r="B30" s="1031" t="s">
        <v>60</v>
      </c>
      <c r="C30" s="1032" t="s">
        <v>749</v>
      </c>
      <c r="D30" s="836" t="s">
        <v>801</v>
      </c>
      <c r="E30" s="836"/>
      <c r="F30" s="836"/>
      <c r="G30" s="836"/>
      <c r="H30" s="836"/>
    </row>
    <row r="31" spans="2:8" ht="24.9" hidden="1" customHeight="1">
      <c r="B31" s="1034" t="s">
        <v>429</v>
      </c>
      <c r="C31" s="1035" t="s">
        <v>751</v>
      </c>
      <c r="D31" s="998" t="s">
        <v>750</v>
      </c>
      <c r="E31" s="998"/>
      <c r="F31" s="998"/>
      <c r="G31" s="998"/>
      <c r="H31" s="998"/>
    </row>
    <row r="32" spans="2:8" ht="24.9" customHeight="1">
      <c r="B32"/>
      <c r="C32"/>
    </row>
    <row r="33" spans="2:3" ht="24.9" customHeight="1">
      <c r="B33"/>
      <c r="C33"/>
    </row>
    <row r="34" spans="2:3" ht="24.9" customHeight="1">
      <c r="B34"/>
      <c r="C34"/>
    </row>
    <row r="35" spans="2:3" ht="24.9" customHeight="1">
      <c r="B35"/>
      <c r="C35"/>
    </row>
    <row r="36" spans="2:3" ht="24.9" customHeight="1">
      <c r="B36"/>
      <c r="C36"/>
    </row>
    <row r="37" spans="2:3" ht="24.9" customHeight="1">
      <c r="B37"/>
      <c r="C37"/>
    </row>
    <row r="38" spans="2:3" ht="24.9" customHeight="1">
      <c r="B38"/>
    </row>
    <row r="39" spans="2:3" ht="23.1" customHeight="1">
      <c r="B39"/>
    </row>
  </sheetData>
  <sheetProtection sheet="1" selectLockedCells="1"/>
  <mergeCells count="5">
    <mergeCell ref="B1:H1"/>
    <mergeCell ref="B2:H2"/>
    <mergeCell ref="D5:E5"/>
    <mergeCell ref="D6:E6"/>
    <mergeCell ref="J2:N3"/>
  </mergeCells>
  <phoneticPr fontId="3"/>
  <hyperlinks>
    <hyperlink ref="B3" location="'（1号様式）業務打合せ簿'!A1" display="１号様式"/>
    <hyperlink ref="B7" location="'（5号様式）①業務責任者等通知書'!A1" display="５号様式①"/>
    <hyperlink ref="B4" location="'（２号様式）業務計画書（全体工程表）'!A1" display="２号様式"/>
    <hyperlink ref="B5" location="'（3号様式）再委託通知書'!A1" display="３号様式"/>
    <hyperlink ref="B6" location="'（4号様式）施設管理担当者通知書'!A1" display="４号様式"/>
    <hyperlink ref="B8" location="'（5号様式）②業務責任者等変更通知書'!A1" display="５号様式②"/>
    <hyperlink ref="B9" location="'（6号様式）業務関係者に関する措置請求'!A1" display="６号様式"/>
    <hyperlink ref="B10" location="'（7号様式）業務関係者に関する措置請求について（措置決定）'!A1" display="７号様式"/>
    <hyperlink ref="B11" location="'（8号様式）施設管理担当者に対する措置請求'!A1" display="８号様式"/>
    <hyperlink ref="B12:B21" location="'（５号様式）工事履行報告書'!A1" display="６号様式"/>
    <hyperlink ref="B12" location="'（9号様式）施設管理担当者に対する措置請求（措置決定）'!A1" display="９号様式"/>
    <hyperlink ref="B13" location="'（10号様式）貸与品等受領書（借用書）'!A1" display="１０号様式"/>
    <hyperlink ref="B14" location="'（11号様式）貸与品等返納書'!A1" display="１１号様式"/>
    <hyperlink ref="B15" location="'（12号様式）条件変更等に関する措置請求'!A1" display="１２号様式"/>
    <hyperlink ref="B16" location="'（13号様式）条件変更等に関する措置請求（結果通知）'!A1" display="１３号様式"/>
    <hyperlink ref="B17" location="'（14号様式）業務の中止'!A1" display="１４号様式"/>
    <hyperlink ref="B18" location="'（15号様式）受注者の請求による履行期間の延長'!A1" display="１５号様式"/>
    <hyperlink ref="B19" location="'（16号様式）発注者の請求による履行期間の短縮等'!A1" display="１６号様式"/>
    <hyperlink ref="B20" location="'（17号様式）履行期間変更協議通知（発注者）'!A1" display="１７号様式"/>
    <hyperlink ref="B21" location="'（18号様式）履行期間変更協議通知（受注者）'!A1" display="１８号様式"/>
    <hyperlink ref="B22" location="'（19号様式）業務委託料変更協議通知（発注者） '!A1" display="１９号様式"/>
    <hyperlink ref="B23" location="'（20号様式）業務委託料変更協議通知（受注者）'!A1" display="２０号様式"/>
    <hyperlink ref="B24" location="'（21号様式）業務委託料の変更に代える業務仕様書の変更'!A1" display="２１号様式"/>
    <hyperlink ref="B25" location="'（22号様式）業務委託料の変更に代える業務仕様書の変更（協議）'!A1" display="２２号様式"/>
    <hyperlink ref="B26" location="'（23号様式）業務完了通知書'!A1" display="２３号様式"/>
    <hyperlink ref="B29" location="'（26号様式）変更協議承諾書'!A1" display="２６号様式"/>
    <hyperlink ref="B30" location="'（27号様式）賃金水準の変動による業務委託料の変更'!A1" display="２７号様式"/>
    <hyperlink ref="B31" location="'（28号様式）業務仕様書訂正（変更）指示書'!A1" display="２８号様式"/>
    <hyperlink ref="B27:B28" location="'（23号様式）業務委託料の変更に代える業務仕様書の変更（協議）'!A1" display="２３号様式"/>
    <hyperlink ref="B27" location="'（24号様式）業務完了検査結果通知書'!A1" display="２４号様式"/>
    <hyperlink ref="B28" location="'（25号様式）業務の履行責任'!A1" display="２５号様式"/>
  </hyperlinks>
  <pageMargins left="0.70866141732283472" right="0.31496062992125984" top="0.55118110236220474" bottom="0.35433070866141736" header="0.31496062992125984" footer="0.11811023622047245"/>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BG57"/>
  <sheetViews>
    <sheetView showZeros="0" view="pageBreakPreview" zoomScaleNormal="100" zoomScaleSheetLayoutView="100" workbookViewId="0">
      <selection activeCell="AE42" sqref="AE42"/>
    </sheetView>
  </sheetViews>
  <sheetFormatPr defaultColWidth="2.33203125" defaultRowHeight="13.2"/>
  <cols>
    <col min="1" max="1" width="4" style="612" customWidth="1"/>
    <col min="2" max="40" width="2.33203125" style="612"/>
    <col min="41" max="41" width="2.33203125" style="612" hidden="1" customWidth="1"/>
    <col min="42" max="44" width="2.33203125" style="612"/>
    <col min="45" max="45" width="17.21875" style="612" customWidth="1"/>
    <col min="46" max="46" width="3.33203125" style="612" customWidth="1"/>
    <col min="47" max="47" width="10.6640625" style="612" customWidth="1"/>
    <col min="48" max="52" width="2.33203125" style="612"/>
    <col min="53" max="53" width="2.33203125" style="612" hidden="1" customWidth="1"/>
    <col min="54" max="16384" width="2.33203125" style="612"/>
  </cols>
  <sheetData>
    <row r="1" spans="2:56" ht="20.100000000000001" customHeight="1">
      <c r="B1" s="579"/>
      <c r="C1" s="579"/>
      <c r="D1" s="579"/>
      <c r="E1" s="579"/>
      <c r="F1" s="579"/>
      <c r="G1" s="579"/>
      <c r="H1" s="579"/>
      <c r="I1" s="579"/>
      <c r="J1" s="579"/>
      <c r="K1" s="579"/>
      <c r="L1" s="579"/>
      <c r="M1" s="579"/>
      <c r="N1" s="579"/>
      <c r="O1" s="579"/>
      <c r="P1" s="579"/>
      <c r="Q1" s="579"/>
      <c r="R1" s="579"/>
      <c r="S1" s="579"/>
      <c r="T1" s="579"/>
      <c r="U1" s="579"/>
      <c r="V1" s="579"/>
      <c r="W1" s="579"/>
      <c r="X1" s="579"/>
      <c r="Y1" s="1904" t="s">
        <v>357</v>
      </c>
      <c r="Z1" s="1722"/>
      <c r="AA1" s="1722"/>
      <c r="AB1" s="1722"/>
      <c r="AC1" s="1722"/>
      <c r="AD1" s="1722"/>
      <c r="AE1" s="1722"/>
      <c r="AF1" s="1722"/>
      <c r="AG1" s="1722"/>
      <c r="AH1" s="1722"/>
      <c r="AI1" s="1722"/>
      <c r="AJ1" s="1722"/>
      <c r="AL1" s="583" t="s">
        <v>281</v>
      </c>
    </row>
    <row r="2" spans="2:56" ht="20.100000000000001" customHeight="1">
      <c r="B2" s="579"/>
      <c r="C2" s="579"/>
      <c r="D2" s="579"/>
      <c r="E2" s="579"/>
      <c r="F2" s="579"/>
      <c r="G2" s="579"/>
      <c r="H2" s="579"/>
      <c r="I2" s="579"/>
      <c r="J2" s="579"/>
      <c r="K2" s="579"/>
      <c r="L2" s="579"/>
      <c r="M2" s="579"/>
      <c r="N2" s="579"/>
      <c r="O2" s="579"/>
      <c r="P2" s="579"/>
      <c r="Q2" s="579"/>
      <c r="R2" s="579"/>
      <c r="S2" s="579"/>
      <c r="T2" s="579"/>
      <c r="U2" s="579"/>
      <c r="V2" s="579"/>
      <c r="W2" s="579"/>
      <c r="X2" s="579"/>
      <c r="Y2" s="1947">
        <v>43383</v>
      </c>
      <c r="Z2" s="1948"/>
      <c r="AA2" s="1948"/>
      <c r="AB2" s="1948"/>
      <c r="AC2" s="1948"/>
      <c r="AD2" s="1948"/>
      <c r="AE2" s="1948"/>
      <c r="AF2" s="1948"/>
      <c r="AG2" s="1948"/>
      <c r="AH2" s="1948"/>
      <c r="AI2" s="1948"/>
      <c r="AJ2" s="1948"/>
      <c r="AL2" s="583" t="s">
        <v>40</v>
      </c>
    </row>
    <row r="3" spans="2:56" ht="15" customHeight="1">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25"/>
      <c r="AB3" s="579"/>
      <c r="AC3" s="526"/>
      <c r="AD3" s="526"/>
      <c r="AE3" s="526"/>
      <c r="AF3" s="526"/>
      <c r="AG3" s="526"/>
      <c r="AH3" s="526"/>
      <c r="AI3" s="526"/>
      <c r="AJ3" s="526"/>
    </row>
    <row r="4" spans="2:56" ht="15" customHeight="1">
      <c r="B4" s="525"/>
      <c r="C4" s="1388" t="s">
        <v>358</v>
      </c>
      <c r="D4" s="1712"/>
      <c r="E4" s="1712"/>
      <c r="F4" s="1712"/>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row>
    <row r="5" spans="2:56" ht="30" customHeight="1">
      <c r="B5" s="579"/>
      <c r="C5" s="1755" t="str">
        <f>各項目入力表!F4</f>
        <v>○△□×ビル管理株式会社</v>
      </c>
      <c r="D5" s="2140"/>
      <c r="E5" s="2140"/>
      <c r="F5" s="2140"/>
      <c r="G5" s="2140"/>
      <c r="H5" s="2140"/>
      <c r="I5" s="2140"/>
      <c r="J5" s="2140"/>
      <c r="K5" s="2140"/>
      <c r="L5" s="2140"/>
      <c r="M5" s="2140"/>
      <c r="N5" s="2140"/>
      <c r="O5" s="2140"/>
      <c r="P5" s="2140"/>
      <c r="Q5" s="579"/>
      <c r="R5" s="579"/>
      <c r="S5" s="579"/>
      <c r="T5" s="579"/>
      <c r="U5" s="579"/>
      <c r="V5" s="579"/>
      <c r="W5" s="579"/>
      <c r="X5" s="579"/>
      <c r="Y5" s="579"/>
      <c r="Z5" s="579"/>
      <c r="AA5" s="579"/>
      <c r="AB5" s="579"/>
      <c r="AC5" s="579"/>
      <c r="AD5" s="579"/>
      <c r="AE5" s="579"/>
      <c r="AF5" s="579"/>
      <c r="AG5" s="579"/>
      <c r="AH5" s="579"/>
      <c r="AI5" s="579"/>
      <c r="AJ5" s="579"/>
    </row>
    <row r="6" spans="2:56" ht="30" customHeight="1">
      <c r="B6" s="579"/>
      <c r="C6" s="1611" t="str">
        <f>各項目入力表!F5</f>
        <v>代表取締役　○△　□×</v>
      </c>
      <c r="D6" s="1764"/>
      <c r="E6" s="1764"/>
      <c r="F6" s="1764"/>
      <c r="G6" s="1764"/>
      <c r="H6" s="1764"/>
      <c r="I6" s="1764"/>
      <c r="J6" s="1764"/>
      <c r="K6" s="1764"/>
      <c r="L6" s="1764"/>
      <c r="M6" s="1764"/>
      <c r="N6" s="1764"/>
      <c r="O6" s="1764"/>
      <c r="P6" s="1764"/>
      <c r="Q6" s="528" t="s">
        <v>320</v>
      </c>
      <c r="R6" s="579"/>
      <c r="S6" s="579"/>
      <c r="T6" s="579"/>
      <c r="U6" s="579"/>
      <c r="V6" s="579"/>
      <c r="W6" s="579"/>
      <c r="X6" s="579"/>
      <c r="Y6" s="579"/>
      <c r="Z6" s="579"/>
      <c r="AA6" s="579"/>
      <c r="AB6" s="579"/>
      <c r="AC6" s="579"/>
      <c r="AD6" s="579"/>
      <c r="AE6" s="579"/>
      <c r="AF6" s="579"/>
      <c r="AG6" s="579"/>
      <c r="AH6" s="579"/>
      <c r="AI6" s="579"/>
      <c r="AJ6" s="579"/>
    </row>
    <row r="7" spans="2:56" ht="15" customHeight="1">
      <c r="B7" s="579"/>
      <c r="C7" s="579"/>
      <c r="D7" s="579"/>
      <c r="E7" s="579"/>
      <c r="F7" s="579"/>
      <c r="G7" s="579"/>
      <c r="H7" s="527"/>
      <c r="I7" s="527"/>
      <c r="J7" s="527"/>
      <c r="K7" s="527"/>
      <c r="L7" s="527"/>
      <c r="M7" s="527"/>
      <c r="N7" s="527"/>
      <c r="O7" s="527"/>
      <c r="P7" s="527"/>
      <c r="Q7" s="579"/>
      <c r="R7" s="579"/>
      <c r="S7" s="579"/>
      <c r="T7" s="579"/>
      <c r="U7" s="579"/>
      <c r="V7" s="579"/>
      <c r="W7" s="579"/>
      <c r="X7" s="579"/>
      <c r="Y7" s="579"/>
      <c r="Z7" s="579"/>
      <c r="AA7" s="579"/>
      <c r="AB7" s="579"/>
      <c r="AC7" s="579"/>
      <c r="AD7" s="579"/>
      <c r="AE7" s="579"/>
      <c r="AF7" s="579"/>
      <c r="AG7" s="579"/>
      <c r="AH7" s="579"/>
      <c r="AI7" s="579"/>
      <c r="AJ7" s="579"/>
    </row>
    <row r="8" spans="2:56" ht="20.100000000000001" customHeight="1" thickBot="1">
      <c r="B8" s="579"/>
      <c r="C8" s="579"/>
      <c r="D8" s="579"/>
      <c r="E8" s="579"/>
      <c r="F8" s="579"/>
      <c r="G8" s="579"/>
      <c r="H8" s="579"/>
      <c r="I8" s="579"/>
      <c r="J8" s="579"/>
      <c r="K8" s="579"/>
      <c r="L8" s="579"/>
      <c r="M8" s="579"/>
      <c r="N8" s="579"/>
      <c r="O8" s="579"/>
      <c r="P8" s="579"/>
      <c r="Q8" s="579"/>
      <c r="R8" s="579"/>
      <c r="S8" s="579"/>
      <c r="T8" s="579"/>
      <c r="U8" s="1719" t="str">
        <f>各項目入力表!B10</f>
        <v>平塚市長　　落合　克宏</v>
      </c>
      <c r="V8" s="1712"/>
      <c r="W8" s="1712"/>
      <c r="X8" s="1712"/>
      <c r="Y8" s="1712"/>
      <c r="Z8" s="1712"/>
      <c r="AA8" s="1712"/>
      <c r="AB8" s="1712"/>
      <c r="AC8" s="1712"/>
      <c r="AD8" s="1712"/>
      <c r="AE8" s="1712"/>
      <c r="AF8" s="1712"/>
      <c r="AG8" s="1712"/>
      <c r="AH8" s="1712"/>
      <c r="AI8" s="1754" t="s">
        <v>27</v>
      </c>
      <c r="AJ8" s="1754"/>
    </row>
    <row r="9" spans="2:56" ht="15" customHeight="1">
      <c r="B9" s="579"/>
      <c r="C9" s="579"/>
      <c r="D9" s="579"/>
      <c r="E9" s="579"/>
      <c r="F9" s="579"/>
      <c r="G9" s="579"/>
      <c r="H9" s="579"/>
      <c r="I9" s="579"/>
      <c r="J9" s="579"/>
      <c r="K9" s="579"/>
      <c r="L9" s="579"/>
      <c r="M9" s="579"/>
      <c r="N9" s="579"/>
      <c r="O9" s="579"/>
      <c r="P9" s="579"/>
      <c r="Q9" s="579"/>
      <c r="R9" s="579"/>
      <c r="S9" s="579"/>
      <c r="T9" s="579"/>
      <c r="U9" s="579"/>
      <c r="V9" s="579"/>
      <c r="W9" s="579"/>
      <c r="X9" s="651"/>
      <c r="Y9" s="579"/>
      <c r="Z9" s="579"/>
      <c r="AA9" s="579"/>
      <c r="AB9" s="579"/>
      <c r="AC9" s="579"/>
      <c r="AD9" s="579"/>
      <c r="AE9" s="579"/>
      <c r="AF9" s="579"/>
      <c r="AG9" s="579"/>
      <c r="AH9" s="579"/>
      <c r="AI9" s="579"/>
      <c r="AJ9" s="579"/>
      <c r="AU9" s="2132" t="s">
        <v>620</v>
      </c>
      <c r="AV9" s="2133"/>
      <c r="AW9" s="2133"/>
      <c r="AX9" s="2133"/>
      <c r="AY9" s="2133"/>
      <c r="AZ9" s="2133"/>
      <c r="BA9" s="2133"/>
      <c r="BB9" s="2133"/>
      <c r="BC9" s="2133"/>
      <c r="BD9" s="2134"/>
    </row>
    <row r="10" spans="2:56" ht="30" customHeight="1" thickBot="1">
      <c r="B10" s="1909" t="s">
        <v>359</v>
      </c>
      <c r="C10" s="1909"/>
      <c r="D10" s="1909"/>
      <c r="E10" s="1909"/>
      <c r="F10" s="1909"/>
      <c r="G10" s="1909"/>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O10" s="612" t="s">
        <v>540</v>
      </c>
      <c r="AU10" s="2135"/>
      <c r="AV10" s="2136"/>
      <c r="AW10" s="2136"/>
      <c r="AX10" s="2136"/>
      <c r="AY10" s="2136"/>
      <c r="AZ10" s="2136"/>
      <c r="BA10" s="2136"/>
      <c r="BB10" s="2136"/>
      <c r="BC10" s="2136"/>
      <c r="BD10" s="2137"/>
    </row>
    <row r="11" spans="2:56" ht="15" customHeight="1">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O11" s="612" t="s">
        <v>541</v>
      </c>
    </row>
    <row r="12" spans="2:56" ht="20.100000000000001" customHeight="1">
      <c r="B12" s="2065" t="s">
        <v>824</v>
      </c>
      <c r="C12" s="1074"/>
      <c r="D12" s="1074"/>
      <c r="E12" s="1074"/>
      <c r="F12" s="1074"/>
      <c r="G12" s="1074"/>
      <c r="H12" s="1074"/>
      <c r="I12" s="1074"/>
      <c r="J12" s="1074"/>
      <c r="K12" s="1074"/>
      <c r="L12" s="1074"/>
      <c r="M12" s="1074"/>
      <c r="N12" s="1074"/>
      <c r="O12" s="1074"/>
      <c r="P12" s="1074"/>
      <c r="Q12" s="1074"/>
      <c r="R12" s="1074"/>
      <c r="S12" s="1074"/>
      <c r="T12" s="1074"/>
      <c r="U12" s="1074"/>
      <c r="V12" s="1074"/>
      <c r="W12" s="1074"/>
      <c r="X12" s="1074"/>
      <c r="Y12" s="1074"/>
      <c r="Z12" s="2072" t="s">
        <v>322</v>
      </c>
      <c r="AA12" s="1092"/>
      <c r="AB12" s="1092"/>
      <c r="AC12" s="1170" t="str">
        <f>IF(Y12=AO10,"（ただし書き）の","の規定により、")</f>
        <v>の規定により、</v>
      </c>
      <c r="AD12" s="1074"/>
      <c r="AE12" s="1074"/>
      <c r="AF12" s="1074"/>
      <c r="AG12" s="1074"/>
      <c r="AH12" s="1074"/>
      <c r="AI12" s="1074"/>
      <c r="AJ12" s="1074"/>
      <c r="AL12" s="2138" t="s">
        <v>333</v>
      </c>
      <c r="AM12" s="2139"/>
      <c r="AN12" s="20" t="s">
        <v>360</v>
      </c>
      <c r="AO12" s="604"/>
    </row>
    <row r="13" spans="2:56" ht="20.100000000000001" customHeight="1">
      <c r="B13" s="1836" t="str">
        <f>IF(Y12=AO10,"の規定により、次のとおり変更工期を通知します。","次のとおり協議開始日を通知します。")</f>
        <v>次のとおり協議開始日を通知します。</v>
      </c>
      <c r="C13" s="1836"/>
      <c r="D13" s="1836"/>
      <c r="E13" s="1836"/>
      <c r="F13" s="1836"/>
      <c r="G13" s="1836"/>
      <c r="H13" s="1836"/>
      <c r="I13" s="1836"/>
      <c r="J13" s="1836"/>
      <c r="K13" s="1836"/>
      <c r="L13" s="1836"/>
      <c r="M13" s="1836"/>
      <c r="N13" s="1836"/>
      <c r="O13" s="1836"/>
      <c r="P13" s="1837"/>
      <c r="Q13" s="1837"/>
      <c r="R13" s="1837"/>
      <c r="S13" s="1837"/>
      <c r="T13" s="1837"/>
      <c r="U13" s="1837"/>
      <c r="V13" s="1837"/>
      <c r="W13" s="1837"/>
      <c r="X13" s="1837"/>
      <c r="Y13" s="1837"/>
      <c r="Z13" s="1837"/>
      <c r="AA13" s="1837"/>
      <c r="AB13" s="1837"/>
      <c r="AC13" s="574"/>
      <c r="AD13" s="574"/>
      <c r="AE13" s="574"/>
      <c r="AF13" s="574"/>
      <c r="AG13" s="574"/>
      <c r="AH13" s="574"/>
      <c r="AI13" s="574"/>
      <c r="AJ13" s="574"/>
      <c r="AN13" s="661" t="s">
        <v>361</v>
      </c>
    </row>
    <row r="14" spans="2:56" ht="15" customHeight="1">
      <c r="B14" s="579"/>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row>
    <row r="15" spans="2:56" ht="20.100000000000001" customHeight="1">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c r="AN15" s="661" t="s">
        <v>362</v>
      </c>
    </row>
    <row r="16" spans="2:56" ht="15" customHeight="1" thickBot="1">
      <c r="B16" s="579"/>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N16" s="661" t="s">
        <v>363</v>
      </c>
    </row>
    <row r="17" spans="2:59" ht="15" customHeight="1">
      <c r="B17" s="1926"/>
      <c r="C17" s="1602" t="s">
        <v>229</v>
      </c>
      <c r="D17" s="1096"/>
      <c r="E17" s="1096"/>
      <c r="F17" s="1096"/>
      <c r="G17" s="1096"/>
      <c r="H17" s="1096"/>
      <c r="I17" s="1928"/>
      <c r="J17" s="1922" t="str">
        <f>各項目入力表!B3</f>
        <v>○○○○施設保全業務（総合管理）</v>
      </c>
      <c r="K17" s="1916"/>
      <c r="L17" s="1916"/>
      <c r="M17" s="1916"/>
      <c r="N17" s="1916"/>
      <c r="O17" s="1916"/>
      <c r="P17" s="1916"/>
      <c r="Q17" s="1916"/>
      <c r="R17" s="1916"/>
      <c r="S17" s="1916"/>
      <c r="T17" s="1916"/>
      <c r="U17" s="1916"/>
      <c r="V17" s="1916"/>
      <c r="W17" s="1916"/>
      <c r="X17" s="1916"/>
      <c r="Y17" s="1916"/>
      <c r="Z17" s="1916"/>
      <c r="AA17" s="1916"/>
      <c r="AB17" s="1916"/>
      <c r="AC17" s="1916"/>
      <c r="AD17" s="1916"/>
      <c r="AE17" s="1916"/>
      <c r="AF17" s="1916"/>
      <c r="AG17" s="1916"/>
      <c r="AH17" s="1916"/>
      <c r="AI17" s="1916"/>
      <c r="AJ17" s="1923"/>
      <c r="BA17" s="612" t="s">
        <v>319</v>
      </c>
    </row>
    <row r="18" spans="2:59" ht="15" customHeight="1">
      <c r="B18" s="1586"/>
      <c r="C18" s="1095"/>
      <c r="D18" s="1095"/>
      <c r="E18" s="1095"/>
      <c r="F18" s="1095"/>
      <c r="G18" s="1095"/>
      <c r="H18" s="1095"/>
      <c r="I18" s="1628"/>
      <c r="J18" s="1917"/>
      <c r="K18" s="1918"/>
      <c r="L18" s="1918"/>
      <c r="M18" s="1918"/>
      <c r="N18" s="1918"/>
      <c r="O18" s="1918"/>
      <c r="P18" s="1918"/>
      <c r="Q18" s="1918"/>
      <c r="R18" s="1918"/>
      <c r="S18" s="1918"/>
      <c r="T18" s="1918"/>
      <c r="U18" s="1918"/>
      <c r="V18" s="1918"/>
      <c r="W18" s="1918"/>
      <c r="X18" s="1918"/>
      <c r="Y18" s="1918"/>
      <c r="Z18" s="1918"/>
      <c r="AA18" s="1918"/>
      <c r="AB18" s="1918"/>
      <c r="AC18" s="1918"/>
      <c r="AD18" s="1918"/>
      <c r="AE18" s="1918"/>
      <c r="AF18" s="1918"/>
      <c r="AG18" s="1918"/>
      <c r="AH18" s="1918"/>
      <c r="AI18" s="1918"/>
      <c r="AJ18" s="1924"/>
      <c r="BA18" s="612" t="s">
        <v>322</v>
      </c>
    </row>
    <row r="19" spans="2:59" ht="15" customHeight="1">
      <c r="B19" s="1585"/>
      <c r="C19" s="1587" t="s">
        <v>48</v>
      </c>
      <c r="D19" s="1102"/>
      <c r="E19" s="1102"/>
      <c r="F19" s="1102"/>
      <c r="G19" s="1102"/>
      <c r="H19" s="1102"/>
      <c r="I19" s="1627"/>
      <c r="J19" s="1593"/>
      <c r="K19" s="1594"/>
      <c r="L19" s="1872">
        <f>各項目入力表!B6</f>
        <v>43922</v>
      </c>
      <c r="M19" s="1872"/>
      <c r="N19" s="1872"/>
      <c r="O19" s="1872"/>
      <c r="P19" s="1872"/>
      <c r="Q19" s="1872"/>
      <c r="R19" s="1872"/>
      <c r="S19" s="1872"/>
      <c r="T19" s="1872"/>
      <c r="U19" s="1872"/>
      <c r="V19" s="1872"/>
      <c r="W19" s="1895"/>
      <c r="X19" s="1588" t="s">
        <v>118</v>
      </c>
      <c r="Y19" s="1102"/>
      <c r="Z19" s="1102"/>
      <c r="AA19" s="1102"/>
      <c r="AB19" s="1125"/>
      <c r="AC19" s="1896" t="str">
        <f>各項目入力表!B5</f>
        <v>05</v>
      </c>
      <c r="AD19" s="1594"/>
      <c r="AE19" s="1594"/>
      <c r="AF19" s="1594"/>
      <c r="AG19" s="1594"/>
      <c r="AH19" s="1594"/>
      <c r="AI19" s="1594"/>
      <c r="AJ19" s="1600"/>
      <c r="AN19" s="1090" t="s">
        <v>366</v>
      </c>
      <c r="AO19" s="1626"/>
      <c r="AP19" s="1626"/>
      <c r="AQ19" s="1626"/>
      <c r="AR19" s="1626"/>
      <c r="AS19" s="1626"/>
      <c r="AT19" s="1626"/>
      <c r="AU19" s="1626"/>
      <c r="AV19" s="1626"/>
      <c r="AW19" s="1626"/>
      <c r="AX19" s="1626"/>
      <c r="AY19" s="1626"/>
      <c r="AZ19" s="1626"/>
      <c r="BA19" s="1626"/>
      <c r="BB19" s="1626"/>
      <c r="BC19" s="1626"/>
      <c r="BD19" s="1626"/>
      <c r="BE19" s="1626"/>
      <c r="BF19" s="1626"/>
      <c r="BG19" s="1626"/>
    </row>
    <row r="20" spans="2:59" ht="15" customHeight="1">
      <c r="B20" s="1586"/>
      <c r="C20" s="1095"/>
      <c r="D20" s="1095"/>
      <c r="E20" s="1095"/>
      <c r="F20" s="1095"/>
      <c r="G20" s="1095"/>
      <c r="H20" s="1095"/>
      <c r="I20" s="1628"/>
      <c r="J20" s="1595"/>
      <c r="K20" s="1596"/>
      <c r="L20" s="1264"/>
      <c r="M20" s="1264"/>
      <c r="N20" s="1264"/>
      <c r="O20" s="1264"/>
      <c r="P20" s="1264"/>
      <c r="Q20" s="1264"/>
      <c r="R20" s="1264"/>
      <c r="S20" s="1264"/>
      <c r="T20" s="1264"/>
      <c r="U20" s="1264"/>
      <c r="V20" s="1264"/>
      <c r="W20" s="1315"/>
      <c r="X20" s="1116"/>
      <c r="Y20" s="1095"/>
      <c r="Z20" s="1095"/>
      <c r="AA20" s="1095"/>
      <c r="AB20" s="1115"/>
      <c r="AC20" s="1595"/>
      <c r="AD20" s="1596"/>
      <c r="AE20" s="1596"/>
      <c r="AF20" s="1596"/>
      <c r="AG20" s="1596"/>
      <c r="AH20" s="1596"/>
      <c r="AI20" s="1596"/>
      <c r="AJ20" s="1601"/>
      <c r="AN20" s="1626"/>
      <c r="AO20" s="1626"/>
      <c r="AP20" s="1626"/>
      <c r="AQ20" s="1626"/>
      <c r="AR20" s="1626"/>
      <c r="AS20" s="1626"/>
      <c r="AT20" s="1626"/>
      <c r="AU20" s="1626"/>
      <c r="AV20" s="1626"/>
      <c r="AW20" s="1626"/>
      <c r="AX20" s="1626"/>
      <c r="AY20" s="1626"/>
      <c r="AZ20" s="1626"/>
      <c r="BA20" s="1626"/>
      <c r="BB20" s="1626"/>
      <c r="BC20" s="1626"/>
      <c r="BD20" s="1626"/>
      <c r="BE20" s="1626"/>
      <c r="BF20" s="1626"/>
      <c r="BG20" s="1626"/>
    </row>
    <row r="21" spans="2:59" ht="30" customHeight="1" thickBot="1">
      <c r="B21" s="1585"/>
      <c r="C21" s="1587" t="s">
        <v>277</v>
      </c>
      <c r="D21" s="1102"/>
      <c r="E21" s="1102"/>
      <c r="F21" s="1102"/>
      <c r="G21" s="1102"/>
      <c r="H21" s="1102"/>
      <c r="I21" s="567"/>
      <c r="J21" s="2117" t="s">
        <v>301</v>
      </c>
      <c r="K21" s="1934"/>
      <c r="L21" s="1871">
        <f>各項目入力表!B7</f>
        <v>43922</v>
      </c>
      <c r="M21" s="1872"/>
      <c r="N21" s="1872"/>
      <c r="O21" s="1872"/>
      <c r="P21" s="1872"/>
      <c r="Q21" s="1872"/>
      <c r="R21" s="1872"/>
      <c r="S21" s="1872"/>
      <c r="T21" s="1872"/>
      <c r="U21" s="1872"/>
      <c r="V21" s="1872"/>
      <c r="W21" s="1872"/>
      <c r="X21" s="585"/>
      <c r="Y21" s="88"/>
      <c r="Z21" s="88"/>
      <c r="AA21" s="88"/>
      <c r="AB21" s="88"/>
      <c r="AC21" s="88"/>
      <c r="AD21" s="88"/>
      <c r="AE21" s="88"/>
      <c r="AF21" s="88"/>
      <c r="AG21" s="88"/>
      <c r="AH21" s="88"/>
      <c r="AI21" s="88"/>
      <c r="AJ21" s="57"/>
      <c r="AN21" s="1626"/>
      <c r="AO21" s="1626"/>
      <c r="AP21" s="1626"/>
      <c r="AQ21" s="1626"/>
      <c r="AR21" s="1626"/>
      <c r="AS21" s="1626"/>
      <c r="AT21" s="1626"/>
      <c r="AU21" s="1626"/>
      <c r="AV21" s="1626"/>
      <c r="AW21" s="1626"/>
      <c r="AX21" s="1626"/>
      <c r="AY21" s="1626"/>
      <c r="AZ21" s="1626"/>
      <c r="BA21" s="1626"/>
      <c r="BB21" s="1626"/>
      <c r="BC21" s="1626"/>
      <c r="BD21" s="1626"/>
      <c r="BE21" s="1626"/>
      <c r="BF21" s="1626"/>
      <c r="BG21" s="1626"/>
    </row>
    <row r="22" spans="2:59" ht="30" customHeight="1" thickTop="1">
      <c r="B22" s="1586"/>
      <c r="C22" s="1095"/>
      <c r="D22" s="1095"/>
      <c r="E22" s="1095"/>
      <c r="F22" s="1095"/>
      <c r="G22" s="1095"/>
      <c r="H22" s="1095"/>
      <c r="I22" s="563"/>
      <c r="J22" s="1116" t="s">
        <v>364</v>
      </c>
      <c r="K22" s="1935"/>
      <c r="L22" s="1898">
        <f>IF(AU22=BA23,各項目入力表!D5,各項目入力表!B8)</f>
        <v>44286</v>
      </c>
      <c r="M22" s="1264"/>
      <c r="N22" s="1264"/>
      <c r="O22" s="1264"/>
      <c r="P22" s="1264"/>
      <c r="Q22" s="1264"/>
      <c r="R22" s="1264"/>
      <c r="S22" s="1264"/>
      <c r="T22" s="1264"/>
      <c r="U22" s="1264"/>
      <c r="V22" s="1264"/>
      <c r="W22" s="1264"/>
      <c r="X22" s="570"/>
      <c r="Y22" s="89"/>
      <c r="Z22" s="89"/>
      <c r="AA22" s="89"/>
      <c r="AB22" s="89"/>
      <c r="AC22" s="89"/>
      <c r="AD22" s="89"/>
      <c r="AE22" s="89"/>
      <c r="AF22" s="89"/>
      <c r="AG22" s="89"/>
      <c r="AH22" s="89"/>
      <c r="AI22" s="89"/>
      <c r="AJ22" s="58"/>
      <c r="AN22" s="1591" t="s">
        <v>274</v>
      </c>
      <c r="AO22" s="1074"/>
      <c r="AP22" s="1074"/>
      <c r="AQ22" s="1074"/>
      <c r="AR22" s="1074"/>
      <c r="AS22" s="1074"/>
      <c r="AT22" s="1592"/>
      <c r="AU22" s="1619" t="s">
        <v>110</v>
      </c>
      <c r="AV22" s="1620"/>
      <c r="AW22" s="1621"/>
      <c r="BA22" s="612" t="s">
        <v>110</v>
      </c>
    </row>
    <row r="23" spans="2:59" ht="30" customHeight="1" thickBot="1">
      <c r="B23" s="2094"/>
      <c r="C23" s="2097" t="str">
        <f>IF(Z12=AO10,"変更履行期間",+IF(Z12=AO11,"変更予定　　　　履行期間",""))</f>
        <v>変更予定　　　　履行期間</v>
      </c>
      <c r="D23" s="2097"/>
      <c r="E23" s="2097"/>
      <c r="F23" s="2097"/>
      <c r="G23" s="2097"/>
      <c r="H23" s="2097"/>
      <c r="I23" s="670"/>
      <c r="J23" s="2117" t="s">
        <v>301</v>
      </c>
      <c r="K23" s="1934"/>
      <c r="L23" s="1871">
        <f>IF(Z12=AO10,L21,+IF(Z12=AO11,L21,""))</f>
        <v>43922</v>
      </c>
      <c r="M23" s="1872"/>
      <c r="N23" s="1872"/>
      <c r="O23" s="1872"/>
      <c r="P23" s="1872"/>
      <c r="Q23" s="1872"/>
      <c r="R23" s="1872"/>
      <c r="S23" s="1872"/>
      <c r="T23" s="1872"/>
      <c r="U23" s="1872"/>
      <c r="V23" s="1872"/>
      <c r="W23" s="1872"/>
      <c r="X23" s="585"/>
      <c r="Y23" s="88"/>
      <c r="Z23" s="88"/>
      <c r="AA23" s="88"/>
      <c r="AB23" s="88"/>
      <c r="AC23" s="88"/>
      <c r="AD23" s="88"/>
      <c r="AE23" s="88"/>
      <c r="AF23" s="88"/>
      <c r="AG23" s="88"/>
      <c r="AH23" s="88"/>
      <c r="AI23" s="88"/>
      <c r="AJ23" s="57"/>
      <c r="AL23" s="659"/>
      <c r="AM23" s="671"/>
      <c r="AN23" s="1074"/>
      <c r="AO23" s="1074"/>
      <c r="AP23" s="1074"/>
      <c r="AQ23" s="1074"/>
      <c r="AR23" s="1074"/>
      <c r="AS23" s="1074"/>
      <c r="AT23" s="1592"/>
      <c r="AU23" s="1622"/>
      <c r="AV23" s="1623"/>
      <c r="AW23" s="1624"/>
      <c r="BA23" s="612" t="s">
        <v>128</v>
      </c>
    </row>
    <row r="24" spans="2:59" ht="30" customHeight="1" thickTop="1">
      <c r="B24" s="1129"/>
      <c r="C24" s="2098"/>
      <c r="D24" s="2098"/>
      <c r="E24" s="2098"/>
      <c r="F24" s="2098"/>
      <c r="G24" s="2098"/>
      <c r="H24" s="2098"/>
      <c r="I24" s="672"/>
      <c r="J24" s="1116" t="s">
        <v>302</v>
      </c>
      <c r="K24" s="1935"/>
      <c r="L24" s="1898">
        <f>IF(AU22=BA22,各項目入力表!D5,+IF(AU22=BA23,各項目入力表!D6,""))</f>
        <v>43936</v>
      </c>
      <c r="M24" s="1264"/>
      <c r="N24" s="1264"/>
      <c r="O24" s="1264"/>
      <c r="P24" s="1264"/>
      <c r="Q24" s="1264"/>
      <c r="R24" s="1264"/>
      <c r="S24" s="1264"/>
      <c r="T24" s="1264"/>
      <c r="U24" s="1264"/>
      <c r="V24" s="1264"/>
      <c r="W24" s="1264"/>
      <c r="X24" s="570"/>
      <c r="Y24" s="89"/>
      <c r="Z24" s="89"/>
      <c r="AA24" s="89"/>
      <c r="AB24" s="89"/>
      <c r="AC24" s="89"/>
      <c r="AD24" s="89"/>
      <c r="AE24" s="89"/>
      <c r="AF24" s="89"/>
      <c r="AG24" s="89"/>
      <c r="AH24" s="89"/>
      <c r="AI24" s="89"/>
      <c r="AJ24" s="58"/>
      <c r="AL24" s="659"/>
      <c r="AN24" s="661"/>
      <c r="AP24" s="471"/>
      <c r="AS24" s="34"/>
      <c r="AT24" s="35"/>
      <c r="AU24" s="35"/>
      <c r="AV24" s="35"/>
      <c r="AW24" s="35"/>
      <c r="AX24" s="35"/>
      <c r="AY24" s="35"/>
      <c r="AZ24" s="35"/>
    </row>
    <row r="25" spans="2:59" ht="15" customHeight="1">
      <c r="B25" s="1941"/>
      <c r="C25" s="1884" t="str">
        <f>IF(Z12=AO11,"協議開始日",+IF(Z12=AO10,"",""))</f>
        <v>協議開始日</v>
      </c>
      <c r="D25" s="1589"/>
      <c r="E25" s="1589"/>
      <c r="F25" s="1589"/>
      <c r="G25" s="1589"/>
      <c r="H25" s="1589"/>
      <c r="I25" s="607"/>
      <c r="J25" s="1588"/>
      <c r="K25" s="1103"/>
      <c r="L25" s="2122">
        <v>43388</v>
      </c>
      <c r="M25" s="2123"/>
      <c r="N25" s="2123"/>
      <c r="O25" s="2123"/>
      <c r="P25" s="2123"/>
      <c r="Q25" s="2123"/>
      <c r="R25" s="2123"/>
      <c r="S25" s="2123"/>
      <c r="T25" s="2123"/>
      <c r="U25" s="2123"/>
      <c r="V25" s="2123"/>
      <c r="W25" s="2123"/>
      <c r="X25" s="668"/>
      <c r="Y25" s="261"/>
      <c r="Z25" s="261"/>
      <c r="AA25" s="261"/>
      <c r="AB25" s="261"/>
      <c r="AC25" s="261"/>
      <c r="AD25" s="261"/>
      <c r="AE25" s="261"/>
      <c r="AF25" s="261"/>
      <c r="AG25" s="261"/>
      <c r="AH25" s="261"/>
      <c r="AI25" s="261"/>
      <c r="AJ25" s="59"/>
      <c r="AL25" s="2131" t="s">
        <v>424</v>
      </c>
      <c r="AM25" s="1080"/>
      <c r="AN25" s="1080"/>
      <c r="AO25" s="1080"/>
      <c r="AP25" s="1080"/>
      <c r="AQ25" s="1080"/>
      <c r="AR25" s="1080"/>
      <c r="AS25" s="1080"/>
      <c r="AT25" s="1080"/>
      <c r="AU25" s="1080"/>
      <c r="AV25" s="1080"/>
      <c r="AW25" s="1080"/>
      <c r="AX25" s="1080"/>
      <c r="AY25" s="1074"/>
    </row>
    <row r="26" spans="2:59" ht="15" customHeight="1">
      <c r="B26" s="1980"/>
      <c r="C26" s="1603"/>
      <c r="D26" s="1603"/>
      <c r="E26" s="1603"/>
      <c r="F26" s="1603"/>
      <c r="G26" s="1603"/>
      <c r="H26" s="1603"/>
      <c r="I26" s="608"/>
      <c r="J26" s="1991"/>
      <c r="K26" s="1769"/>
      <c r="L26" s="2124"/>
      <c r="M26" s="2124"/>
      <c r="N26" s="2124"/>
      <c r="O26" s="2124"/>
      <c r="P26" s="2124"/>
      <c r="Q26" s="2124"/>
      <c r="R26" s="2124"/>
      <c r="S26" s="2124"/>
      <c r="T26" s="2124"/>
      <c r="U26" s="2124"/>
      <c r="V26" s="2124"/>
      <c r="W26" s="2124"/>
      <c r="X26" s="673"/>
      <c r="Y26" s="62"/>
      <c r="Z26" s="62"/>
      <c r="AA26" s="62"/>
      <c r="AB26" s="62"/>
      <c r="AC26" s="62"/>
      <c r="AD26" s="62"/>
      <c r="AE26" s="62"/>
      <c r="AF26" s="62"/>
      <c r="AG26" s="62"/>
      <c r="AH26" s="62"/>
      <c r="AI26" s="62"/>
      <c r="AJ26" s="63"/>
      <c r="AL26" s="1080"/>
      <c r="AM26" s="1080"/>
      <c r="AN26" s="1080"/>
      <c r="AO26" s="1080"/>
      <c r="AP26" s="1080"/>
      <c r="AQ26" s="1080"/>
      <c r="AR26" s="1080"/>
      <c r="AS26" s="1080"/>
      <c r="AT26" s="1080"/>
      <c r="AU26" s="1080"/>
      <c r="AV26" s="1080"/>
      <c r="AW26" s="1080"/>
      <c r="AX26" s="1080"/>
      <c r="AY26" s="1074"/>
    </row>
    <row r="27" spans="2:59" ht="15" customHeight="1">
      <c r="B27" s="1979"/>
      <c r="C27" s="1884" t="s">
        <v>365</v>
      </c>
      <c r="D27" s="1589"/>
      <c r="E27" s="1589"/>
      <c r="F27" s="1589"/>
      <c r="G27" s="1589"/>
      <c r="H27" s="1589"/>
      <c r="I27" s="1944"/>
      <c r="J27" s="1498" t="s">
        <v>531</v>
      </c>
      <c r="K27" s="1876"/>
      <c r="L27" s="1876"/>
      <c r="M27" s="1876"/>
      <c r="N27" s="1876"/>
      <c r="O27" s="1876"/>
      <c r="P27" s="1876"/>
      <c r="Q27" s="1876"/>
      <c r="R27" s="1876"/>
      <c r="S27" s="1876"/>
      <c r="T27" s="1876"/>
      <c r="U27" s="1876"/>
      <c r="V27" s="1876"/>
      <c r="W27" s="1876"/>
      <c r="X27" s="1876"/>
      <c r="Y27" s="1876"/>
      <c r="Z27" s="1876"/>
      <c r="AA27" s="1876"/>
      <c r="AB27" s="1876"/>
      <c r="AC27" s="1876"/>
      <c r="AD27" s="1876"/>
      <c r="AE27" s="1876"/>
      <c r="AF27" s="1876"/>
      <c r="AG27" s="1876"/>
      <c r="AH27" s="1876"/>
      <c r="AI27" s="1876"/>
      <c r="AJ27" s="1877"/>
      <c r="AL27" s="1080"/>
      <c r="AM27" s="1080"/>
      <c r="AN27" s="1080"/>
      <c r="AO27" s="1080"/>
      <c r="AP27" s="1080"/>
      <c r="AQ27" s="1080"/>
      <c r="AR27" s="1080"/>
      <c r="AS27" s="1080"/>
      <c r="AT27" s="1080"/>
      <c r="AU27" s="1080"/>
      <c r="AV27" s="1080"/>
      <c r="AW27" s="1080"/>
      <c r="AX27" s="1080"/>
      <c r="AY27" s="1074"/>
    </row>
    <row r="28" spans="2:59" ht="15" customHeight="1">
      <c r="B28" s="2125"/>
      <c r="C28" s="1491"/>
      <c r="D28" s="1491"/>
      <c r="E28" s="1491"/>
      <c r="F28" s="1491"/>
      <c r="G28" s="1491"/>
      <c r="H28" s="1491"/>
      <c r="I28" s="2127"/>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row>
    <row r="29" spans="2:59" ht="15" customHeight="1">
      <c r="B29" s="2125"/>
      <c r="C29" s="1491"/>
      <c r="D29" s="1491"/>
      <c r="E29" s="1491"/>
      <c r="F29" s="1491"/>
      <c r="G29" s="1491"/>
      <c r="H29" s="1491"/>
      <c r="I29" s="2127"/>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9" ht="15" customHeight="1">
      <c r="B30" s="2125"/>
      <c r="C30" s="1491"/>
      <c r="D30" s="1491"/>
      <c r="E30" s="1491"/>
      <c r="F30" s="1491"/>
      <c r="G30" s="1491"/>
      <c r="H30" s="1491"/>
      <c r="I30" s="2127"/>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9" ht="15" customHeight="1">
      <c r="B31" s="2125"/>
      <c r="C31" s="1491"/>
      <c r="D31" s="1491"/>
      <c r="E31" s="1491"/>
      <c r="F31" s="1491"/>
      <c r="G31" s="1491"/>
      <c r="H31" s="1491"/>
      <c r="I31" s="2127"/>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59" ht="15" customHeight="1">
      <c r="B32" s="2125"/>
      <c r="C32" s="1491"/>
      <c r="D32" s="1491"/>
      <c r="E32" s="1491"/>
      <c r="F32" s="1491"/>
      <c r="G32" s="1491"/>
      <c r="H32" s="1491"/>
      <c r="I32" s="2127"/>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2125"/>
      <c r="C33" s="1491"/>
      <c r="D33" s="1491"/>
      <c r="E33" s="1491"/>
      <c r="F33" s="1491"/>
      <c r="G33" s="1491"/>
      <c r="H33" s="1491"/>
      <c r="I33" s="2127"/>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2125"/>
      <c r="C34" s="1491"/>
      <c r="D34" s="1491"/>
      <c r="E34" s="1491"/>
      <c r="F34" s="1491"/>
      <c r="G34" s="1491"/>
      <c r="H34" s="1491"/>
      <c r="I34" s="2127"/>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2125"/>
      <c r="C35" s="1491"/>
      <c r="D35" s="1491"/>
      <c r="E35" s="1491"/>
      <c r="F35" s="1491"/>
      <c r="G35" s="1491"/>
      <c r="H35" s="1491"/>
      <c r="I35" s="2127"/>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c r="B36" s="2125"/>
      <c r="C36" s="1491"/>
      <c r="D36" s="1491"/>
      <c r="E36" s="1491"/>
      <c r="F36" s="1491"/>
      <c r="G36" s="1491"/>
      <c r="H36" s="1491"/>
      <c r="I36" s="2127"/>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2:36" ht="15" customHeight="1">
      <c r="B37" s="2125"/>
      <c r="C37" s="1491"/>
      <c r="D37" s="1491"/>
      <c r="E37" s="1491"/>
      <c r="F37" s="1491"/>
      <c r="G37" s="1491"/>
      <c r="H37" s="1491"/>
      <c r="I37" s="2127"/>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2:36" ht="15" customHeight="1" thickBot="1">
      <c r="B38" s="2126"/>
      <c r="C38" s="1113"/>
      <c r="D38" s="1113"/>
      <c r="E38" s="1113"/>
      <c r="F38" s="1113"/>
      <c r="G38" s="1113"/>
      <c r="H38" s="1113"/>
      <c r="I38" s="2128"/>
      <c r="J38" s="1881"/>
      <c r="K38" s="1882"/>
      <c r="L38" s="1882"/>
      <c r="M38" s="1882"/>
      <c r="N38" s="1882"/>
      <c r="O38" s="1882"/>
      <c r="P38" s="1882"/>
      <c r="Q38" s="1882"/>
      <c r="R38" s="1882"/>
      <c r="S38" s="1882"/>
      <c r="T38" s="1882"/>
      <c r="U38" s="1882"/>
      <c r="V38" s="1882"/>
      <c r="W38" s="1882"/>
      <c r="X38" s="1882"/>
      <c r="Y38" s="1882"/>
      <c r="Z38" s="1882"/>
      <c r="AA38" s="1882"/>
      <c r="AB38" s="1882"/>
      <c r="AC38" s="1882"/>
      <c r="AD38" s="1882"/>
      <c r="AE38" s="1882"/>
      <c r="AF38" s="1882"/>
      <c r="AG38" s="1882"/>
      <c r="AH38" s="1882"/>
      <c r="AI38" s="1882"/>
      <c r="AJ38" s="1883"/>
    </row>
    <row r="40" spans="2:3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2:36">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36" s="738" customFormat="1">
      <c r="B42" s="741"/>
      <c r="C42" s="496"/>
      <c r="D42" s="25"/>
      <c r="E42" s="25"/>
      <c r="F42" s="25"/>
      <c r="G42" s="741"/>
      <c r="H42" s="741"/>
      <c r="I42" s="741"/>
      <c r="J42" s="741"/>
      <c r="K42" s="741"/>
      <c r="L42" s="741"/>
      <c r="M42" s="741"/>
      <c r="N42" s="741"/>
      <c r="O42" s="741"/>
      <c r="P42" s="741"/>
      <c r="Q42" s="741"/>
      <c r="R42" s="741"/>
      <c r="S42" s="741"/>
      <c r="T42" s="741"/>
      <c r="U42" s="741"/>
      <c r="V42" s="741"/>
      <c r="W42" s="741"/>
      <c r="X42" s="741"/>
      <c r="Y42" s="741"/>
    </row>
    <row r="43" spans="2:36" s="738" customFormat="1">
      <c r="B43" s="741"/>
      <c r="C43" s="496"/>
      <c r="D43" s="497"/>
      <c r="E43" s="25"/>
      <c r="F43" s="25"/>
      <c r="G43" s="741"/>
      <c r="H43" s="25"/>
      <c r="I43" s="741"/>
      <c r="J43" s="741"/>
      <c r="K43" s="741"/>
      <c r="L43" s="741"/>
      <c r="M43" s="741"/>
      <c r="N43" s="741"/>
      <c r="O43" s="741"/>
      <c r="P43" s="741"/>
      <c r="Q43" s="741"/>
      <c r="R43" s="741"/>
      <c r="S43" s="741"/>
      <c r="T43" s="741"/>
      <c r="U43" s="741"/>
      <c r="V43" s="741"/>
      <c r="W43" s="741"/>
      <c r="X43" s="741"/>
      <c r="Y43" s="741"/>
    </row>
    <row r="44" spans="2:36" s="738" customFormat="1">
      <c r="B44" s="741"/>
      <c r="C44" s="21"/>
      <c r="D44" s="741"/>
      <c r="E44" s="741"/>
      <c r="F44" s="741"/>
      <c r="G44" s="736"/>
      <c r="H44" s="736"/>
      <c r="I44" s="736"/>
      <c r="J44" s="736"/>
      <c r="K44" s="736"/>
      <c r="L44" s="736"/>
      <c r="M44" s="736"/>
      <c r="N44" s="736"/>
      <c r="O44" s="736"/>
      <c r="P44" s="736"/>
      <c r="Q44" s="736"/>
      <c r="R44" s="736"/>
      <c r="S44" s="736"/>
      <c r="T44" s="736"/>
      <c r="U44" s="736"/>
      <c r="V44" s="736"/>
      <c r="W44" s="736"/>
      <c r="X44" s="736"/>
      <c r="Y44" s="736"/>
      <c r="Z44" s="731"/>
      <c r="AA44" s="731"/>
      <c r="AB44" s="731"/>
      <c r="AC44" s="731"/>
      <c r="AD44" s="731"/>
      <c r="AE44" s="731"/>
      <c r="AF44" s="731"/>
      <c r="AG44" s="731"/>
      <c r="AH44" s="731"/>
    </row>
    <row r="45" spans="2:36" s="738" customFormat="1">
      <c r="C45" s="17"/>
      <c r="G45" s="731"/>
      <c r="H45" s="731"/>
      <c r="I45" s="731"/>
      <c r="J45" s="731"/>
      <c r="K45" s="731"/>
      <c r="L45" s="731"/>
      <c r="M45" s="731"/>
      <c r="N45" s="731"/>
      <c r="O45" s="731"/>
      <c r="P45" s="731"/>
      <c r="Q45" s="731"/>
      <c r="R45" s="731"/>
      <c r="S45" s="731"/>
      <c r="T45" s="731"/>
      <c r="U45" s="731"/>
      <c r="V45" s="731"/>
      <c r="W45" s="731"/>
      <c r="X45" s="731"/>
      <c r="Y45" s="731"/>
      <c r="Z45" s="731"/>
      <c r="AA45" s="731"/>
      <c r="AB45" s="731"/>
      <c r="AC45" s="731"/>
      <c r="AD45" s="731"/>
      <c r="AE45" s="731"/>
      <c r="AF45" s="731"/>
      <c r="AG45" s="731"/>
      <c r="AH45" s="731"/>
    </row>
    <row r="46" spans="2:36" s="738" customFormat="1">
      <c r="C46" s="17"/>
      <c r="G46" s="1510"/>
      <c r="H46" s="1510"/>
      <c r="I46" s="1510"/>
      <c r="J46" s="1510"/>
      <c r="K46" s="1510"/>
      <c r="L46" s="1510"/>
      <c r="M46" s="1510"/>
      <c r="N46" s="1510"/>
      <c r="O46" s="1510"/>
      <c r="P46" s="1510"/>
      <c r="Q46" s="1510"/>
      <c r="R46" s="1510"/>
      <c r="S46" s="1510"/>
      <c r="T46" s="1510"/>
      <c r="U46" s="1510"/>
      <c r="V46" s="1510"/>
      <c r="W46" s="1510"/>
      <c r="X46" s="1510"/>
      <c r="Y46" s="1510"/>
      <c r="Z46" s="1510"/>
      <c r="AA46" s="1510"/>
      <c r="AB46" s="1510"/>
      <c r="AC46" s="1510"/>
      <c r="AD46" s="1510"/>
      <c r="AE46" s="1510"/>
      <c r="AF46" s="1510"/>
      <c r="AG46" s="1510"/>
      <c r="AH46" s="1510"/>
    </row>
    <row r="47" spans="2:36" s="738" customFormat="1"/>
    <row r="48" spans="2:36" s="738" customFormat="1"/>
    <row r="49" spans="1:44" s="738" customFormat="1"/>
    <row r="50" spans="1:44" s="738" customFormat="1" ht="36.75" customHeight="1">
      <c r="B50" s="272" t="s">
        <v>449</v>
      </c>
      <c r="G50" s="741"/>
      <c r="H50" s="25"/>
      <c r="I50" s="741"/>
      <c r="J50" s="741"/>
      <c r="K50" s="741"/>
      <c r="L50" s="741"/>
      <c r="M50" s="741"/>
      <c r="N50" s="741"/>
      <c r="O50" s="741"/>
      <c r="P50" s="741"/>
      <c r="Q50" s="741"/>
      <c r="R50" s="741"/>
      <c r="S50" s="741"/>
      <c r="T50" s="741"/>
      <c r="U50" s="741"/>
      <c r="V50" s="741"/>
      <c r="W50" s="741"/>
      <c r="X50" s="741"/>
      <c r="Y50" s="741"/>
    </row>
    <row r="51" spans="1:44" ht="138" customHeight="1">
      <c r="A51" s="737"/>
      <c r="B51" s="2129" t="s">
        <v>633</v>
      </c>
      <c r="C51" s="2129"/>
      <c r="D51" s="2129"/>
      <c r="E51" s="2129"/>
      <c r="F51" s="2129"/>
      <c r="G51" s="2129"/>
      <c r="H51" s="2129"/>
      <c r="I51" s="2129"/>
      <c r="J51" s="2129"/>
      <c r="K51" s="2129"/>
      <c r="L51" s="2129"/>
      <c r="M51" s="2129"/>
      <c r="N51" s="2129"/>
      <c r="O51" s="2129"/>
      <c r="P51" s="2129"/>
      <c r="Q51" s="2129"/>
      <c r="R51" s="2129"/>
      <c r="S51" s="2129"/>
      <c r="T51" s="2129"/>
      <c r="U51" s="2129"/>
      <c r="V51" s="2129"/>
      <c r="W51" s="2129"/>
      <c r="X51" s="2129"/>
      <c r="Y51" s="2129"/>
      <c r="Z51" s="2129"/>
      <c r="AA51" s="2129"/>
      <c r="AB51" s="2129"/>
      <c r="AC51" s="2129"/>
      <c r="AD51" s="2129"/>
      <c r="AE51" s="2129"/>
      <c r="AF51" s="2129"/>
      <c r="AG51" s="2129"/>
      <c r="AH51" s="2129"/>
      <c r="AI51" s="2129"/>
      <c r="AJ51" s="2129"/>
      <c r="AK51" s="729"/>
      <c r="AL51" s="729"/>
      <c r="AM51" s="729"/>
      <c r="AN51" s="729"/>
      <c r="AO51" s="729"/>
      <c r="AP51" s="729"/>
      <c r="AQ51" s="729"/>
      <c r="AR51" s="729"/>
    </row>
    <row r="52" spans="1:44" ht="22.5" customHeight="1">
      <c r="B52" s="20"/>
      <c r="C52" s="496"/>
      <c r="D52" s="2130"/>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row>
    <row r="53" spans="1:44">
      <c r="B53" s="20"/>
      <c r="C53" s="496"/>
      <c r="D53" s="25"/>
      <c r="E53" s="25"/>
      <c r="F53" s="25"/>
      <c r="G53" s="20"/>
      <c r="H53" s="20"/>
      <c r="I53" s="20"/>
      <c r="J53" s="20"/>
      <c r="K53" s="20"/>
      <c r="L53" s="20"/>
      <c r="M53" s="20"/>
      <c r="N53" s="20"/>
      <c r="O53" s="20"/>
      <c r="P53" s="20"/>
      <c r="Q53" s="20"/>
      <c r="R53" s="20"/>
      <c r="S53" s="20"/>
      <c r="T53" s="20"/>
      <c r="U53" s="20"/>
      <c r="V53" s="20"/>
      <c r="W53" s="20"/>
      <c r="X53" s="20"/>
      <c r="Y53" s="20"/>
    </row>
    <row r="54" spans="1:44">
      <c r="B54" s="20"/>
      <c r="C54" s="496"/>
      <c r="D54" s="497"/>
      <c r="E54" s="25"/>
      <c r="F54" s="25"/>
      <c r="G54" s="20"/>
      <c r="H54" s="25"/>
      <c r="I54" s="20"/>
      <c r="J54" s="20"/>
      <c r="K54" s="20"/>
      <c r="L54" s="20"/>
      <c r="M54" s="20"/>
      <c r="N54" s="20"/>
      <c r="O54" s="20"/>
      <c r="P54" s="20"/>
      <c r="Q54" s="20"/>
      <c r="R54" s="20"/>
      <c r="S54" s="20"/>
      <c r="T54" s="20"/>
      <c r="U54" s="20"/>
      <c r="V54" s="20"/>
      <c r="W54" s="20"/>
      <c r="X54" s="20"/>
      <c r="Y54" s="20"/>
    </row>
    <row r="55" spans="1:44">
      <c r="B55" s="20"/>
      <c r="C55" s="21"/>
      <c r="D55" s="20"/>
      <c r="E55" s="20"/>
      <c r="F55" s="20"/>
      <c r="G55" s="23"/>
      <c r="H55" s="23"/>
      <c r="I55" s="23"/>
      <c r="J55" s="23"/>
      <c r="K55" s="23"/>
      <c r="L55" s="23"/>
      <c r="M55" s="23"/>
      <c r="N55" s="23"/>
      <c r="O55" s="23"/>
      <c r="P55" s="23"/>
      <c r="Q55" s="23"/>
      <c r="R55" s="23"/>
      <c r="S55" s="23"/>
      <c r="T55" s="23"/>
      <c r="U55" s="23"/>
      <c r="V55" s="23"/>
      <c r="W55" s="23"/>
      <c r="X55" s="23"/>
      <c r="Y55" s="23"/>
      <c r="Z55" s="587"/>
      <c r="AA55" s="587"/>
      <c r="AB55" s="587"/>
      <c r="AC55" s="587"/>
      <c r="AD55" s="587"/>
      <c r="AE55" s="587"/>
      <c r="AF55" s="587"/>
      <c r="AG55" s="587"/>
      <c r="AH55" s="587"/>
    </row>
    <row r="56" spans="1:44">
      <c r="C56" s="1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row>
    <row r="57" spans="1:44">
      <c r="C57" s="17"/>
      <c r="G57" s="1510"/>
      <c r="H57" s="1510"/>
      <c r="I57" s="1510"/>
      <c r="J57" s="1510"/>
      <c r="K57" s="1510"/>
      <c r="L57" s="1510"/>
      <c r="M57" s="1510"/>
      <c r="N57" s="1510"/>
      <c r="O57" s="1510"/>
      <c r="P57" s="1510"/>
      <c r="Q57" s="1510"/>
      <c r="R57" s="1510"/>
      <c r="S57" s="1510"/>
      <c r="T57" s="1510"/>
      <c r="U57" s="1510"/>
      <c r="V57" s="1510"/>
      <c r="W57" s="1510"/>
      <c r="X57" s="1510"/>
      <c r="Y57" s="1510"/>
      <c r="Z57" s="1510"/>
      <c r="AA57" s="1510"/>
      <c r="AB57" s="1510"/>
      <c r="AC57" s="1510"/>
      <c r="AD57" s="1510"/>
      <c r="AE57" s="1510"/>
      <c r="AF57" s="1510"/>
      <c r="AG57" s="1510"/>
      <c r="AH57" s="1510"/>
    </row>
  </sheetData>
  <sheetProtection selectLockedCells="1"/>
  <mergeCells count="54">
    <mergeCell ref="C4:F4"/>
    <mergeCell ref="C5:P5"/>
    <mergeCell ref="C6:P6"/>
    <mergeCell ref="I19:I20"/>
    <mergeCell ref="U8:AH8"/>
    <mergeCell ref="AC19:AJ20"/>
    <mergeCell ref="AI8:AJ8"/>
    <mergeCell ref="C19:H20"/>
    <mergeCell ref="L19:W20"/>
    <mergeCell ref="X19:AB20"/>
    <mergeCell ref="J19:K20"/>
    <mergeCell ref="B12:Y12"/>
    <mergeCell ref="Z12:AB12"/>
    <mergeCell ref="AC12:AJ12"/>
    <mergeCell ref="I17:I18"/>
    <mergeCell ref="B19:B20"/>
    <mergeCell ref="AL25:AY27"/>
    <mergeCell ref="Y1:AJ1"/>
    <mergeCell ref="Y2:AJ2"/>
    <mergeCell ref="AN19:BG21"/>
    <mergeCell ref="L21:W21"/>
    <mergeCell ref="J17:AJ18"/>
    <mergeCell ref="AU9:BD10"/>
    <mergeCell ref="B10:AJ10"/>
    <mergeCell ref="AL12:AM12"/>
    <mergeCell ref="B13:AB13"/>
    <mergeCell ref="B15:AJ15"/>
    <mergeCell ref="B17:B18"/>
    <mergeCell ref="C17:H18"/>
    <mergeCell ref="AN22:AT23"/>
    <mergeCell ref="AU22:AW23"/>
    <mergeCell ref="B23:B24"/>
    <mergeCell ref="C23:H24"/>
    <mergeCell ref="J23:K23"/>
    <mergeCell ref="L23:W23"/>
    <mergeCell ref="J24:K24"/>
    <mergeCell ref="L24:W24"/>
    <mergeCell ref="B21:B22"/>
    <mergeCell ref="C21:H22"/>
    <mergeCell ref="J21:K21"/>
    <mergeCell ref="J22:K22"/>
    <mergeCell ref="L22:W22"/>
    <mergeCell ref="G57:AH57"/>
    <mergeCell ref="B25:B26"/>
    <mergeCell ref="C25:H26"/>
    <mergeCell ref="J25:K26"/>
    <mergeCell ref="L25:W26"/>
    <mergeCell ref="B27:B38"/>
    <mergeCell ref="C27:H38"/>
    <mergeCell ref="I27:I38"/>
    <mergeCell ref="J27:AJ38"/>
    <mergeCell ref="B51:AJ51"/>
    <mergeCell ref="G46:AH46"/>
    <mergeCell ref="D52:AJ52"/>
  </mergeCells>
  <phoneticPr fontId="3"/>
  <dataValidations disablePrompts="1" count="2">
    <dataValidation type="list" allowBlank="1" showInputMessage="1" showErrorMessage="1" sqref="AU22:AW23">
      <formula1>$BA$22:$BA$23</formula1>
    </dataValidation>
    <dataValidation type="list" allowBlank="1" showInputMessage="1" showErrorMessage="1" sqref="Z12">
      <formula1>$AO$10:$AO$11</formula1>
    </dataValidation>
  </dataValidations>
  <hyperlinks>
    <hyperlink ref="AU9:AY10" location="約款主要条文!A7" display="契約約款第２２条を見る"/>
    <hyperlink ref="AU9:BB10" location="約款主要条文!A8" display="契約約款第２３条を見る"/>
    <hyperlink ref="AU9:BD10" location="'（18号様式）履行期間変更協議通知（発注者）'!B51" display="契約約款第２１条を見る"/>
  </hyperlinks>
  <pageMargins left="1.1023622047244095" right="0.51181102362204722" top="0.74803149606299213" bottom="0.74803149606299213" header="0.31496062992125984" footer="0.31496062992125984"/>
  <pageSetup paperSize="9" orientation="portrait" r:id="rId1"/>
  <headerFooter>
    <oddHeader>&amp;L&amp;"ＭＳ 明朝,標準"&amp;8&amp;K01+032第17号様式（第21条関係）建築保全業務委託用</oddHeader>
    <oddFooter>&amp;R&amp;"ＭＳ 明朝,標準"&amp;8&amp;K01+034施設管理担当者⇒受注者</oddFooter>
  </headerFooter>
  <rowBreaks count="1" manualBreakCount="1">
    <brk id="50"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tint="0.39997558519241921"/>
  </sheetPr>
  <dimension ref="A1:BF45"/>
  <sheetViews>
    <sheetView showZeros="0" view="pageBreakPreview" zoomScaleNormal="100" zoomScaleSheetLayoutView="100" workbookViewId="0">
      <selection activeCell="AJ8" sqref="AJ8"/>
    </sheetView>
  </sheetViews>
  <sheetFormatPr defaultColWidth="2.33203125" defaultRowHeight="13.2"/>
  <cols>
    <col min="1" max="1" width="10.109375" style="485" customWidth="1"/>
    <col min="2" max="8" width="2.33203125" style="18"/>
    <col min="9" max="10" width="2.33203125" style="32"/>
    <col min="11" max="43" width="2.33203125" style="18"/>
    <col min="44" max="44" width="15.88671875" style="18" customWidth="1"/>
    <col min="45" max="45" width="2.33203125" style="18"/>
    <col min="46" max="46" width="10.21875" style="18" customWidth="1"/>
    <col min="47" max="51" width="2.33203125" style="18"/>
    <col min="52" max="52" width="2.33203125" style="18" hidden="1" customWidth="1"/>
    <col min="53" max="16384" width="2.33203125" style="18"/>
  </cols>
  <sheetData>
    <row r="1" spans="1:52" s="2" customFormat="1" ht="18" customHeight="1">
      <c r="B1" s="12"/>
      <c r="C1" s="12"/>
      <c r="D1" s="12"/>
      <c r="E1" s="12"/>
      <c r="F1" s="12"/>
      <c r="G1" s="12"/>
      <c r="H1" s="12"/>
      <c r="I1" s="12"/>
      <c r="J1" s="12"/>
      <c r="K1" s="12"/>
      <c r="L1" s="12"/>
      <c r="M1" s="12"/>
      <c r="N1" s="12"/>
      <c r="O1" s="236"/>
      <c r="P1" s="236"/>
      <c r="Q1" s="26"/>
      <c r="R1" s="250"/>
      <c r="S1" s="281"/>
      <c r="T1" s="281"/>
      <c r="U1" s="281"/>
      <c r="V1" s="281"/>
      <c r="W1" s="281"/>
      <c r="X1" s="281"/>
      <c r="Y1" s="1914">
        <v>43383</v>
      </c>
      <c r="Z1" s="1914"/>
      <c r="AA1" s="1914"/>
      <c r="AB1" s="1914"/>
      <c r="AC1" s="1914"/>
      <c r="AD1" s="1914"/>
      <c r="AE1" s="1914"/>
      <c r="AF1" s="1914"/>
      <c r="AG1" s="1914"/>
      <c r="AH1" s="1914"/>
      <c r="AI1" s="1914"/>
      <c r="AL1" s="793" t="s">
        <v>384</v>
      </c>
    </row>
    <row r="2" spans="1:52" ht="1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7"/>
      <c r="AC2" s="258"/>
      <c r="AD2" s="38"/>
      <c r="AE2" s="38"/>
      <c r="AF2" s="38"/>
      <c r="AG2" s="38"/>
      <c r="AH2" s="38"/>
      <c r="AI2" s="38"/>
      <c r="AJ2" s="38"/>
    </row>
    <row r="3" spans="1:52" s="376" customFormat="1" ht="15" customHeight="1">
      <c r="A3" s="485"/>
      <c r="C3" s="1491" t="s">
        <v>114</v>
      </c>
      <c r="D3" s="1092"/>
      <c r="E3" s="1092"/>
      <c r="F3" s="1092"/>
      <c r="G3" s="374"/>
      <c r="H3" s="374"/>
    </row>
    <row r="4" spans="1:52" s="376" customFormat="1" ht="20.100000000000001" customHeight="1">
      <c r="A4" s="485"/>
      <c r="C4" s="1608" t="str">
        <f>IF(各項目入力表!B10=各項目入力表!A19,"平　塚　市　長","平塚市病院事業管理者")</f>
        <v>平　塚　市　長</v>
      </c>
      <c r="D4" s="1609"/>
      <c r="E4" s="1609"/>
      <c r="F4" s="1609"/>
      <c r="G4" s="1609"/>
      <c r="H4" s="1609"/>
      <c r="I4" s="1609"/>
      <c r="J4" s="1609"/>
      <c r="K4" s="1609"/>
      <c r="L4" s="1609"/>
      <c r="M4" s="374"/>
      <c r="N4" s="375"/>
      <c r="O4" s="375"/>
      <c r="P4" s="375"/>
      <c r="Q4" s="375"/>
      <c r="R4" s="375"/>
      <c r="AM4" s="52"/>
      <c r="AN4" s="52"/>
    </row>
    <row r="5" spans="1:52" ht="15" customHeight="1">
      <c r="B5" s="258"/>
      <c r="C5" s="258"/>
      <c r="D5" s="234"/>
      <c r="E5" s="234"/>
      <c r="F5" s="234"/>
      <c r="G5" s="234"/>
      <c r="H5" s="234"/>
      <c r="I5" s="234"/>
      <c r="J5" s="234"/>
      <c r="K5" s="234"/>
      <c r="L5" s="234"/>
      <c r="M5" s="234"/>
      <c r="N5" s="234"/>
      <c r="O5" s="234"/>
      <c r="P5" s="234"/>
      <c r="Q5" s="234"/>
      <c r="R5" s="234"/>
      <c r="S5" s="234"/>
      <c r="T5" s="258"/>
      <c r="U5" s="258"/>
      <c r="V5" s="258"/>
      <c r="W5" s="258"/>
      <c r="X5" s="258"/>
      <c r="Y5" s="258"/>
      <c r="Z5" s="258"/>
      <c r="AA5" s="258"/>
      <c r="AB5" s="258"/>
      <c r="AC5" s="258"/>
      <c r="AD5" s="258"/>
      <c r="AE5" s="258"/>
      <c r="AF5" s="258"/>
      <c r="AG5" s="258"/>
      <c r="AH5" s="258"/>
      <c r="AI5" s="258"/>
      <c r="AJ5" s="258"/>
      <c r="AZ5" s="18" t="s">
        <v>137</v>
      </c>
    </row>
    <row r="6" spans="1:52" ht="30" customHeight="1">
      <c r="B6" s="258"/>
      <c r="C6" s="258"/>
      <c r="D6" s="258"/>
      <c r="E6" s="258"/>
      <c r="F6" s="258"/>
      <c r="G6" s="258"/>
      <c r="H6" s="258"/>
      <c r="I6" s="258"/>
      <c r="J6" s="258"/>
      <c r="K6" s="16"/>
      <c r="L6" s="16"/>
      <c r="M6" s="16"/>
      <c r="N6" s="16"/>
      <c r="O6" s="16"/>
      <c r="P6" s="16"/>
      <c r="Q6" s="16"/>
      <c r="R6" s="16"/>
      <c r="S6" s="1610" t="s">
        <v>29</v>
      </c>
      <c r="T6" s="1074"/>
      <c r="U6" s="1074"/>
      <c r="V6" s="1074"/>
      <c r="W6" s="1074"/>
      <c r="X6" s="336"/>
      <c r="Y6" s="2164" t="str">
        <f>各項目入力表!F3</f>
        <v>○○市○○番地○○</v>
      </c>
      <c r="Z6" s="2106"/>
      <c r="AA6" s="2106"/>
      <c r="AB6" s="2106"/>
      <c r="AC6" s="2106"/>
      <c r="AD6" s="2106"/>
      <c r="AE6" s="2106"/>
      <c r="AF6" s="2106"/>
      <c r="AG6" s="2106"/>
      <c r="AH6" s="2106"/>
      <c r="AI6" s="2106"/>
      <c r="AJ6" s="188"/>
    </row>
    <row r="7" spans="1:52" ht="30" customHeight="1">
      <c r="B7" s="258"/>
      <c r="C7" s="258"/>
      <c r="D7" s="258"/>
      <c r="E7" s="258"/>
      <c r="F7" s="258"/>
      <c r="G7" s="258"/>
      <c r="H7" s="258"/>
      <c r="I7" s="258"/>
      <c r="J7" s="258"/>
      <c r="K7" s="258"/>
      <c r="L7" s="258"/>
      <c r="M7" s="258"/>
      <c r="N7" s="258"/>
      <c r="O7" s="258"/>
      <c r="P7" s="258"/>
      <c r="Q7" s="258"/>
      <c r="R7" s="258"/>
      <c r="S7" s="1610" t="s">
        <v>22</v>
      </c>
      <c r="T7" s="1074"/>
      <c r="U7" s="1074"/>
      <c r="V7" s="1074"/>
      <c r="W7" s="1074"/>
      <c r="X7" s="336"/>
      <c r="Y7" s="2164" t="str">
        <f>各項目入力表!F4</f>
        <v>○△□×ビル管理株式会社</v>
      </c>
      <c r="Z7" s="2106"/>
      <c r="AA7" s="2106"/>
      <c r="AB7" s="2106"/>
      <c r="AC7" s="2106"/>
      <c r="AD7" s="2106"/>
      <c r="AE7" s="2106"/>
      <c r="AF7" s="2106"/>
      <c r="AG7" s="2106"/>
      <c r="AH7" s="2106"/>
      <c r="AI7" s="2106"/>
      <c r="AJ7" s="188"/>
    </row>
    <row r="8" spans="1:52" ht="30" customHeight="1">
      <c r="B8" s="258"/>
      <c r="C8" s="258"/>
      <c r="D8" s="258"/>
      <c r="E8" s="258"/>
      <c r="F8" s="258"/>
      <c r="G8" s="258"/>
      <c r="H8" s="258"/>
      <c r="I8" s="258"/>
      <c r="J8" s="258"/>
      <c r="K8" s="258"/>
      <c r="L8" s="258"/>
      <c r="M8" s="258"/>
      <c r="N8" s="258"/>
      <c r="O8" s="258"/>
      <c r="P8" s="258"/>
      <c r="Q8" s="258"/>
      <c r="R8" s="258"/>
      <c r="S8" s="1610" t="s">
        <v>23</v>
      </c>
      <c r="T8" s="1074"/>
      <c r="U8" s="1074"/>
      <c r="V8" s="1074"/>
      <c r="W8" s="1074"/>
      <c r="X8" s="336"/>
      <c r="Y8" s="2164" t="str">
        <f>各項目入力表!F5</f>
        <v>代表取締役　○△　□×</v>
      </c>
      <c r="Z8" s="2106"/>
      <c r="AA8" s="2106"/>
      <c r="AB8" s="2106"/>
      <c r="AC8" s="2106"/>
      <c r="AD8" s="2106"/>
      <c r="AE8" s="2106"/>
      <c r="AF8" s="2106"/>
      <c r="AG8" s="2106"/>
      <c r="AH8" s="2106"/>
      <c r="AI8" s="2106"/>
      <c r="AJ8" s="313"/>
    </row>
    <row r="9" spans="1:52" s="1060" customFormat="1" ht="20.399999999999999" customHeight="1">
      <c r="O9" s="2163" t="s">
        <v>852</v>
      </c>
      <c r="P9" s="2163"/>
      <c r="Q9" s="2163"/>
      <c r="R9" s="2163"/>
      <c r="S9" s="2163"/>
      <c r="T9" s="2163"/>
      <c r="U9" s="2163"/>
      <c r="V9" s="2163"/>
      <c r="W9" s="2163"/>
      <c r="X9" s="2163"/>
      <c r="Y9" s="2163"/>
      <c r="Z9" s="2163"/>
      <c r="AA9" s="2163"/>
      <c r="AB9" s="2163"/>
      <c r="AC9" s="2163"/>
      <c r="AD9" s="2163"/>
      <c r="AE9" s="2163"/>
      <c r="AF9" s="2163"/>
      <c r="AG9" s="2163"/>
      <c r="AH9" s="2163"/>
      <c r="AI9" s="1055"/>
      <c r="AJ9" s="330"/>
    </row>
    <row r="10" spans="1:52" ht="15" customHeight="1">
      <c r="B10" s="258"/>
      <c r="C10" s="258"/>
      <c r="D10" s="258"/>
      <c r="E10" s="258"/>
      <c r="F10" s="258"/>
      <c r="G10" s="258"/>
      <c r="H10" s="258"/>
      <c r="I10" s="258"/>
      <c r="J10" s="258"/>
      <c r="K10" s="258"/>
      <c r="L10" s="258"/>
      <c r="M10" s="258"/>
      <c r="N10" s="258"/>
      <c r="O10" s="2163"/>
      <c r="P10" s="2163"/>
      <c r="Q10" s="2163"/>
      <c r="R10" s="2163"/>
      <c r="S10" s="2163"/>
      <c r="T10" s="2163"/>
      <c r="U10" s="2163"/>
      <c r="V10" s="2163"/>
      <c r="W10" s="2163"/>
      <c r="X10" s="2163"/>
      <c r="Y10" s="2163"/>
      <c r="Z10" s="2163"/>
      <c r="AA10" s="2163"/>
      <c r="AB10" s="2163"/>
      <c r="AC10" s="2163"/>
      <c r="AD10" s="2163"/>
      <c r="AE10" s="2163"/>
      <c r="AF10" s="2163"/>
      <c r="AG10" s="2163"/>
      <c r="AH10" s="2163"/>
      <c r="AI10" s="258"/>
      <c r="AJ10" s="312"/>
    </row>
    <row r="11" spans="1:52" ht="30" customHeight="1">
      <c r="B11" s="1617" t="s">
        <v>278</v>
      </c>
      <c r="C11" s="1345"/>
      <c r="D11" s="1345"/>
      <c r="E11" s="1345"/>
      <c r="F11" s="1345"/>
      <c r="G11" s="1345"/>
      <c r="H11" s="1345"/>
      <c r="I11" s="1345"/>
      <c r="J11" s="1345"/>
      <c r="K11" s="1345"/>
      <c r="L11" s="1345"/>
      <c r="M11" s="1345"/>
      <c r="N11" s="1345"/>
      <c r="O11" s="1345"/>
      <c r="P11" s="1345"/>
      <c r="Q11" s="1345"/>
      <c r="R11" s="1345"/>
      <c r="S11" s="1345"/>
      <c r="T11" s="1345"/>
      <c r="U11" s="1345"/>
      <c r="V11" s="1345"/>
      <c r="W11" s="1345"/>
      <c r="X11" s="1345"/>
      <c r="Y11" s="1345"/>
      <c r="Z11" s="1345"/>
      <c r="AA11" s="1345"/>
      <c r="AB11" s="1345"/>
      <c r="AC11" s="1345"/>
      <c r="AD11" s="1345"/>
      <c r="AE11" s="1345"/>
      <c r="AF11" s="1345"/>
      <c r="AG11" s="1345"/>
      <c r="AH11" s="1345"/>
      <c r="AI11" s="1345"/>
      <c r="AJ11" s="1345"/>
    </row>
    <row r="12" spans="1:52" ht="15"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row>
    <row r="13" spans="1:52" ht="20.100000000000001" customHeight="1">
      <c r="B13" s="1925" t="s">
        <v>823</v>
      </c>
      <c r="C13" s="1345"/>
      <c r="D13" s="1345"/>
      <c r="E13" s="1345"/>
      <c r="F13" s="1345"/>
      <c r="G13" s="1345"/>
      <c r="H13" s="1345"/>
      <c r="I13" s="1345"/>
      <c r="J13" s="1345"/>
      <c r="K13" s="1345"/>
      <c r="L13" s="1345"/>
      <c r="M13" s="1345"/>
      <c r="N13" s="1345"/>
      <c r="O13" s="1345"/>
      <c r="P13" s="1345"/>
      <c r="Q13" s="1345"/>
      <c r="R13" s="1345"/>
      <c r="S13" s="1345"/>
      <c r="T13" s="1345"/>
      <c r="U13" s="1345"/>
      <c r="V13" s="1345"/>
      <c r="W13" s="1345"/>
      <c r="X13" s="1345"/>
      <c r="Y13" s="1345"/>
      <c r="Z13" s="1345"/>
      <c r="AA13" s="1345"/>
      <c r="AB13" s="1345"/>
      <c r="AC13" s="1345"/>
      <c r="AD13" s="1345"/>
      <c r="AE13" s="1345"/>
      <c r="AF13" s="1345"/>
      <c r="AG13" s="1345"/>
      <c r="AH13" s="1345"/>
      <c r="AI13" s="1345"/>
      <c r="AJ13" s="1345"/>
    </row>
    <row r="14" spans="1:52" ht="20.100000000000001" customHeight="1">
      <c r="B14" s="1345"/>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45"/>
      <c r="Y14" s="1345"/>
      <c r="Z14" s="1345"/>
      <c r="AA14" s="1345"/>
      <c r="AB14" s="1345"/>
      <c r="AC14" s="1345"/>
      <c r="AD14" s="1345"/>
      <c r="AE14" s="1345"/>
      <c r="AF14" s="1345"/>
      <c r="AG14" s="1345"/>
      <c r="AH14" s="1345"/>
      <c r="AI14" s="1345"/>
      <c r="AJ14" s="1345"/>
    </row>
    <row r="15" spans="1:52" ht="15" customHeight="1">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row>
    <row r="16" spans="1:52" ht="20.100000000000001" customHeight="1">
      <c r="B16" s="1618" t="s">
        <v>28</v>
      </c>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row>
    <row r="17" spans="1:58" ht="15" customHeight="1" thickBot="1">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row>
    <row r="18" spans="1:58" ht="15" customHeight="1">
      <c r="B18" s="1926"/>
      <c r="C18" s="1602" t="s">
        <v>252</v>
      </c>
      <c r="D18" s="1096"/>
      <c r="E18" s="1096"/>
      <c r="F18" s="1096"/>
      <c r="G18" s="1096"/>
      <c r="H18" s="1096"/>
      <c r="I18" s="90"/>
      <c r="J18" s="1922" t="str">
        <f>各項目入力表!B3</f>
        <v>○○○○施設保全業務（総合管理）</v>
      </c>
      <c r="K18" s="2141"/>
      <c r="L18" s="2141"/>
      <c r="M18" s="2141"/>
      <c r="N18" s="2141"/>
      <c r="O18" s="2141"/>
      <c r="P18" s="2141"/>
      <c r="Q18" s="2141"/>
      <c r="R18" s="2141"/>
      <c r="S18" s="2141"/>
      <c r="T18" s="2141"/>
      <c r="U18" s="2141"/>
      <c r="V18" s="2141"/>
      <c r="W18" s="2141"/>
      <c r="X18" s="2141"/>
      <c r="Y18" s="2141"/>
      <c r="Z18" s="2141"/>
      <c r="AA18" s="2141"/>
      <c r="AB18" s="2141"/>
      <c r="AC18" s="2141"/>
      <c r="AD18" s="2141"/>
      <c r="AE18" s="2141"/>
      <c r="AF18" s="2141"/>
      <c r="AG18" s="2141"/>
      <c r="AH18" s="2141"/>
      <c r="AI18" s="2141"/>
      <c r="AJ18" s="2142"/>
    </row>
    <row r="19" spans="1:58" ht="15" customHeight="1">
      <c r="B19" s="1586"/>
      <c r="C19" s="1095"/>
      <c r="D19" s="1095"/>
      <c r="E19" s="1095"/>
      <c r="F19" s="1095"/>
      <c r="G19" s="1095"/>
      <c r="H19" s="1095"/>
      <c r="I19" s="244"/>
      <c r="J19" s="2143"/>
      <c r="K19" s="2144"/>
      <c r="L19" s="2144"/>
      <c r="M19" s="2144"/>
      <c r="N19" s="2144"/>
      <c r="O19" s="2144"/>
      <c r="P19" s="2144"/>
      <c r="Q19" s="2144"/>
      <c r="R19" s="2144"/>
      <c r="S19" s="2144"/>
      <c r="T19" s="2144"/>
      <c r="U19" s="2144"/>
      <c r="V19" s="2144"/>
      <c r="W19" s="2144"/>
      <c r="X19" s="2144"/>
      <c r="Y19" s="2144"/>
      <c r="Z19" s="2144"/>
      <c r="AA19" s="2144"/>
      <c r="AB19" s="2144"/>
      <c r="AC19" s="2144"/>
      <c r="AD19" s="2144"/>
      <c r="AE19" s="2144"/>
      <c r="AF19" s="2144"/>
      <c r="AG19" s="2144"/>
      <c r="AH19" s="2144"/>
      <c r="AI19" s="2144"/>
      <c r="AJ19" s="2145"/>
      <c r="AM19" s="1090" t="s">
        <v>367</v>
      </c>
      <c r="AN19" s="1626"/>
      <c r="AO19" s="1626"/>
      <c r="AP19" s="1626"/>
      <c r="AQ19" s="1626"/>
      <c r="AR19" s="1626"/>
      <c r="AS19" s="1626"/>
      <c r="AT19" s="1626"/>
      <c r="AU19" s="1626"/>
      <c r="AV19" s="1626"/>
      <c r="AW19" s="1626"/>
      <c r="AX19" s="1626"/>
      <c r="AY19" s="1626"/>
      <c r="AZ19" s="1626"/>
      <c r="BA19" s="1626"/>
      <c r="BB19" s="1626"/>
      <c r="BC19" s="1626"/>
      <c r="BD19" s="1626"/>
      <c r="BE19" s="1626"/>
      <c r="BF19" s="1626"/>
    </row>
    <row r="20" spans="1:58" s="32" customFormat="1" ht="15" customHeight="1">
      <c r="A20" s="485"/>
      <c r="B20" s="1585"/>
      <c r="C20" s="1587" t="s">
        <v>48</v>
      </c>
      <c r="D20" s="1102"/>
      <c r="E20" s="1102"/>
      <c r="F20" s="1102"/>
      <c r="G20" s="1102"/>
      <c r="H20" s="1102"/>
      <c r="I20" s="1627"/>
      <c r="J20" s="1593"/>
      <c r="K20" s="1594"/>
      <c r="L20" s="1561">
        <f>各項目入力表!B6</f>
        <v>43922</v>
      </c>
      <c r="M20" s="1561"/>
      <c r="N20" s="1561"/>
      <c r="O20" s="1561"/>
      <c r="P20" s="1561"/>
      <c r="Q20" s="1561"/>
      <c r="R20" s="1561"/>
      <c r="S20" s="1561"/>
      <c r="T20" s="1561"/>
      <c r="U20" s="1561"/>
      <c r="V20" s="1561"/>
      <c r="W20" s="1590"/>
      <c r="X20" s="1588" t="s">
        <v>118</v>
      </c>
      <c r="Y20" s="1102"/>
      <c r="Z20" s="1102"/>
      <c r="AA20" s="1102"/>
      <c r="AB20" s="1125"/>
      <c r="AC20" s="1588" t="str">
        <f>各項目入力表!B5</f>
        <v>05</v>
      </c>
      <c r="AD20" s="1103"/>
      <c r="AE20" s="1103"/>
      <c r="AF20" s="1103"/>
      <c r="AG20" s="1103"/>
      <c r="AH20" s="1103"/>
      <c r="AI20" s="1103"/>
      <c r="AJ20" s="1768"/>
      <c r="AM20" s="1626"/>
      <c r="AN20" s="1626"/>
      <c r="AO20" s="1626"/>
      <c r="AP20" s="1626"/>
      <c r="AQ20" s="1626"/>
      <c r="AR20" s="1626"/>
      <c r="AS20" s="1626"/>
      <c r="AT20" s="1626"/>
      <c r="AU20" s="1626"/>
      <c r="AV20" s="1626"/>
      <c r="AW20" s="1626"/>
      <c r="AX20" s="1626"/>
      <c r="AY20" s="1626"/>
      <c r="AZ20" s="1626"/>
      <c r="BA20" s="1626"/>
      <c r="BB20" s="1626"/>
      <c r="BC20" s="1626"/>
      <c r="BD20" s="1626"/>
      <c r="BE20" s="1626"/>
      <c r="BF20" s="1626"/>
    </row>
    <row r="21" spans="1:58" s="32" customFormat="1" ht="15" customHeight="1" thickBot="1">
      <c r="A21" s="485"/>
      <c r="B21" s="1586"/>
      <c r="C21" s="1095"/>
      <c r="D21" s="1095"/>
      <c r="E21" s="1095"/>
      <c r="F21" s="1095"/>
      <c r="G21" s="1095"/>
      <c r="H21" s="1095"/>
      <c r="I21" s="1628"/>
      <c r="J21" s="1595"/>
      <c r="K21" s="1596"/>
      <c r="L21" s="1597"/>
      <c r="M21" s="1597"/>
      <c r="N21" s="1597"/>
      <c r="O21" s="1597"/>
      <c r="P21" s="1597"/>
      <c r="Q21" s="1597"/>
      <c r="R21" s="1597"/>
      <c r="S21" s="1597"/>
      <c r="T21" s="1597"/>
      <c r="U21" s="1597"/>
      <c r="V21" s="1597"/>
      <c r="W21" s="1598"/>
      <c r="X21" s="1116"/>
      <c r="Y21" s="1095"/>
      <c r="Z21" s="1095"/>
      <c r="AA21" s="1095"/>
      <c r="AB21" s="1115"/>
      <c r="AC21" s="1991"/>
      <c r="AD21" s="1769"/>
      <c r="AE21" s="1769"/>
      <c r="AF21" s="1769"/>
      <c r="AG21" s="1769"/>
      <c r="AH21" s="1769"/>
      <c r="AI21" s="1769"/>
      <c r="AJ21" s="1233"/>
      <c r="AM21" s="1626"/>
      <c r="AN21" s="1626"/>
      <c r="AO21" s="1626"/>
      <c r="AP21" s="1626"/>
      <c r="AQ21" s="1626"/>
      <c r="AR21" s="1626"/>
      <c r="AS21" s="1626"/>
      <c r="AT21" s="1626"/>
      <c r="AU21" s="1626"/>
      <c r="AV21" s="1626"/>
      <c r="AW21" s="1626"/>
      <c r="AX21" s="1626"/>
      <c r="AY21" s="1626"/>
      <c r="AZ21" s="1626"/>
      <c r="BA21" s="1626"/>
      <c r="BB21" s="1626"/>
      <c r="BC21" s="1626"/>
      <c r="BD21" s="1626"/>
      <c r="BE21" s="1626"/>
      <c r="BF21" s="1626"/>
    </row>
    <row r="22" spans="1:58" ht="30" customHeight="1" thickTop="1">
      <c r="B22" s="1585"/>
      <c r="C22" s="1587" t="s">
        <v>277</v>
      </c>
      <c r="D22" s="1102"/>
      <c r="E22" s="1102"/>
      <c r="F22" s="1102"/>
      <c r="G22" s="1102"/>
      <c r="H22" s="1102"/>
      <c r="I22" s="243"/>
      <c r="J22" s="2117" t="s">
        <v>146</v>
      </c>
      <c r="K22" s="1454"/>
      <c r="L22" s="1561">
        <f>各項目入力表!B7</f>
        <v>43922</v>
      </c>
      <c r="M22" s="1561"/>
      <c r="N22" s="1561"/>
      <c r="O22" s="1561"/>
      <c r="P22" s="1561"/>
      <c r="Q22" s="1561"/>
      <c r="R22" s="1561"/>
      <c r="S22" s="1561"/>
      <c r="T22" s="1561"/>
      <c r="U22" s="1561"/>
      <c r="V22" s="1561"/>
      <c r="W22" s="1590"/>
      <c r="X22" s="242"/>
      <c r="Y22" s="88"/>
      <c r="Z22" s="88"/>
      <c r="AA22" s="88"/>
      <c r="AB22" s="88"/>
      <c r="AC22" s="88"/>
      <c r="AD22" s="88"/>
      <c r="AE22" s="88"/>
      <c r="AF22" s="88"/>
      <c r="AG22" s="88"/>
      <c r="AH22" s="88"/>
      <c r="AI22" s="88"/>
      <c r="AJ22" s="57"/>
      <c r="AM22" s="2108" t="s">
        <v>274</v>
      </c>
      <c r="AN22" s="1820"/>
      <c r="AO22" s="1820"/>
      <c r="AP22" s="1820"/>
      <c r="AQ22" s="1820"/>
      <c r="AR22" s="1820"/>
      <c r="AS22" s="2109"/>
      <c r="AT22" s="1619" t="s">
        <v>275</v>
      </c>
      <c r="AU22" s="1620"/>
      <c r="AV22" s="1621"/>
      <c r="AW22" s="315"/>
      <c r="AX22" s="315"/>
      <c r="AY22" s="315"/>
      <c r="AZ22" s="315" t="s">
        <v>275</v>
      </c>
      <c r="BA22" s="315"/>
      <c r="BB22" s="315"/>
      <c r="BC22" s="315"/>
      <c r="BD22" s="315"/>
      <c r="BE22" s="315"/>
      <c r="BF22" s="315"/>
    </row>
    <row r="23" spans="1:58" ht="30" customHeight="1" thickBot="1">
      <c r="B23" s="1586"/>
      <c r="C23" s="1095"/>
      <c r="D23" s="1095"/>
      <c r="E23" s="1095"/>
      <c r="F23" s="1095"/>
      <c r="G23" s="1095"/>
      <c r="H23" s="1095"/>
      <c r="I23" s="244"/>
      <c r="J23" s="1116" t="s">
        <v>145</v>
      </c>
      <c r="K23" s="1885"/>
      <c r="L23" s="1597">
        <f>IF(AT22=AZ23,各項目入力表!D5,各項目入力表!B8)</f>
        <v>44286</v>
      </c>
      <c r="M23" s="1597"/>
      <c r="N23" s="1597"/>
      <c r="O23" s="1597"/>
      <c r="P23" s="1597"/>
      <c r="Q23" s="1597"/>
      <c r="R23" s="1597"/>
      <c r="S23" s="1597"/>
      <c r="T23" s="1597"/>
      <c r="U23" s="1597"/>
      <c r="V23" s="1597"/>
      <c r="W23" s="1598"/>
      <c r="X23" s="228"/>
      <c r="Y23" s="89"/>
      <c r="Z23" s="89"/>
      <c r="AA23" s="89"/>
      <c r="AB23" s="89"/>
      <c r="AC23" s="89"/>
      <c r="AD23" s="89"/>
      <c r="AE23" s="89"/>
      <c r="AF23" s="89"/>
      <c r="AG23" s="89"/>
      <c r="AH23" s="89"/>
      <c r="AI23" s="89"/>
      <c r="AJ23" s="58"/>
      <c r="AM23" s="1820"/>
      <c r="AN23" s="1820"/>
      <c r="AO23" s="1820"/>
      <c r="AP23" s="1820"/>
      <c r="AQ23" s="1820"/>
      <c r="AR23" s="1820"/>
      <c r="AS23" s="2109"/>
      <c r="AT23" s="1622"/>
      <c r="AU23" s="1623"/>
      <c r="AV23" s="1624"/>
      <c r="AW23" s="315"/>
      <c r="AX23" s="315"/>
      <c r="AY23" s="315"/>
      <c r="AZ23" s="315" t="s">
        <v>276</v>
      </c>
      <c r="BA23" s="315"/>
      <c r="BB23" s="315"/>
      <c r="BC23" s="315"/>
      <c r="BD23" s="315"/>
      <c r="BE23" s="315"/>
      <c r="BF23" s="315"/>
    </row>
    <row r="24" spans="1:58" ht="30" customHeight="1" thickTop="1">
      <c r="B24" s="2112"/>
      <c r="C24" s="2114" t="s">
        <v>272</v>
      </c>
      <c r="D24" s="2115"/>
      <c r="E24" s="2115"/>
      <c r="F24" s="2115"/>
      <c r="G24" s="2115"/>
      <c r="H24" s="2115"/>
      <c r="I24" s="46"/>
      <c r="J24" s="2117" t="s">
        <v>146</v>
      </c>
      <c r="K24" s="1454"/>
      <c r="L24" s="1561">
        <f>L22</f>
        <v>43922</v>
      </c>
      <c r="M24" s="1561"/>
      <c r="N24" s="1561"/>
      <c r="O24" s="1561"/>
      <c r="P24" s="1561"/>
      <c r="Q24" s="1561"/>
      <c r="R24" s="1561"/>
      <c r="S24" s="1561"/>
      <c r="T24" s="1561"/>
      <c r="U24" s="1561"/>
      <c r="V24" s="1561"/>
      <c r="W24" s="1590"/>
      <c r="X24" s="242"/>
      <c r="Y24" s="88"/>
      <c r="Z24" s="88"/>
      <c r="AA24" s="88"/>
      <c r="AB24" s="88"/>
      <c r="AC24" s="88"/>
      <c r="AD24" s="88"/>
      <c r="AE24" s="88"/>
      <c r="AF24" s="88"/>
      <c r="AG24" s="88"/>
      <c r="AH24" s="88"/>
      <c r="AI24" s="88"/>
      <c r="AJ24" s="57"/>
      <c r="AK24" s="2138"/>
      <c r="AL24" s="2139"/>
      <c r="AN24" s="36"/>
      <c r="AO24" s="37"/>
      <c r="AP24" s="20"/>
      <c r="AR24" s="28"/>
      <c r="AS24" s="11"/>
      <c r="AT24" s="11"/>
      <c r="AU24" s="11"/>
      <c r="AV24" s="11"/>
      <c r="AW24" s="11"/>
      <c r="AX24" s="11"/>
      <c r="AY24" s="11"/>
    </row>
    <row r="25" spans="1:58" ht="30" customHeight="1">
      <c r="B25" s="2160"/>
      <c r="C25" s="2116"/>
      <c r="D25" s="2116"/>
      <c r="E25" s="2116"/>
      <c r="F25" s="2116"/>
      <c r="G25" s="2116"/>
      <c r="H25" s="2116"/>
      <c r="I25" s="47"/>
      <c r="J25" s="1116" t="s">
        <v>145</v>
      </c>
      <c r="K25" s="1885"/>
      <c r="L25" s="1597">
        <f>IF(AT22=AZ22,各項目入力表!D5,各項目入力表!D6)</f>
        <v>43936</v>
      </c>
      <c r="M25" s="1597"/>
      <c r="N25" s="1597"/>
      <c r="O25" s="1597"/>
      <c r="P25" s="1597"/>
      <c r="Q25" s="1597"/>
      <c r="R25" s="1597"/>
      <c r="S25" s="1597"/>
      <c r="T25" s="1597"/>
      <c r="U25" s="1597"/>
      <c r="V25" s="1597"/>
      <c r="W25" s="1598"/>
      <c r="X25" s="230"/>
      <c r="Y25" s="89"/>
      <c r="Z25" s="89"/>
      <c r="AA25" s="89"/>
      <c r="AB25" s="89"/>
      <c r="AC25" s="89"/>
      <c r="AD25" s="89"/>
      <c r="AE25" s="89"/>
      <c r="AF25" s="89"/>
      <c r="AG25" s="89"/>
      <c r="AH25" s="89"/>
      <c r="AI25" s="89"/>
      <c r="AJ25" s="58"/>
      <c r="AM25" s="1616" t="s">
        <v>418</v>
      </c>
      <c r="AN25" s="1080"/>
      <c r="AO25" s="1080"/>
      <c r="AP25" s="1080"/>
      <c r="AQ25" s="1080"/>
      <c r="AR25" s="1080"/>
      <c r="AS25" s="1080"/>
      <c r="AT25" s="1080"/>
      <c r="AU25" s="1080"/>
      <c r="AV25" s="1080"/>
      <c r="AW25" s="1080"/>
      <c r="AX25" s="35"/>
      <c r="AY25" s="35"/>
    </row>
    <row r="26" spans="1:58" ht="15" customHeight="1">
      <c r="B26" s="1941"/>
      <c r="C26" s="1884" t="s">
        <v>41</v>
      </c>
      <c r="D26" s="1589"/>
      <c r="E26" s="1589"/>
      <c r="F26" s="1589"/>
      <c r="G26" s="1589"/>
      <c r="H26" s="1589"/>
      <c r="I26" s="264"/>
      <c r="J26" s="1920"/>
      <c r="K26" s="1786"/>
      <c r="L26" s="2156">
        <v>43388</v>
      </c>
      <c r="M26" s="2156"/>
      <c r="N26" s="2156"/>
      <c r="O26" s="2156"/>
      <c r="P26" s="2156"/>
      <c r="Q26" s="2156"/>
      <c r="R26" s="2156"/>
      <c r="S26" s="2156"/>
      <c r="T26" s="2156"/>
      <c r="U26" s="2156"/>
      <c r="V26" s="2156"/>
      <c r="W26" s="2157"/>
      <c r="X26" s="265"/>
      <c r="Y26" s="261"/>
      <c r="Z26" s="261"/>
      <c r="AA26" s="261"/>
      <c r="AB26" s="261"/>
      <c r="AC26" s="261"/>
      <c r="AD26" s="261"/>
      <c r="AE26" s="261"/>
      <c r="AF26" s="261"/>
      <c r="AG26" s="261"/>
      <c r="AH26" s="261"/>
      <c r="AI26" s="261"/>
      <c r="AJ26" s="59"/>
      <c r="AM26" s="1080"/>
      <c r="AN26" s="1080"/>
      <c r="AO26" s="1080"/>
      <c r="AP26" s="1080"/>
      <c r="AQ26" s="1080"/>
      <c r="AR26" s="1080"/>
      <c r="AS26" s="1080"/>
      <c r="AT26" s="1080"/>
      <c r="AU26" s="1080"/>
      <c r="AV26" s="1080"/>
      <c r="AW26" s="1080"/>
    </row>
    <row r="27" spans="1:58" ht="15" customHeight="1">
      <c r="B27" s="1980"/>
      <c r="C27" s="1603"/>
      <c r="D27" s="1603"/>
      <c r="E27" s="1603"/>
      <c r="F27" s="1603"/>
      <c r="G27" s="1603"/>
      <c r="H27" s="1603"/>
      <c r="I27" s="240"/>
      <c r="J27" s="2161"/>
      <c r="K27" s="2162"/>
      <c r="L27" s="2158"/>
      <c r="M27" s="2158"/>
      <c r="N27" s="2158"/>
      <c r="O27" s="2158"/>
      <c r="P27" s="2158"/>
      <c r="Q27" s="2158"/>
      <c r="R27" s="2158"/>
      <c r="S27" s="2158"/>
      <c r="T27" s="2158"/>
      <c r="U27" s="2158"/>
      <c r="V27" s="2158"/>
      <c r="W27" s="2159"/>
      <c r="X27" s="266"/>
      <c r="Y27" s="62"/>
      <c r="Z27" s="62"/>
      <c r="AA27" s="62"/>
      <c r="AB27" s="62"/>
      <c r="AC27" s="62"/>
      <c r="AD27" s="62"/>
      <c r="AE27" s="62"/>
      <c r="AF27" s="62"/>
      <c r="AG27" s="62"/>
      <c r="AH27" s="62"/>
      <c r="AI27" s="62"/>
      <c r="AJ27" s="63"/>
    </row>
    <row r="28" spans="1:58" ht="15" customHeight="1">
      <c r="B28" s="251"/>
      <c r="C28" s="2060" t="s">
        <v>42</v>
      </c>
      <c r="D28" s="1589"/>
      <c r="E28" s="1589"/>
      <c r="F28" s="1589"/>
      <c r="G28" s="1589"/>
      <c r="H28" s="1589"/>
      <c r="I28" s="264"/>
      <c r="J28" s="2146" t="s">
        <v>533</v>
      </c>
      <c r="K28" s="2147"/>
      <c r="L28" s="2147"/>
      <c r="M28" s="2147"/>
      <c r="N28" s="2147"/>
      <c r="O28" s="2147"/>
      <c r="P28" s="2147"/>
      <c r="Q28" s="2147"/>
      <c r="R28" s="2147"/>
      <c r="S28" s="2147"/>
      <c r="T28" s="2147"/>
      <c r="U28" s="2147"/>
      <c r="V28" s="2147"/>
      <c r="W28" s="2147"/>
      <c r="X28" s="2147"/>
      <c r="Y28" s="2147"/>
      <c r="Z28" s="2147"/>
      <c r="AA28" s="2147"/>
      <c r="AB28" s="2147"/>
      <c r="AC28" s="2147"/>
      <c r="AD28" s="2147"/>
      <c r="AE28" s="2147"/>
      <c r="AF28" s="2147"/>
      <c r="AG28" s="2147"/>
      <c r="AH28" s="2147"/>
      <c r="AI28" s="2147"/>
      <c r="AJ28" s="2148"/>
    </row>
    <row r="29" spans="1:58" ht="15" customHeight="1">
      <c r="B29" s="254"/>
      <c r="C29" s="1491"/>
      <c r="D29" s="1491"/>
      <c r="E29" s="1491"/>
      <c r="F29" s="1491"/>
      <c r="G29" s="1491"/>
      <c r="H29" s="1491"/>
      <c r="I29" s="66"/>
      <c r="J29" s="2149"/>
      <c r="K29" s="2150"/>
      <c r="L29" s="2151"/>
      <c r="M29" s="2151"/>
      <c r="N29" s="2151"/>
      <c r="O29" s="2151"/>
      <c r="P29" s="2151"/>
      <c r="Q29" s="2151"/>
      <c r="R29" s="2151"/>
      <c r="S29" s="2151"/>
      <c r="T29" s="2151"/>
      <c r="U29" s="2151"/>
      <c r="V29" s="2151"/>
      <c r="W29" s="2151"/>
      <c r="X29" s="2151"/>
      <c r="Y29" s="2151"/>
      <c r="Z29" s="2151"/>
      <c r="AA29" s="2151"/>
      <c r="AB29" s="2151"/>
      <c r="AC29" s="2151"/>
      <c r="AD29" s="2151"/>
      <c r="AE29" s="2151"/>
      <c r="AF29" s="2151"/>
      <c r="AG29" s="2151"/>
      <c r="AH29" s="2151"/>
      <c r="AI29" s="2151"/>
      <c r="AJ29" s="2152"/>
    </row>
    <row r="30" spans="1:58" ht="15" customHeight="1">
      <c r="B30" s="254"/>
      <c r="C30" s="1491"/>
      <c r="D30" s="1491"/>
      <c r="E30" s="1491"/>
      <c r="F30" s="1491"/>
      <c r="G30" s="1491"/>
      <c r="H30" s="1491"/>
      <c r="I30" s="66"/>
      <c r="J30" s="2149"/>
      <c r="K30" s="2150"/>
      <c r="L30" s="2151"/>
      <c r="M30" s="2151"/>
      <c r="N30" s="2151"/>
      <c r="O30" s="2151"/>
      <c r="P30" s="2151"/>
      <c r="Q30" s="2151"/>
      <c r="R30" s="2151"/>
      <c r="S30" s="2151"/>
      <c r="T30" s="2151"/>
      <c r="U30" s="2151"/>
      <c r="V30" s="2151"/>
      <c r="W30" s="2151"/>
      <c r="X30" s="2151"/>
      <c r="Y30" s="2151"/>
      <c r="Z30" s="2151"/>
      <c r="AA30" s="2151"/>
      <c r="AB30" s="2151"/>
      <c r="AC30" s="2151"/>
      <c r="AD30" s="2151"/>
      <c r="AE30" s="2151"/>
      <c r="AF30" s="2151"/>
      <c r="AG30" s="2151"/>
      <c r="AH30" s="2151"/>
      <c r="AI30" s="2151"/>
      <c r="AJ30" s="2152"/>
    </row>
    <row r="31" spans="1:58" ht="15" customHeight="1">
      <c r="B31" s="254"/>
      <c r="C31" s="1491"/>
      <c r="D31" s="1491"/>
      <c r="E31" s="1491"/>
      <c r="F31" s="1491"/>
      <c r="G31" s="1491"/>
      <c r="H31" s="1491"/>
      <c r="I31" s="66"/>
      <c r="J31" s="2149"/>
      <c r="K31" s="2150"/>
      <c r="L31" s="2151"/>
      <c r="M31" s="2151"/>
      <c r="N31" s="2151"/>
      <c r="O31" s="2151"/>
      <c r="P31" s="2151"/>
      <c r="Q31" s="2151"/>
      <c r="R31" s="2151"/>
      <c r="S31" s="2151"/>
      <c r="T31" s="2151"/>
      <c r="U31" s="2151"/>
      <c r="V31" s="2151"/>
      <c r="W31" s="2151"/>
      <c r="X31" s="2151"/>
      <c r="Y31" s="2151"/>
      <c r="Z31" s="2151"/>
      <c r="AA31" s="2151"/>
      <c r="AB31" s="2151"/>
      <c r="AC31" s="2151"/>
      <c r="AD31" s="2151"/>
      <c r="AE31" s="2151"/>
      <c r="AF31" s="2151"/>
      <c r="AG31" s="2151"/>
      <c r="AH31" s="2151"/>
      <c r="AI31" s="2151"/>
      <c r="AJ31" s="2152"/>
    </row>
    <row r="32" spans="1:58" ht="15" customHeight="1">
      <c r="B32" s="254"/>
      <c r="C32" s="1491"/>
      <c r="D32" s="1491"/>
      <c r="E32" s="1491"/>
      <c r="F32" s="1491"/>
      <c r="G32" s="1491"/>
      <c r="H32" s="1491"/>
      <c r="I32" s="66"/>
      <c r="J32" s="2149"/>
      <c r="K32" s="2150"/>
      <c r="L32" s="2151"/>
      <c r="M32" s="2151"/>
      <c r="N32" s="2151"/>
      <c r="O32" s="2151"/>
      <c r="P32" s="2151"/>
      <c r="Q32" s="2151"/>
      <c r="R32" s="2151"/>
      <c r="S32" s="2151"/>
      <c r="T32" s="2151"/>
      <c r="U32" s="2151"/>
      <c r="V32" s="2151"/>
      <c r="W32" s="2151"/>
      <c r="X32" s="2151"/>
      <c r="Y32" s="2151"/>
      <c r="Z32" s="2151"/>
      <c r="AA32" s="2151"/>
      <c r="AB32" s="2151"/>
      <c r="AC32" s="2151"/>
      <c r="AD32" s="2151"/>
      <c r="AE32" s="2151"/>
      <c r="AF32" s="2151"/>
      <c r="AG32" s="2151"/>
      <c r="AH32" s="2151"/>
      <c r="AI32" s="2151"/>
      <c r="AJ32" s="2152"/>
    </row>
    <row r="33" spans="2:36" ht="15" customHeight="1">
      <c r="B33" s="254"/>
      <c r="C33" s="1491"/>
      <c r="D33" s="1491"/>
      <c r="E33" s="1491"/>
      <c r="F33" s="1491"/>
      <c r="G33" s="1491"/>
      <c r="H33" s="1491"/>
      <c r="I33" s="66"/>
      <c r="J33" s="2149"/>
      <c r="K33" s="2150"/>
      <c r="L33" s="2151"/>
      <c r="M33" s="2151"/>
      <c r="N33" s="2151"/>
      <c r="O33" s="2151"/>
      <c r="P33" s="2151"/>
      <c r="Q33" s="2151"/>
      <c r="R33" s="2151"/>
      <c r="S33" s="2151"/>
      <c r="T33" s="2151"/>
      <c r="U33" s="2151"/>
      <c r="V33" s="2151"/>
      <c r="W33" s="2151"/>
      <c r="X33" s="2151"/>
      <c r="Y33" s="2151"/>
      <c r="Z33" s="2151"/>
      <c r="AA33" s="2151"/>
      <c r="AB33" s="2151"/>
      <c r="AC33" s="2151"/>
      <c r="AD33" s="2151"/>
      <c r="AE33" s="2151"/>
      <c r="AF33" s="2151"/>
      <c r="AG33" s="2151"/>
      <c r="AH33" s="2151"/>
      <c r="AI33" s="2151"/>
      <c r="AJ33" s="2152"/>
    </row>
    <row r="34" spans="2:36" ht="15" customHeight="1">
      <c r="B34" s="254"/>
      <c r="C34" s="1491"/>
      <c r="D34" s="1491"/>
      <c r="E34" s="1491"/>
      <c r="F34" s="1491"/>
      <c r="G34" s="1491"/>
      <c r="H34" s="1491"/>
      <c r="I34" s="66"/>
      <c r="J34" s="2149"/>
      <c r="K34" s="2150"/>
      <c r="L34" s="2151"/>
      <c r="M34" s="2151"/>
      <c r="N34" s="2151"/>
      <c r="O34" s="2151"/>
      <c r="P34" s="2151"/>
      <c r="Q34" s="2151"/>
      <c r="R34" s="2151"/>
      <c r="S34" s="2151"/>
      <c r="T34" s="2151"/>
      <c r="U34" s="2151"/>
      <c r="V34" s="2151"/>
      <c r="W34" s="2151"/>
      <c r="X34" s="2151"/>
      <c r="Y34" s="2151"/>
      <c r="Z34" s="2151"/>
      <c r="AA34" s="2151"/>
      <c r="AB34" s="2151"/>
      <c r="AC34" s="2151"/>
      <c r="AD34" s="2151"/>
      <c r="AE34" s="2151"/>
      <c r="AF34" s="2151"/>
      <c r="AG34" s="2151"/>
      <c r="AH34" s="2151"/>
      <c r="AI34" s="2151"/>
      <c r="AJ34" s="2152"/>
    </row>
    <row r="35" spans="2:36" ht="15" customHeight="1">
      <c r="B35" s="254"/>
      <c r="C35" s="1491"/>
      <c r="D35" s="1491"/>
      <c r="E35" s="1491"/>
      <c r="F35" s="1491"/>
      <c r="G35" s="1491"/>
      <c r="H35" s="1491"/>
      <c r="I35" s="66"/>
      <c r="J35" s="2149"/>
      <c r="K35" s="2150"/>
      <c r="L35" s="2151"/>
      <c r="M35" s="2151"/>
      <c r="N35" s="2151"/>
      <c r="O35" s="2151"/>
      <c r="P35" s="2151"/>
      <c r="Q35" s="2151"/>
      <c r="R35" s="2151"/>
      <c r="S35" s="2151"/>
      <c r="T35" s="2151"/>
      <c r="U35" s="2151"/>
      <c r="V35" s="2151"/>
      <c r="W35" s="2151"/>
      <c r="X35" s="2151"/>
      <c r="Y35" s="2151"/>
      <c r="Z35" s="2151"/>
      <c r="AA35" s="2151"/>
      <c r="AB35" s="2151"/>
      <c r="AC35" s="2151"/>
      <c r="AD35" s="2151"/>
      <c r="AE35" s="2151"/>
      <c r="AF35" s="2151"/>
      <c r="AG35" s="2151"/>
      <c r="AH35" s="2151"/>
      <c r="AI35" s="2151"/>
      <c r="AJ35" s="2152"/>
    </row>
    <row r="36" spans="2:36" ht="15" customHeight="1">
      <c r="B36" s="238"/>
      <c r="C36" s="1491"/>
      <c r="D36" s="1491"/>
      <c r="E36" s="1491"/>
      <c r="F36" s="1491"/>
      <c r="G36" s="1491"/>
      <c r="H36" s="1491"/>
      <c r="I36" s="66"/>
      <c r="J36" s="2149"/>
      <c r="K36" s="2150"/>
      <c r="L36" s="2151"/>
      <c r="M36" s="2151"/>
      <c r="N36" s="2151"/>
      <c r="O36" s="2151"/>
      <c r="P36" s="2151"/>
      <c r="Q36" s="2151"/>
      <c r="R36" s="2151"/>
      <c r="S36" s="2151"/>
      <c r="T36" s="2151"/>
      <c r="U36" s="2151"/>
      <c r="V36" s="2151"/>
      <c r="W36" s="2151"/>
      <c r="X36" s="2151"/>
      <c r="Y36" s="2151"/>
      <c r="Z36" s="2151"/>
      <c r="AA36" s="2151"/>
      <c r="AB36" s="2151"/>
      <c r="AC36" s="2151"/>
      <c r="AD36" s="2151"/>
      <c r="AE36" s="2151"/>
      <c r="AF36" s="2151"/>
      <c r="AG36" s="2151"/>
      <c r="AH36" s="2151"/>
      <c r="AI36" s="2151"/>
      <c r="AJ36" s="2152"/>
    </row>
    <row r="37" spans="2:36" ht="15" customHeight="1">
      <c r="B37" s="238"/>
      <c r="C37" s="1491"/>
      <c r="D37" s="1491"/>
      <c r="E37" s="1491"/>
      <c r="F37" s="1491"/>
      <c r="G37" s="1491"/>
      <c r="H37" s="1491"/>
      <c r="I37" s="66"/>
      <c r="J37" s="2149"/>
      <c r="K37" s="2150"/>
      <c r="L37" s="2151"/>
      <c r="M37" s="2151"/>
      <c r="N37" s="2151"/>
      <c r="O37" s="2151"/>
      <c r="P37" s="2151"/>
      <c r="Q37" s="2151"/>
      <c r="R37" s="2151"/>
      <c r="S37" s="2151"/>
      <c r="T37" s="2151"/>
      <c r="U37" s="2151"/>
      <c r="V37" s="2151"/>
      <c r="W37" s="2151"/>
      <c r="X37" s="2151"/>
      <c r="Y37" s="2151"/>
      <c r="Z37" s="2151"/>
      <c r="AA37" s="2151"/>
      <c r="AB37" s="2151"/>
      <c r="AC37" s="2151"/>
      <c r="AD37" s="2151"/>
      <c r="AE37" s="2151"/>
      <c r="AF37" s="2151"/>
      <c r="AG37" s="2151"/>
      <c r="AH37" s="2151"/>
      <c r="AI37" s="2151"/>
      <c r="AJ37" s="2152"/>
    </row>
    <row r="38" spans="2:36" ht="15" customHeight="1">
      <c r="B38" s="238"/>
      <c r="C38" s="1491"/>
      <c r="D38" s="1491"/>
      <c r="E38" s="1491"/>
      <c r="F38" s="1491"/>
      <c r="G38" s="1491"/>
      <c r="H38" s="1491"/>
      <c r="I38" s="66"/>
      <c r="J38" s="2149"/>
      <c r="K38" s="2150"/>
      <c r="L38" s="2151"/>
      <c r="M38" s="2151"/>
      <c r="N38" s="2151"/>
      <c r="O38" s="2151"/>
      <c r="P38" s="2151"/>
      <c r="Q38" s="2151"/>
      <c r="R38" s="2151"/>
      <c r="S38" s="2151"/>
      <c r="T38" s="2151"/>
      <c r="U38" s="2151"/>
      <c r="V38" s="2151"/>
      <c r="W38" s="2151"/>
      <c r="X38" s="2151"/>
      <c r="Y38" s="2151"/>
      <c r="Z38" s="2151"/>
      <c r="AA38" s="2151"/>
      <c r="AB38" s="2151"/>
      <c r="AC38" s="2151"/>
      <c r="AD38" s="2151"/>
      <c r="AE38" s="2151"/>
      <c r="AF38" s="2151"/>
      <c r="AG38" s="2151"/>
      <c r="AH38" s="2151"/>
      <c r="AI38" s="2151"/>
      <c r="AJ38" s="2152"/>
    </row>
    <row r="39" spans="2:36" ht="15" customHeight="1" thickBot="1">
      <c r="B39" s="239"/>
      <c r="C39" s="1113"/>
      <c r="D39" s="1113"/>
      <c r="E39" s="1113"/>
      <c r="F39" s="1113"/>
      <c r="G39" s="1113"/>
      <c r="H39" s="1113"/>
      <c r="I39" s="67"/>
      <c r="J39" s="2153"/>
      <c r="K39" s="2154"/>
      <c r="L39" s="2154"/>
      <c r="M39" s="2154"/>
      <c r="N39" s="2154"/>
      <c r="O39" s="2154"/>
      <c r="P39" s="2154"/>
      <c r="Q39" s="2154"/>
      <c r="R39" s="2154"/>
      <c r="S39" s="2154"/>
      <c r="T39" s="2154"/>
      <c r="U39" s="2154"/>
      <c r="V39" s="2154"/>
      <c r="W39" s="2154"/>
      <c r="X39" s="2154"/>
      <c r="Y39" s="2154"/>
      <c r="Z39" s="2154"/>
      <c r="AA39" s="2154"/>
      <c r="AB39" s="2154"/>
      <c r="AC39" s="2154"/>
      <c r="AD39" s="2154"/>
      <c r="AE39" s="2154"/>
      <c r="AF39" s="2154"/>
      <c r="AG39" s="2154"/>
      <c r="AH39" s="2154"/>
      <c r="AI39" s="2154"/>
      <c r="AJ39" s="2155"/>
    </row>
    <row r="40" spans="2:36">
      <c r="B40" s="258"/>
      <c r="C40" s="258"/>
      <c r="D40" s="258"/>
      <c r="E40" s="258"/>
      <c r="F40" s="258"/>
      <c r="G40" s="258"/>
      <c r="H40" s="258"/>
      <c r="I40" s="258"/>
      <c r="J40" s="18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row>
    <row r="41" spans="2:36">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36">
      <c r="B42" s="29"/>
      <c r="C42" s="29"/>
      <c r="D42" s="29"/>
      <c r="E42" s="29"/>
      <c r="F42" s="29"/>
      <c r="G42" s="29"/>
      <c r="H42" s="29"/>
      <c r="I42" s="33"/>
      <c r="J42" s="33"/>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row>
    <row r="43" spans="2:36">
      <c r="C43" s="20"/>
      <c r="D43" s="21"/>
      <c r="E43" s="20"/>
      <c r="F43" s="20"/>
      <c r="G43" s="20"/>
      <c r="H43" s="23"/>
      <c r="I43" s="23"/>
      <c r="J43" s="23"/>
      <c r="K43" s="23"/>
      <c r="L43" s="23"/>
      <c r="M43" s="23"/>
      <c r="N43" s="23"/>
      <c r="O43" s="23"/>
      <c r="P43" s="23"/>
      <c r="Q43" s="23"/>
      <c r="R43" s="23"/>
      <c r="S43" s="23"/>
      <c r="T43" s="23"/>
      <c r="U43" s="23"/>
      <c r="V43" s="23"/>
      <c r="W43" s="23"/>
      <c r="X43" s="23"/>
      <c r="Y43" s="23"/>
      <c r="Z43" s="23"/>
      <c r="AA43" s="19"/>
      <c r="AB43" s="19"/>
      <c r="AC43" s="19"/>
      <c r="AD43" s="19"/>
      <c r="AE43" s="19"/>
      <c r="AF43" s="19"/>
      <c r="AG43" s="19"/>
      <c r="AH43" s="19"/>
      <c r="AI43" s="19"/>
    </row>
    <row r="44" spans="2:36">
      <c r="D44" s="17"/>
      <c r="H44" s="19"/>
      <c r="I44" s="31"/>
      <c r="J44" s="31"/>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row>
    <row r="45" spans="2:36">
      <c r="D45" s="17"/>
      <c r="H45" s="1510"/>
      <c r="I45" s="1510"/>
      <c r="J45" s="1510"/>
      <c r="K45" s="1510"/>
      <c r="L45" s="1510"/>
      <c r="M45" s="1510"/>
      <c r="N45" s="1510"/>
      <c r="O45" s="1510"/>
      <c r="P45" s="1510"/>
      <c r="Q45" s="1510"/>
      <c r="R45" s="1510"/>
      <c r="S45" s="1510"/>
      <c r="T45" s="1510"/>
      <c r="U45" s="1510"/>
      <c r="V45" s="1510"/>
      <c r="W45" s="1510"/>
      <c r="X45" s="1510"/>
      <c r="Y45" s="1510"/>
      <c r="Z45" s="1510"/>
      <c r="AA45" s="1510"/>
      <c r="AB45" s="1510"/>
      <c r="AC45" s="1510"/>
      <c r="AD45" s="1510"/>
      <c r="AE45" s="1510"/>
      <c r="AF45" s="1510"/>
      <c r="AG45" s="1510"/>
      <c r="AH45" s="1510"/>
      <c r="AI45" s="1510"/>
    </row>
  </sheetData>
  <sheetProtection selectLockedCells="1"/>
  <mergeCells count="47">
    <mergeCell ref="O9:AH10"/>
    <mergeCell ref="Y1:AI1"/>
    <mergeCell ref="S6:W6"/>
    <mergeCell ref="S7:W7"/>
    <mergeCell ref="S8:W8"/>
    <mergeCell ref="Y6:AI6"/>
    <mergeCell ref="Y7:AI7"/>
    <mergeCell ref="Y8:AI8"/>
    <mergeCell ref="AM25:AW26"/>
    <mergeCell ref="C3:F3"/>
    <mergeCell ref="C4:L4"/>
    <mergeCell ref="B13:AJ14"/>
    <mergeCell ref="B11:AJ11"/>
    <mergeCell ref="I20:I21"/>
    <mergeCell ref="B18:B19"/>
    <mergeCell ref="C18:H19"/>
    <mergeCell ref="AM19:BF21"/>
    <mergeCell ref="AM22:AS23"/>
    <mergeCell ref="AT22:AV23"/>
    <mergeCell ref="AK24:AL24"/>
    <mergeCell ref="J20:K21"/>
    <mergeCell ref="AC20:AJ21"/>
    <mergeCell ref="X20:AB21"/>
    <mergeCell ref="C22:H23"/>
    <mergeCell ref="J22:K22"/>
    <mergeCell ref="J23:K23"/>
    <mergeCell ref="J25:K25"/>
    <mergeCell ref="L20:W21"/>
    <mergeCell ref="L23:W23"/>
    <mergeCell ref="L24:W24"/>
    <mergeCell ref="L22:W22"/>
    <mergeCell ref="B22:B23"/>
    <mergeCell ref="J24:K24"/>
    <mergeCell ref="B16:AJ16"/>
    <mergeCell ref="J18:AJ19"/>
    <mergeCell ref="H45:AI45"/>
    <mergeCell ref="J28:AJ39"/>
    <mergeCell ref="C28:H39"/>
    <mergeCell ref="L25:W25"/>
    <mergeCell ref="L26:W27"/>
    <mergeCell ref="C26:H27"/>
    <mergeCell ref="C24:H25"/>
    <mergeCell ref="B26:B27"/>
    <mergeCell ref="B24:B25"/>
    <mergeCell ref="J26:K27"/>
    <mergeCell ref="B20:B21"/>
    <mergeCell ref="C20:H21"/>
  </mergeCells>
  <phoneticPr fontId="3"/>
  <conditionalFormatting sqref="L20:W21">
    <cfRule type="expression" dxfId="89" priority="16" stopIfTrue="1">
      <formula>AND(MONTH(L20)&lt;10,DAY(L20)&gt;9)</formula>
    </cfRule>
    <cfRule type="expression" dxfId="88" priority="17" stopIfTrue="1">
      <formula>AND(MONTH(L20)&lt;10,DAY(L20)&lt;10)</formula>
    </cfRule>
    <cfRule type="expression" dxfId="87" priority="18" stopIfTrue="1">
      <formula>AND(MONTH(L20)&gt;9,DAY(L20)&lt;10)</formula>
    </cfRule>
  </conditionalFormatting>
  <conditionalFormatting sqref="L22:W22">
    <cfRule type="expression" dxfId="86" priority="13" stopIfTrue="1">
      <formula>AND(MONTH(L22)&lt;10,DAY(L22)&gt;9)</formula>
    </cfRule>
    <cfRule type="expression" dxfId="85" priority="14" stopIfTrue="1">
      <formula>AND(MONTH(L22)&lt;10,DAY(L22)&lt;10)</formula>
    </cfRule>
    <cfRule type="expression" dxfId="84" priority="15" stopIfTrue="1">
      <formula>AND(MONTH(L22)&gt;9,DAY(L22)&lt;10)</formula>
    </cfRule>
  </conditionalFormatting>
  <conditionalFormatting sqref="L23:W23">
    <cfRule type="expression" dxfId="83" priority="10" stopIfTrue="1">
      <formula>AND(MONTH(L23)&lt;10,DAY(L23)&gt;9)</formula>
    </cfRule>
    <cfRule type="expression" dxfId="82" priority="11" stopIfTrue="1">
      <formula>AND(MONTH(L23)&lt;10,DAY(L23)&lt;10)</formula>
    </cfRule>
    <cfRule type="expression" dxfId="81" priority="12" stopIfTrue="1">
      <formula>AND(MONTH(L23)&gt;9,DAY(L23)&lt;10)</formula>
    </cfRule>
  </conditionalFormatting>
  <conditionalFormatting sqref="L24:W24">
    <cfRule type="expression" dxfId="80" priority="7" stopIfTrue="1">
      <formula>AND(MONTH(L24)&lt;10,DAY(L24)&gt;9)</formula>
    </cfRule>
    <cfRule type="expression" dxfId="79" priority="8" stopIfTrue="1">
      <formula>AND(MONTH(L24)&lt;10,DAY(L24)&lt;10)</formula>
    </cfRule>
    <cfRule type="expression" dxfId="78" priority="9" stopIfTrue="1">
      <formula>AND(MONTH(L24)&gt;9,DAY(L24)&lt;10)</formula>
    </cfRule>
  </conditionalFormatting>
  <conditionalFormatting sqref="L25:W25">
    <cfRule type="expression" dxfId="77" priority="4" stopIfTrue="1">
      <formula>AND(MONTH(L25)&lt;10,DAY(L25)&gt;9)</formula>
    </cfRule>
    <cfRule type="expression" dxfId="76" priority="5" stopIfTrue="1">
      <formula>AND(MONTH(L25)&lt;10,DAY(L25)&lt;10)</formula>
    </cfRule>
    <cfRule type="expression" dxfId="75" priority="6" stopIfTrue="1">
      <formula>AND(MONTH(L25)&gt;9,DAY(L25)&lt;10)</formula>
    </cfRule>
  </conditionalFormatting>
  <conditionalFormatting sqref="L26:W27">
    <cfRule type="expression" dxfId="74" priority="1" stopIfTrue="1">
      <formula>AND(MONTH(L26)&lt;10,DAY(L26)&gt;9)</formula>
    </cfRule>
    <cfRule type="expression" dxfId="73" priority="2" stopIfTrue="1">
      <formula>AND(MONTH(L26)&lt;10,DAY(L26)&lt;10)</formula>
    </cfRule>
    <cfRule type="expression" dxfId="72" priority="3" stopIfTrue="1">
      <formula>AND(MONTH(L26)&gt;9,DAY(L26)&lt;10)</formula>
    </cfRule>
  </conditionalFormatting>
  <dataValidations count="1">
    <dataValidation type="list" allowBlank="1" showInputMessage="1" showErrorMessage="1" sqref="AT22:AV23">
      <formula1>$AZ$22:$AZ$23</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明朝,標準"&amp;8&amp;K01+034第18号様式（第21条関係）建築保全業務委託用</oddHeader>
    <oddFooter>&amp;R&amp;"ＭＳ 明朝,標準"&amp;8&amp;K01+034受注者⇒施設管理担当者</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BF52"/>
  <sheetViews>
    <sheetView showZeros="0" view="pageBreakPreview" zoomScaleNormal="100" zoomScaleSheetLayoutView="100" workbookViewId="0">
      <selection activeCell="V43" sqref="V43"/>
    </sheetView>
  </sheetViews>
  <sheetFormatPr defaultColWidth="2.33203125" defaultRowHeight="13.2"/>
  <cols>
    <col min="1" max="1" width="7.44140625" style="612" customWidth="1"/>
    <col min="2" max="40" width="2.33203125" style="612"/>
    <col min="41" max="41" width="2.33203125" style="612" hidden="1" customWidth="1"/>
    <col min="42" max="44" width="2.33203125" style="612"/>
    <col min="45" max="45" width="20.77734375" style="612" customWidth="1"/>
    <col min="46" max="46" width="9.77734375" style="612" customWidth="1"/>
    <col min="47" max="51" width="2.33203125" style="612"/>
    <col min="52" max="52" width="2.33203125" style="612" hidden="1" customWidth="1"/>
    <col min="53" max="16384" width="2.33203125" style="612"/>
  </cols>
  <sheetData>
    <row r="1" spans="2:58" ht="20.100000000000001" customHeight="1">
      <c r="Y1" s="1904" t="s">
        <v>352</v>
      </c>
      <c r="Z1" s="1722"/>
      <c r="AA1" s="1722"/>
      <c r="AB1" s="1722"/>
      <c r="AC1" s="1722"/>
      <c r="AD1" s="1722"/>
      <c r="AE1" s="1722"/>
      <c r="AF1" s="1722"/>
      <c r="AG1" s="1722"/>
      <c r="AH1" s="1722"/>
      <c r="AI1" s="1722"/>
      <c r="AJ1" s="1722"/>
      <c r="AL1" s="583" t="s">
        <v>281</v>
      </c>
    </row>
    <row r="2" spans="2:58" ht="20.100000000000001" customHeight="1">
      <c r="Y2" s="1947">
        <v>43383</v>
      </c>
      <c r="Z2" s="1948"/>
      <c r="AA2" s="1948"/>
      <c r="AB2" s="1948"/>
      <c r="AC2" s="1948"/>
      <c r="AD2" s="1948"/>
      <c r="AE2" s="1948"/>
      <c r="AF2" s="1948"/>
      <c r="AG2" s="1948"/>
      <c r="AH2" s="1948"/>
      <c r="AI2" s="1948"/>
      <c r="AJ2" s="1948"/>
      <c r="AK2" s="578"/>
      <c r="AL2" s="655" t="s">
        <v>40</v>
      </c>
      <c r="AM2" s="578"/>
      <c r="AN2" s="578"/>
      <c r="AO2" s="578"/>
      <c r="AP2" s="578"/>
      <c r="AQ2" s="578"/>
      <c r="AR2" s="578"/>
      <c r="AS2" s="578"/>
    </row>
    <row r="3" spans="2:58" ht="15" customHeight="1">
      <c r="AA3" s="357"/>
      <c r="AC3" s="38"/>
      <c r="AD3" s="38"/>
      <c r="AE3" s="38"/>
      <c r="AF3" s="38"/>
      <c r="AG3" s="38"/>
      <c r="AH3" s="38"/>
      <c r="AI3" s="38"/>
      <c r="AJ3" s="38"/>
    </row>
    <row r="4" spans="2:58" ht="15" customHeight="1">
      <c r="B4" s="2119" t="s">
        <v>368</v>
      </c>
      <c r="C4" s="2201"/>
      <c r="D4" s="2201"/>
      <c r="E4" s="2201"/>
      <c r="F4" s="2201"/>
    </row>
    <row r="5" spans="2:58" ht="30" customHeight="1">
      <c r="C5" s="1755" t="str">
        <f>各項目入力表!F4</f>
        <v>○△□×ビル管理株式会社</v>
      </c>
      <c r="D5" s="2140"/>
      <c r="E5" s="2140"/>
      <c r="F5" s="2140"/>
      <c r="G5" s="2140"/>
      <c r="H5" s="2140"/>
      <c r="I5" s="2140"/>
      <c r="J5" s="2140"/>
      <c r="K5" s="2140"/>
      <c r="L5" s="2140"/>
      <c r="M5" s="2140"/>
      <c r="N5" s="2140"/>
      <c r="O5" s="2140"/>
      <c r="P5" s="2140"/>
    </row>
    <row r="6" spans="2:58" ht="30" customHeight="1">
      <c r="C6" s="1755" t="str">
        <f>各項目入力表!F5</f>
        <v>代表取締役　○△　□×</v>
      </c>
      <c r="D6" s="2140"/>
      <c r="E6" s="2140"/>
      <c r="F6" s="2140"/>
      <c r="G6" s="2140"/>
      <c r="H6" s="2140"/>
      <c r="I6" s="2140"/>
      <c r="J6" s="2140"/>
      <c r="K6" s="2140"/>
      <c r="L6" s="2140"/>
      <c r="M6" s="2140"/>
      <c r="N6" s="2140"/>
      <c r="O6" s="2140"/>
      <c r="P6" s="2140"/>
      <c r="Q6" s="188" t="s">
        <v>369</v>
      </c>
    </row>
    <row r="7" spans="2:58" ht="15" customHeight="1">
      <c r="X7" s="656"/>
      <c r="Y7" s="657"/>
      <c r="Z7" s="657"/>
      <c r="AA7" s="657"/>
      <c r="AB7" s="657"/>
      <c r="AC7" s="657"/>
      <c r="AD7" s="657"/>
      <c r="AE7" s="657"/>
      <c r="AF7" s="657"/>
      <c r="AG7" s="657"/>
      <c r="AH7" s="657"/>
    </row>
    <row r="8" spans="2:58" ht="20.100000000000001" customHeight="1">
      <c r="U8" s="1719" t="str">
        <f>各項目入力表!B10</f>
        <v>平塚市長　　落合　克宏</v>
      </c>
      <c r="V8" s="1088"/>
      <c r="W8" s="1088"/>
      <c r="X8" s="1088"/>
      <c r="Y8" s="1088"/>
      <c r="Z8" s="1088"/>
      <c r="AA8" s="1088"/>
      <c r="AB8" s="1088"/>
      <c r="AC8" s="1088"/>
      <c r="AD8" s="1088"/>
      <c r="AE8" s="1088"/>
      <c r="AF8" s="1088"/>
      <c r="AG8" s="1088"/>
      <c r="AH8" s="1088"/>
      <c r="AI8" s="1618" t="s">
        <v>370</v>
      </c>
      <c r="AJ8" s="1618"/>
    </row>
    <row r="9" spans="2:58" ht="15" customHeight="1" thickBot="1">
      <c r="X9" s="658"/>
    </row>
    <row r="10" spans="2:58" ht="30" customHeight="1">
      <c r="B10" s="1617" t="s">
        <v>765</v>
      </c>
      <c r="C10" s="1617"/>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1617"/>
      <c r="AC10" s="1617"/>
      <c r="AD10" s="1617"/>
      <c r="AE10" s="1617"/>
      <c r="AF10" s="1617"/>
      <c r="AG10" s="1617"/>
      <c r="AH10" s="1617"/>
      <c r="AI10" s="1617"/>
      <c r="AJ10" s="1617"/>
      <c r="AO10" s="612" t="s">
        <v>319</v>
      </c>
      <c r="AT10" s="2132" t="s">
        <v>634</v>
      </c>
      <c r="AU10" s="2165"/>
      <c r="AV10" s="2165"/>
      <c r="AW10" s="2165"/>
      <c r="AX10" s="2165"/>
      <c r="AY10" s="2165"/>
      <c r="AZ10" s="2165"/>
      <c r="BA10" s="2165"/>
      <c r="BB10" s="2165"/>
      <c r="BC10" s="2166"/>
      <c r="BD10" s="771"/>
      <c r="BE10" s="772"/>
      <c r="BF10" s="773"/>
    </row>
    <row r="11" spans="2:58" ht="15" customHeight="1" thickBot="1">
      <c r="AO11" s="612" t="s">
        <v>322</v>
      </c>
      <c r="AT11" s="2167"/>
      <c r="AU11" s="2168"/>
      <c r="AV11" s="2168"/>
      <c r="AW11" s="2168"/>
      <c r="AX11" s="2168"/>
      <c r="AY11" s="2168"/>
      <c r="AZ11" s="2168"/>
      <c r="BA11" s="2168"/>
      <c r="BB11" s="2168"/>
      <c r="BC11" s="2169"/>
      <c r="BD11" s="771"/>
      <c r="BE11" s="772"/>
      <c r="BF11" s="773"/>
    </row>
    <row r="12" spans="2:58" ht="20.100000000000001" customHeight="1">
      <c r="B12" s="2203" t="s">
        <v>822</v>
      </c>
      <c r="C12" s="1837"/>
      <c r="D12" s="1837"/>
      <c r="E12" s="1837"/>
      <c r="F12" s="1837"/>
      <c r="G12" s="1837"/>
      <c r="H12" s="1837"/>
      <c r="I12" s="1837"/>
      <c r="J12" s="1837"/>
      <c r="K12" s="1837"/>
      <c r="L12" s="1837"/>
      <c r="M12" s="1837"/>
      <c r="N12" s="1837"/>
      <c r="O12" s="1837"/>
      <c r="P12" s="1837"/>
      <c r="Q12" s="1837"/>
      <c r="R12" s="1837"/>
      <c r="S12" s="1837"/>
      <c r="T12" s="1837"/>
      <c r="U12" s="1837"/>
      <c r="V12" s="1837"/>
      <c r="W12" s="1837"/>
      <c r="X12" s="2204" t="s">
        <v>322</v>
      </c>
      <c r="Y12" s="2204"/>
      <c r="Z12" s="2204"/>
      <c r="AA12" s="1836" t="s">
        <v>621</v>
      </c>
      <c r="AB12" s="1836"/>
      <c r="AC12" s="1836"/>
      <c r="AD12" s="1836"/>
      <c r="AE12" s="1836"/>
      <c r="AF12" s="1836"/>
      <c r="AG12" s="1836"/>
      <c r="AH12" s="1836"/>
      <c r="AI12" s="1836"/>
      <c r="AJ12" s="1836"/>
      <c r="AL12" s="2138" t="s">
        <v>333</v>
      </c>
      <c r="AM12" s="2139"/>
      <c r="AN12" s="659" t="s">
        <v>334</v>
      </c>
      <c r="AO12" s="604"/>
    </row>
    <row r="13" spans="2:58" ht="20.100000000000001" customHeight="1">
      <c r="B13" s="2202" t="str">
        <f>IF(X12=AO10,"変更内容を通知します。","協議開始日を通知します。")</f>
        <v>協議開始日を通知します。</v>
      </c>
      <c r="C13" s="1837"/>
      <c r="D13" s="1837"/>
      <c r="E13" s="1837"/>
      <c r="F13" s="1837"/>
      <c r="G13" s="1837"/>
      <c r="H13" s="1837"/>
      <c r="I13" s="1837"/>
      <c r="J13" s="1837"/>
      <c r="K13" s="1837"/>
      <c r="L13" s="1837"/>
      <c r="M13" s="1837"/>
      <c r="N13" s="1837"/>
      <c r="O13" s="1837"/>
      <c r="P13" s="1837"/>
      <c r="Q13" s="1837"/>
      <c r="R13" s="1837"/>
      <c r="S13" s="1837"/>
      <c r="T13" s="1837"/>
      <c r="U13" s="1837"/>
      <c r="V13" s="1837"/>
      <c r="W13" s="1837"/>
      <c r="X13" s="1837"/>
      <c r="Y13" s="1837"/>
      <c r="Z13" s="1837"/>
      <c r="AA13" s="1837"/>
      <c r="AB13" s="1837"/>
      <c r="AC13" s="1837"/>
      <c r="AD13" s="1837"/>
      <c r="AE13" s="1837"/>
      <c r="AF13" s="1837"/>
      <c r="AG13" s="1837"/>
      <c r="AH13" s="1837"/>
      <c r="AI13" s="1837"/>
      <c r="AJ13" s="488"/>
      <c r="AN13" s="660" t="s">
        <v>768</v>
      </c>
    </row>
    <row r="14" spans="2:58" ht="15" customHeight="1">
      <c r="AN14" s="661" t="s">
        <v>769</v>
      </c>
    </row>
    <row r="15" spans="2:58" ht="20.100000000000001" customHeight="1">
      <c r="B15" s="1618" t="s">
        <v>371</v>
      </c>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N15" s="661" t="s">
        <v>335</v>
      </c>
    </row>
    <row r="16" spans="2:58" ht="15" customHeight="1" thickBot="1">
      <c r="AM16" s="606"/>
      <c r="AN16" s="572"/>
      <c r="AO16" s="572"/>
      <c r="AP16" s="572"/>
      <c r="AQ16" s="572"/>
      <c r="AR16" s="572"/>
      <c r="AS16" s="572"/>
    </row>
    <row r="17" spans="2:58" ht="15" customHeight="1">
      <c r="B17" s="1926"/>
      <c r="C17" s="1602" t="s">
        <v>345</v>
      </c>
      <c r="D17" s="1096"/>
      <c r="E17" s="1096"/>
      <c r="F17" s="1096"/>
      <c r="G17" s="1096"/>
      <c r="H17" s="1096"/>
      <c r="I17" s="1928"/>
      <c r="J17" s="1922" t="str">
        <f>各項目入力表!B3</f>
        <v>○○○○施設保全業務（総合管理）</v>
      </c>
      <c r="K17" s="1916"/>
      <c r="L17" s="1916"/>
      <c r="M17" s="1916"/>
      <c r="N17" s="1916"/>
      <c r="O17" s="1916"/>
      <c r="P17" s="1916"/>
      <c r="Q17" s="1916"/>
      <c r="R17" s="1916"/>
      <c r="S17" s="1916"/>
      <c r="T17" s="1916"/>
      <c r="U17" s="1916"/>
      <c r="V17" s="1916"/>
      <c r="W17" s="1916"/>
      <c r="X17" s="1916"/>
      <c r="Y17" s="1916"/>
      <c r="Z17" s="1916"/>
      <c r="AA17" s="1916"/>
      <c r="AB17" s="1916"/>
      <c r="AC17" s="1916"/>
      <c r="AD17" s="1916"/>
      <c r="AE17" s="1916"/>
      <c r="AF17" s="1916"/>
      <c r="AG17" s="1916"/>
      <c r="AH17" s="1916"/>
      <c r="AI17" s="1916"/>
      <c r="AJ17" s="1923"/>
      <c r="AM17" s="1090" t="s">
        <v>767</v>
      </c>
      <c r="AN17" s="1626"/>
      <c r="AO17" s="1626"/>
      <c r="AP17" s="1626"/>
      <c r="AQ17" s="1626"/>
      <c r="AR17" s="1626"/>
      <c r="AS17" s="1626"/>
      <c r="AT17" s="1626"/>
      <c r="AU17" s="1626"/>
      <c r="AV17" s="1626"/>
      <c r="AW17" s="1626"/>
      <c r="AX17" s="1626"/>
      <c r="AY17" s="1626"/>
      <c r="AZ17" s="1626"/>
      <c r="BA17" s="1626"/>
      <c r="BB17" s="1626"/>
      <c r="BC17" s="1626"/>
      <c r="BD17" s="1626"/>
      <c r="BE17" s="1626"/>
      <c r="BF17" s="1626"/>
    </row>
    <row r="18" spans="2:58" ht="15" customHeight="1">
      <c r="B18" s="1586"/>
      <c r="C18" s="1095"/>
      <c r="D18" s="1095"/>
      <c r="E18" s="1095"/>
      <c r="F18" s="1095"/>
      <c r="G18" s="1095"/>
      <c r="H18" s="1095"/>
      <c r="I18" s="1628"/>
      <c r="J18" s="1917"/>
      <c r="K18" s="1918"/>
      <c r="L18" s="1918"/>
      <c r="M18" s="1918"/>
      <c r="N18" s="1918"/>
      <c r="O18" s="1918"/>
      <c r="P18" s="1918"/>
      <c r="Q18" s="1918"/>
      <c r="R18" s="1918"/>
      <c r="S18" s="1918"/>
      <c r="T18" s="1918"/>
      <c r="U18" s="1918"/>
      <c r="V18" s="1918"/>
      <c r="W18" s="1918"/>
      <c r="X18" s="1918"/>
      <c r="Y18" s="1918"/>
      <c r="Z18" s="1918"/>
      <c r="AA18" s="1918"/>
      <c r="AB18" s="1918"/>
      <c r="AC18" s="1918"/>
      <c r="AD18" s="1918"/>
      <c r="AE18" s="1918"/>
      <c r="AF18" s="1918"/>
      <c r="AG18" s="1918"/>
      <c r="AH18" s="1918"/>
      <c r="AI18" s="1918"/>
      <c r="AJ18" s="1924"/>
      <c r="AM18" s="1626"/>
      <c r="AN18" s="1626"/>
      <c r="AO18" s="1626"/>
      <c r="AP18" s="1626"/>
      <c r="AQ18" s="1626"/>
      <c r="AR18" s="1626"/>
      <c r="AS18" s="1626"/>
      <c r="AT18" s="1626"/>
      <c r="AU18" s="1626"/>
      <c r="AV18" s="1626"/>
      <c r="AW18" s="1626"/>
      <c r="AX18" s="1626"/>
      <c r="AY18" s="1626"/>
      <c r="AZ18" s="1626"/>
      <c r="BA18" s="1626"/>
      <c r="BB18" s="1626"/>
      <c r="BC18" s="1626"/>
      <c r="BD18" s="1626"/>
      <c r="BE18" s="1626"/>
      <c r="BF18" s="1626"/>
    </row>
    <row r="19" spans="2:58" ht="15" customHeight="1" thickBot="1">
      <c r="B19" s="1585"/>
      <c r="C19" s="1587" t="s">
        <v>351</v>
      </c>
      <c r="D19" s="1102"/>
      <c r="E19" s="1102"/>
      <c r="F19" s="1102"/>
      <c r="G19" s="1102"/>
      <c r="H19" s="1102"/>
      <c r="I19" s="1627"/>
      <c r="J19" s="314"/>
      <c r="K19" s="855"/>
      <c r="L19" s="1872">
        <f>各項目入力表!B6</f>
        <v>43922</v>
      </c>
      <c r="M19" s="2197"/>
      <c r="N19" s="2197"/>
      <c r="O19" s="2197"/>
      <c r="P19" s="2197"/>
      <c r="Q19" s="2197"/>
      <c r="R19" s="2197"/>
      <c r="S19" s="2197"/>
      <c r="T19" s="2197"/>
      <c r="U19" s="2198"/>
      <c r="V19" s="314"/>
      <c r="W19" s="1102" t="s">
        <v>118</v>
      </c>
      <c r="X19" s="1102"/>
      <c r="Y19" s="1102"/>
      <c r="Z19" s="1102"/>
      <c r="AA19" s="1102"/>
      <c r="AB19" s="566"/>
      <c r="AC19" s="1588" t="str">
        <f>各項目入力表!B5</f>
        <v>05</v>
      </c>
      <c r="AD19" s="1103"/>
      <c r="AE19" s="1103"/>
      <c r="AF19" s="1103"/>
      <c r="AG19" s="1103"/>
      <c r="AH19" s="1103"/>
      <c r="AI19" s="1103"/>
      <c r="AJ19" s="1768"/>
      <c r="AM19" s="1626"/>
      <c r="AN19" s="1626"/>
      <c r="AO19" s="1626"/>
      <c r="AP19" s="1626"/>
      <c r="AQ19" s="1626"/>
      <c r="AR19" s="1626"/>
      <c r="AS19" s="1626"/>
      <c r="AT19" s="1626"/>
      <c r="AU19" s="1626"/>
      <c r="AV19" s="1626"/>
      <c r="AW19" s="1626"/>
      <c r="AX19" s="1626"/>
      <c r="AY19" s="1626"/>
      <c r="AZ19" s="1626"/>
      <c r="BA19" s="1626"/>
      <c r="BB19" s="1626"/>
      <c r="BC19" s="1626"/>
      <c r="BD19" s="1626"/>
      <c r="BE19" s="1626"/>
      <c r="BF19" s="1626"/>
    </row>
    <row r="20" spans="2:58" ht="15" customHeight="1" thickTop="1">
      <c r="B20" s="1586"/>
      <c r="C20" s="1095"/>
      <c r="D20" s="1095"/>
      <c r="E20" s="1095"/>
      <c r="F20" s="1095"/>
      <c r="G20" s="1095"/>
      <c r="H20" s="1095"/>
      <c r="I20" s="1628"/>
      <c r="J20" s="854"/>
      <c r="K20" s="853"/>
      <c r="L20" s="2199"/>
      <c r="M20" s="2199"/>
      <c r="N20" s="2199"/>
      <c r="O20" s="2199"/>
      <c r="P20" s="2199"/>
      <c r="Q20" s="2199"/>
      <c r="R20" s="2199"/>
      <c r="S20" s="2199"/>
      <c r="T20" s="2199"/>
      <c r="U20" s="2200"/>
      <c r="V20" s="564"/>
      <c r="W20" s="1095"/>
      <c r="X20" s="1095"/>
      <c r="Y20" s="1095"/>
      <c r="Z20" s="1095"/>
      <c r="AA20" s="1095"/>
      <c r="AB20" s="562"/>
      <c r="AC20" s="1991"/>
      <c r="AD20" s="1769"/>
      <c r="AE20" s="1769"/>
      <c r="AF20" s="1769"/>
      <c r="AG20" s="1769"/>
      <c r="AH20" s="1769"/>
      <c r="AI20" s="1769"/>
      <c r="AJ20" s="1233"/>
      <c r="AM20" s="1591" t="s">
        <v>764</v>
      </c>
      <c r="AN20" s="1074"/>
      <c r="AO20" s="1074"/>
      <c r="AP20" s="1074"/>
      <c r="AQ20" s="1074"/>
      <c r="AR20" s="1074"/>
      <c r="AS20" s="1592"/>
      <c r="AT20" s="1619" t="s">
        <v>110</v>
      </c>
      <c r="AU20" s="1620"/>
      <c r="AV20" s="1621"/>
      <c r="AZ20" s="612" t="s">
        <v>110</v>
      </c>
    </row>
    <row r="21" spans="2:58" ht="15" customHeight="1" thickBot="1">
      <c r="B21" s="1585"/>
      <c r="C21" s="1587" t="s">
        <v>766</v>
      </c>
      <c r="D21" s="1102"/>
      <c r="E21" s="1102"/>
      <c r="F21" s="1102"/>
      <c r="G21" s="1102"/>
      <c r="H21" s="1102"/>
      <c r="I21" s="1627"/>
      <c r="J21" s="662"/>
      <c r="K21" s="576"/>
      <c r="L21" s="2178">
        <f>IF(AT20=AZ21,各項目入力表!D7,各項目入力表!B9)</f>
        <v>10800000</v>
      </c>
      <c r="M21" s="2194"/>
      <c r="N21" s="2194"/>
      <c r="O21" s="2194"/>
      <c r="P21" s="2194"/>
      <c r="Q21" s="2194"/>
      <c r="R21" s="2194"/>
      <c r="S21" s="2194"/>
      <c r="T21" s="2194"/>
      <c r="U21" s="2180"/>
      <c r="V21" s="2196" t="s">
        <v>372</v>
      </c>
      <c r="W21" s="2184"/>
      <c r="X21" s="2184"/>
      <c r="Y21" s="2184"/>
      <c r="Z21" s="2184"/>
      <c r="AA21" s="2184"/>
      <c r="AB21" s="2184"/>
      <c r="AC21" s="2184"/>
      <c r="AD21" s="2184"/>
      <c r="AE21" s="2184"/>
      <c r="AF21" s="2184"/>
      <c r="AG21" s="2184"/>
      <c r="AH21" s="2184"/>
      <c r="AI21" s="2184"/>
      <c r="AJ21" s="2185"/>
      <c r="AM21" s="1074"/>
      <c r="AN21" s="1074"/>
      <c r="AO21" s="1074"/>
      <c r="AP21" s="1074"/>
      <c r="AQ21" s="1074"/>
      <c r="AR21" s="1074"/>
      <c r="AS21" s="1592"/>
      <c r="AT21" s="1622"/>
      <c r="AU21" s="1623"/>
      <c r="AV21" s="1624"/>
      <c r="AZ21" s="612" t="s">
        <v>128</v>
      </c>
    </row>
    <row r="22" spans="2:58" ht="15" customHeight="1" thickTop="1">
      <c r="B22" s="1586"/>
      <c r="C22" s="1095"/>
      <c r="D22" s="1095"/>
      <c r="E22" s="1095"/>
      <c r="F22" s="1095"/>
      <c r="G22" s="1095"/>
      <c r="H22" s="1095"/>
      <c r="I22" s="1628"/>
      <c r="J22" s="663"/>
      <c r="K22" s="664"/>
      <c r="L22" s="2195"/>
      <c r="M22" s="2195"/>
      <c r="N22" s="2195"/>
      <c r="O22" s="2195"/>
      <c r="P22" s="2195"/>
      <c r="Q22" s="2195"/>
      <c r="R22" s="2195"/>
      <c r="S22" s="2195"/>
      <c r="T22" s="2195"/>
      <c r="U22" s="2182"/>
      <c r="V22" s="1194"/>
      <c r="W22" s="1194"/>
      <c r="X22" s="1194"/>
      <c r="Y22" s="1194"/>
      <c r="Z22" s="1194"/>
      <c r="AA22" s="1194"/>
      <c r="AB22" s="1194"/>
      <c r="AC22" s="1194"/>
      <c r="AD22" s="1194"/>
      <c r="AE22" s="1194"/>
      <c r="AF22" s="1194"/>
      <c r="AG22" s="1194"/>
      <c r="AH22" s="1194"/>
      <c r="AI22" s="1194"/>
      <c r="AJ22" s="2186"/>
    </row>
    <row r="23" spans="2:58" ht="15" customHeight="1">
      <c r="B23" s="2112"/>
      <c r="C23" s="2174" t="str">
        <f>IF(X12=AO10,"変更契約金額","変更予定　　　契約金額")</f>
        <v>変更予定　　　契約金額</v>
      </c>
      <c r="D23" s="2174"/>
      <c r="E23" s="2174"/>
      <c r="F23" s="2174"/>
      <c r="G23" s="2174"/>
      <c r="H23" s="2174"/>
      <c r="I23" s="2176"/>
      <c r="J23" s="662"/>
      <c r="K23" s="575"/>
      <c r="L23" s="2178">
        <f>IF(AT20=AZ21,各項目入力表!D8,各項目入力表!D7)</f>
        <v>11880000</v>
      </c>
      <c r="M23" s="2179"/>
      <c r="N23" s="2179"/>
      <c r="O23" s="2179"/>
      <c r="P23" s="2179"/>
      <c r="Q23" s="2179"/>
      <c r="R23" s="2179"/>
      <c r="S23" s="2179"/>
      <c r="T23" s="2179"/>
      <c r="U23" s="2180"/>
      <c r="V23" s="2183" t="s">
        <v>372</v>
      </c>
      <c r="W23" s="2184"/>
      <c r="X23" s="2184"/>
      <c r="Y23" s="2184"/>
      <c r="Z23" s="2184"/>
      <c r="AA23" s="2184"/>
      <c r="AB23" s="2184"/>
      <c r="AC23" s="2184"/>
      <c r="AD23" s="2184"/>
      <c r="AE23" s="2184"/>
      <c r="AF23" s="2184"/>
      <c r="AG23" s="2184"/>
      <c r="AH23" s="2184"/>
      <c r="AI23" s="2184"/>
      <c r="AJ23" s="2185"/>
      <c r="AM23" s="1616" t="s">
        <v>806</v>
      </c>
      <c r="AN23" s="2193"/>
      <c r="AO23" s="2193"/>
      <c r="AP23" s="2193"/>
      <c r="AQ23" s="2193"/>
      <c r="AR23" s="2193"/>
      <c r="AS23" s="2193"/>
      <c r="AT23" s="2193"/>
      <c r="AU23" s="2193"/>
      <c r="AV23" s="2193"/>
      <c r="AW23" s="614"/>
      <c r="AX23" s="614"/>
      <c r="AY23" s="614"/>
      <c r="AZ23" s="614"/>
    </row>
    <row r="24" spans="2:58" ht="15" customHeight="1">
      <c r="B24" s="2160"/>
      <c r="C24" s="2175"/>
      <c r="D24" s="2175"/>
      <c r="E24" s="2175"/>
      <c r="F24" s="2175"/>
      <c r="G24" s="2175"/>
      <c r="H24" s="2175"/>
      <c r="I24" s="2177"/>
      <c r="J24" s="665"/>
      <c r="K24" s="666"/>
      <c r="L24" s="2181"/>
      <c r="M24" s="2181"/>
      <c r="N24" s="2181"/>
      <c r="O24" s="2181"/>
      <c r="P24" s="2181"/>
      <c r="Q24" s="2181"/>
      <c r="R24" s="2181"/>
      <c r="S24" s="2181"/>
      <c r="T24" s="2181"/>
      <c r="U24" s="2182"/>
      <c r="V24" s="1194"/>
      <c r="W24" s="1194"/>
      <c r="X24" s="1194"/>
      <c r="Y24" s="1194"/>
      <c r="Z24" s="1194"/>
      <c r="AA24" s="1194"/>
      <c r="AB24" s="1194"/>
      <c r="AC24" s="1194"/>
      <c r="AD24" s="1194"/>
      <c r="AE24" s="1194"/>
      <c r="AF24" s="1194"/>
      <c r="AG24" s="1194"/>
      <c r="AH24" s="1194"/>
      <c r="AI24" s="1194"/>
      <c r="AJ24" s="2186"/>
      <c r="AM24" s="2193"/>
      <c r="AN24" s="2193"/>
      <c r="AO24" s="2193"/>
      <c r="AP24" s="2193"/>
      <c r="AQ24" s="2193"/>
      <c r="AR24" s="2193"/>
      <c r="AS24" s="2193"/>
      <c r="AT24" s="2193"/>
      <c r="AU24" s="2193"/>
      <c r="AV24" s="2193"/>
      <c r="AW24" s="35"/>
      <c r="AX24" s="35"/>
      <c r="AY24" s="35"/>
      <c r="AZ24" s="35"/>
    </row>
    <row r="25" spans="2:58" ht="15" customHeight="1">
      <c r="B25" s="1941"/>
      <c r="C25" s="1884" t="str">
        <f>IF(X12=AO10,"","協議開始日")</f>
        <v>協議開始日</v>
      </c>
      <c r="D25" s="1589"/>
      <c r="E25" s="1589"/>
      <c r="F25" s="1589"/>
      <c r="G25" s="1589"/>
      <c r="H25" s="1589"/>
      <c r="I25" s="1944"/>
      <c r="J25" s="490"/>
      <c r="K25" s="491"/>
      <c r="L25" s="2187">
        <v>43388</v>
      </c>
      <c r="M25" s="2188"/>
      <c r="N25" s="2188"/>
      <c r="O25" s="2188"/>
      <c r="P25" s="2188"/>
      <c r="Q25" s="2188"/>
      <c r="R25" s="2188"/>
      <c r="S25" s="2188"/>
      <c r="T25" s="2188"/>
      <c r="U25" s="2188"/>
      <c r="V25" s="2190"/>
      <c r="W25" s="1642"/>
      <c r="X25" s="1642"/>
      <c r="Y25" s="1642"/>
      <c r="Z25" s="1642"/>
      <c r="AA25" s="1642"/>
      <c r="AB25" s="1642"/>
      <c r="AC25" s="1642"/>
      <c r="AD25" s="1642"/>
      <c r="AE25" s="1642"/>
      <c r="AF25" s="1642"/>
      <c r="AG25" s="1642"/>
      <c r="AH25" s="1642"/>
      <c r="AI25" s="1642"/>
      <c r="AJ25" s="2191"/>
      <c r="AM25" s="2193"/>
      <c r="AN25" s="2193"/>
      <c r="AO25" s="2193"/>
      <c r="AP25" s="2193"/>
      <c r="AQ25" s="2193"/>
      <c r="AR25" s="2193"/>
      <c r="AS25" s="2193"/>
      <c r="AT25" s="2193"/>
      <c r="AU25" s="2193"/>
      <c r="AV25" s="2193"/>
    </row>
    <row r="26" spans="2:58" ht="15" customHeight="1">
      <c r="B26" s="1980"/>
      <c r="C26" s="1603"/>
      <c r="D26" s="1603"/>
      <c r="E26" s="1603"/>
      <c r="F26" s="1603"/>
      <c r="G26" s="1603"/>
      <c r="H26" s="1603"/>
      <c r="I26" s="1646"/>
      <c r="J26" s="493"/>
      <c r="K26" s="565"/>
      <c r="L26" s="2189"/>
      <c r="M26" s="2189"/>
      <c r="N26" s="2189"/>
      <c r="O26" s="2189"/>
      <c r="P26" s="2189"/>
      <c r="Q26" s="2189"/>
      <c r="R26" s="2189"/>
      <c r="S26" s="2189"/>
      <c r="T26" s="2189"/>
      <c r="U26" s="2189"/>
      <c r="V26" s="1645"/>
      <c r="W26" s="1645"/>
      <c r="X26" s="1645"/>
      <c r="Y26" s="1645"/>
      <c r="Z26" s="1645"/>
      <c r="AA26" s="1645"/>
      <c r="AB26" s="1645"/>
      <c r="AC26" s="1645"/>
      <c r="AD26" s="1645"/>
      <c r="AE26" s="1645"/>
      <c r="AF26" s="1645"/>
      <c r="AG26" s="1645"/>
      <c r="AH26" s="1645"/>
      <c r="AI26" s="1645"/>
      <c r="AJ26" s="2192"/>
    </row>
    <row r="27" spans="2:58" ht="15" customHeight="1">
      <c r="B27" s="1979"/>
      <c r="C27" s="1884" t="s">
        <v>373</v>
      </c>
      <c r="D27" s="1589"/>
      <c r="E27" s="1589"/>
      <c r="F27" s="1589"/>
      <c r="G27" s="1589"/>
      <c r="H27" s="1589"/>
      <c r="I27" s="1944"/>
      <c r="J27" s="1498" t="s">
        <v>535</v>
      </c>
      <c r="K27" s="1876"/>
      <c r="L27" s="1876"/>
      <c r="M27" s="1876"/>
      <c r="N27" s="1876"/>
      <c r="O27" s="1876"/>
      <c r="P27" s="1876"/>
      <c r="Q27" s="1876"/>
      <c r="R27" s="1876"/>
      <c r="S27" s="1876"/>
      <c r="T27" s="1876"/>
      <c r="U27" s="1876"/>
      <c r="V27" s="1876"/>
      <c r="W27" s="1876"/>
      <c r="X27" s="1876"/>
      <c r="Y27" s="1876"/>
      <c r="Z27" s="1876"/>
      <c r="AA27" s="1876"/>
      <c r="AB27" s="1876"/>
      <c r="AC27" s="1876"/>
      <c r="AD27" s="1876"/>
      <c r="AE27" s="1876"/>
      <c r="AF27" s="1876"/>
      <c r="AG27" s="1876"/>
      <c r="AH27" s="1876"/>
      <c r="AI27" s="1876"/>
      <c r="AJ27" s="1877"/>
    </row>
    <row r="28" spans="2:58" ht="15" customHeight="1">
      <c r="B28" s="2170"/>
      <c r="C28" s="2171"/>
      <c r="D28" s="1146"/>
      <c r="E28" s="1146"/>
      <c r="F28" s="1146"/>
      <c r="G28" s="1146"/>
      <c r="H28" s="1146"/>
      <c r="I28" s="2172"/>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row>
    <row r="29" spans="2:58" ht="15" customHeight="1">
      <c r="B29" s="2170"/>
      <c r="C29" s="2171"/>
      <c r="D29" s="1146"/>
      <c r="E29" s="1146"/>
      <c r="F29" s="1146"/>
      <c r="G29" s="1146"/>
      <c r="H29" s="1146"/>
      <c r="I29" s="2172"/>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8" ht="15" customHeight="1">
      <c r="B30" s="2170"/>
      <c r="C30" s="2171"/>
      <c r="D30" s="1146"/>
      <c r="E30" s="1146"/>
      <c r="F30" s="1146"/>
      <c r="G30" s="1146"/>
      <c r="H30" s="1146"/>
      <c r="I30" s="2172"/>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8" ht="15" customHeight="1">
      <c r="B31" s="2125"/>
      <c r="C31" s="1146"/>
      <c r="D31" s="1146"/>
      <c r="E31" s="1146"/>
      <c r="F31" s="1146"/>
      <c r="G31" s="1146"/>
      <c r="H31" s="1146"/>
      <c r="I31" s="2127"/>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58" ht="15" customHeight="1">
      <c r="B32" s="2125"/>
      <c r="C32" s="1146"/>
      <c r="D32" s="1146"/>
      <c r="E32" s="1146"/>
      <c r="F32" s="1146"/>
      <c r="G32" s="1146"/>
      <c r="H32" s="1146"/>
      <c r="I32" s="2127"/>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customHeight="1">
      <c r="B33" s="2125"/>
      <c r="C33" s="1146"/>
      <c r="D33" s="1146"/>
      <c r="E33" s="1146"/>
      <c r="F33" s="1146"/>
      <c r="G33" s="1146"/>
      <c r="H33" s="1146"/>
      <c r="I33" s="2127"/>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2125"/>
      <c r="C34" s="1146"/>
      <c r="D34" s="1146"/>
      <c r="E34" s="1146"/>
      <c r="F34" s="1146"/>
      <c r="G34" s="1146"/>
      <c r="H34" s="1146"/>
      <c r="I34" s="2127"/>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2125"/>
      <c r="C35" s="1146"/>
      <c r="D35" s="1146"/>
      <c r="E35" s="1146"/>
      <c r="F35" s="1146"/>
      <c r="G35" s="1146"/>
      <c r="H35" s="1146"/>
      <c r="I35" s="2127"/>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c r="B36" s="2125"/>
      <c r="C36" s="1146"/>
      <c r="D36" s="1146"/>
      <c r="E36" s="1146"/>
      <c r="F36" s="1146"/>
      <c r="G36" s="1146"/>
      <c r="H36" s="1146"/>
      <c r="I36" s="2127"/>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2:36" ht="15" customHeight="1">
      <c r="B37" s="2125"/>
      <c r="C37" s="1146"/>
      <c r="D37" s="1146"/>
      <c r="E37" s="1146"/>
      <c r="F37" s="1146"/>
      <c r="G37" s="1146"/>
      <c r="H37" s="1146"/>
      <c r="I37" s="2127"/>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2:36" ht="15" customHeight="1" thickBot="1">
      <c r="B38" s="2126"/>
      <c r="C38" s="1113"/>
      <c r="D38" s="1113"/>
      <c r="E38" s="1113"/>
      <c r="F38" s="1113"/>
      <c r="G38" s="1113"/>
      <c r="H38" s="1113"/>
      <c r="I38" s="2128"/>
      <c r="J38" s="1881"/>
      <c r="K38" s="1882"/>
      <c r="L38" s="1882"/>
      <c r="M38" s="1882"/>
      <c r="N38" s="1882"/>
      <c r="O38" s="1882"/>
      <c r="P38" s="1882"/>
      <c r="Q38" s="1882"/>
      <c r="R38" s="1882"/>
      <c r="S38" s="1882"/>
      <c r="T38" s="1882"/>
      <c r="U38" s="1882"/>
      <c r="V38" s="1882"/>
      <c r="W38" s="1882"/>
      <c r="X38" s="1882"/>
      <c r="Y38" s="1882"/>
      <c r="Z38" s="1882"/>
      <c r="AA38" s="1882"/>
      <c r="AB38" s="1882"/>
      <c r="AC38" s="1882"/>
      <c r="AD38" s="1882"/>
      <c r="AE38" s="1882"/>
      <c r="AF38" s="1882"/>
      <c r="AG38" s="1882"/>
      <c r="AH38" s="1882"/>
      <c r="AI38" s="1882"/>
      <c r="AJ38" s="1883"/>
    </row>
    <row r="40" spans="2:36">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2:36">
      <c r="B41" s="20"/>
      <c r="C41" s="496"/>
      <c r="D41" s="25"/>
      <c r="E41" s="25"/>
      <c r="F41" s="25"/>
      <c r="G41" s="20"/>
      <c r="H41" s="20"/>
      <c r="I41" s="20"/>
      <c r="J41" s="20"/>
      <c r="K41" s="20"/>
      <c r="L41" s="20"/>
      <c r="M41" s="20"/>
      <c r="N41" s="20"/>
      <c r="O41" s="20"/>
      <c r="P41" s="20"/>
      <c r="Q41" s="20"/>
      <c r="R41" s="20"/>
      <c r="S41" s="20"/>
      <c r="T41" s="20"/>
      <c r="U41" s="20"/>
      <c r="V41" s="20"/>
      <c r="W41" s="20"/>
      <c r="X41" s="20"/>
      <c r="Y41" s="20"/>
    </row>
    <row r="42" spans="2:36">
      <c r="B42" s="20"/>
      <c r="C42" s="496"/>
      <c r="D42" s="497"/>
      <c r="E42" s="25"/>
      <c r="F42" s="25"/>
      <c r="G42" s="20"/>
      <c r="H42" s="25"/>
      <c r="I42" s="20"/>
      <c r="J42" s="20"/>
      <c r="K42" s="20"/>
      <c r="L42" s="20"/>
      <c r="M42" s="20"/>
      <c r="N42" s="20"/>
      <c r="O42" s="20"/>
      <c r="P42" s="20"/>
      <c r="Q42" s="20"/>
      <c r="R42" s="20"/>
      <c r="S42" s="20"/>
      <c r="T42" s="20"/>
      <c r="U42" s="20"/>
      <c r="V42" s="20"/>
      <c r="W42" s="20"/>
      <c r="X42" s="20"/>
      <c r="Y42" s="20"/>
    </row>
    <row r="43" spans="2:36">
      <c r="B43" s="20"/>
      <c r="C43" s="21"/>
      <c r="D43" s="20"/>
      <c r="E43" s="20"/>
      <c r="F43" s="20"/>
      <c r="G43" s="23"/>
      <c r="H43" s="23"/>
      <c r="I43" s="23"/>
      <c r="J43" s="23"/>
      <c r="K43" s="23"/>
      <c r="L43" s="23"/>
      <c r="M43" s="23"/>
      <c r="N43" s="23"/>
      <c r="O43" s="23"/>
      <c r="P43" s="23"/>
      <c r="Q43" s="23"/>
      <c r="R43" s="23"/>
      <c r="S43" s="23"/>
      <c r="T43" s="23"/>
      <c r="U43" s="23"/>
      <c r="V43" s="23"/>
      <c r="W43" s="23"/>
      <c r="X43" s="23"/>
      <c r="Y43" s="23"/>
      <c r="Z43" s="587"/>
      <c r="AA43" s="587"/>
      <c r="AB43" s="587"/>
      <c r="AC43" s="587"/>
      <c r="AD43" s="587"/>
      <c r="AE43" s="587"/>
      <c r="AF43" s="587"/>
      <c r="AG43" s="587"/>
      <c r="AH43" s="587"/>
    </row>
    <row r="44" spans="2:36">
      <c r="C44" s="1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row>
    <row r="45" spans="2:36">
      <c r="C45" s="17"/>
      <c r="G45" s="1510"/>
      <c r="H45" s="1510"/>
      <c r="I45" s="1510"/>
      <c r="J45" s="1510"/>
      <c r="K45" s="1510"/>
      <c r="L45" s="1510"/>
      <c r="M45" s="1510"/>
      <c r="N45" s="1510"/>
      <c r="O45" s="1510"/>
      <c r="P45" s="1510"/>
      <c r="Q45" s="1510"/>
      <c r="R45" s="1510"/>
      <c r="S45" s="1510"/>
      <c r="T45" s="1510"/>
      <c r="U45" s="1510"/>
      <c r="V45" s="1510"/>
      <c r="W45" s="1510"/>
      <c r="X45" s="1510"/>
      <c r="Y45" s="1510"/>
      <c r="Z45" s="1510"/>
      <c r="AA45" s="1510"/>
      <c r="AB45" s="1510"/>
      <c r="AC45" s="1510"/>
      <c r="AD45" s="1510"/>
      <c r="AE45" s="1510"/>
      <c r="AF45" s="1510"/>
      <c r="AG45" s="1510"/>
      <c r="AH45" s="1510"/>
    </row>
    <row r="49" spans="1:41">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row>
    <row r="50" spans="1:41" s="738" customFormat="1" ht="36.75" customHeight="1">
      <c r="B50" s="272" t="s">
        <v>450</v>
      </c>
      <c r="G50" s="741"/>
      <c r="H50" s="25"/>
      <c r="I50" s="741"/>
      <c r="J50" s="741"/>
      <c r="K50" s="741"/>
      <c r="L50" s="741"/>
      <c r="M50" s="741"/>
      <c r="N50" s="741"/>
      <c r="O50" s="741"/>
      <c r="P50" s="741"/>
      <c r="Q50" s="741"/>
      <c r="R50" s="741"/>
      <c r="S50" s="741"/>
      <c r="T50" s="741"/>
      <c r="U50" s="741"/>
      <c r="V50" s="741"/>
      <c r="W50" s="741"/>
      <c r="X50" s="741"/>
      <c r="Y50" s="741"/>
    </row>
    <row r="51" spans="1:41" ht="167.25" customHeight="1">
      <c r="A51" s="791"/>
      <c r="B51" s="2173" t="s">
        <v>807</v>
      </c>
      <c r="C51" s="2100"/>
      <c r="D51" s="2100"/>
      <c r="E51" s="2100"/>
      <c r="F51" s="2100"/>
      <c r="G51" s="2100"/>
      <c r="H51" s="2100"/>
      <c r="I51" s="2100"/>
      <c r="J51" s="2100"/>
      <c r="K51" s="2100"/>
      <c r="L51" s="2100"/>
      <c r="M51" s="2100"/>
      <c r="N51" s="2100"/>
      <c r="O51" s="2100"/>
      <c r="P51" s="2100"/>
      <c r="Q51" s="2100"/>
      <c r="R51" s="2100"/>
      <c r="S51" s="2100"/>
      <c r="T51" s="2100"/>
      <c r="U51" s="2100"/>
      <c r="V51" s="2100"/>
      <c r="W51" s="2100"/>
      <c r="X51" s="2100"/>
      <c r="Y51" s="2100"/>
      <c r="Z51" s="2100"/>
      <c r="AA51" s="2100"/>
      <c r="AB51" s="2100"/>
      <c r="AC51" s="2100"/>
      <c r="AD51" s="2100"/>
      <c r="AE51" s="2100"/>
      <c r="AF51" s="2100"/>
      <c r="AG51" s="2100"/>
      <c r="AH51" s="2100"/>
      <c r="AI51" s="2100"/>
      <c r="AJ51" s="2100"/>
      <c r="AO51" s="587" t="s">
        <v>336</v>
      </c>
    </row>
    <row r="52" spans="1:41" ht="22.5" customHeight="1">
      <c r="B52" s="20"/>
      <c r="C52" s="496"/>
      <c r="D52" s="2130"/>
      <c r="E52" s="1074"/>
      <c r="F52" s="1074"/>
      <c r="G52" s="1074"/>
      <c r="H52" s="1074"/>
      <c r="I52" s="1074"/>
      <c r="J52" s="1074"/>
      <c r="K52" s="1074"/>
      <c r="L52" s="1074"/>
      <c r="M52" s="1074"/>
      <c r="N52" s="1074"/>
      <c r="O52" s="1074"/>
      <c r="P52" s="1074"/>
      <c r="Q52" s="1074"/>
      <c r="R52" s="1074"/>
      <c r="S52" s="1074"/>
      <c r="T52" s="1074"/>
      <c r="U52" s="1074"/>
      <c r="V52" s="1074"/>
      <c r="W52" s="1074"/>
      <c r="X52" s="1074"/>
      <c r="Y52" s="1074"/>
      <c r="Z52" s="1074"/>
      <c r="AA52" s="1074"/>
      <c r="AB52" s="1074"/>
      <c r="AC52" s="1074"/>
      <c r="AD52" s="1074"/>
      <c r="AE52" s="1074"/>
      <c r="AF52" s="1074"/>
      <c r="AG52" s="1074"/>
      <c r="AH52" s="1074"/>
      <c r="AI52" s="1074"/>
      <c r="AJ52" s="1074"/>
    </row>
  </sheetData>
  <sheetProtection selectLockedCells="1"/>
  <mergeCells count="51">
    <mergeCell ref="AL12:AM12"/>
    <mergeCell ref="B13:AI13"/>
    <mergeCell ref="B17:B18"/>
    <mergeCell ref="C17:H18"/>
    <mergeCell ref="B15:AJ15"/>
    <mergeCell ref="B12:W12"/>
    <mergeCell ref="X12:Z12"/>
    <mergeCell ref="AA12:AJ12"/>
    <mergeCell ref="Y1:AJ1"/>
    <mergeCell ref="Y2:AJ2"/>
    <mergeCell ref="B4:F4"/>
    <mergeCell ref="C5:P5"/>
    <mergeCell ref="C6:P6"/>
    <mergeCell ref="U8:AH8"/>
    <mergeCell ref="AI8:AJ8"/>
    <mergeCell ref="B10:AJ10"/>
    <mergeCell ref="B21:B22"/>
    <mergeCell ref="C21:H22"/>
    <mergeCell ref="I21:I22"/>
    <mergeCell ref="L21:U22"/>
    <mergeCell ref="V21:AJ22"/>
    <mergeCell ref="B19:B20"/>
    <mergeCell ref="C19:H20"/>
    <mergeCell ref="I19:I20"/>
    <mergeCell ref="L19:U20"/>
    <mergeCell ref="W19:AA20"/>
    <mergeCell ref="L25:U26"/>
    <mergeCell ref="V25:AJ26"/>
    <mergeCell ref="I17:I18"/>
    <mergeCell ref="AM17:BF19"/>
    <mergeCell ref="AC19:AJ20"/>
    <mergeCell ref="AM20:AS21"/>
    <mergeCell ref="AT20:AV21"/>
    <mergeCell ref="AM23:AV25"/>
    <mergeCell ref="J17:AJ18"/>
    <mergeCell ref="AT10:BC11"/>
    <mergeCell ref="D52:AJ52"/>
    <mergeCell ref="G45:AH45"/>
    <mergeCell ref="B27:B38"/>
    <mergeCell ref="C27:H38"/>
    <mergeCell ref="I27:I38"/>
    <mergeCell ref="J27:AJ38"/>
    <mergeCell ref="B51:AJ51"/>
    <mergeCell ref="B23:B24"/>
    <mergeCell ref="C23:H24"/>
    <mergeCell ref="I23:I24"/>
    <mergeCell ref="L23:U24"/>
    <mergeCell ref="V23:AJ24"/>
    <mergeCell ref="B25:B26"/>
    <mergeCell ref="C25:H26"/>
    <mergeCell ref="I25:I26"/>
  </mergeCells>
  <phoneticPr fontId="3"/>
  <dataValidations disablePrompts="1" count="2">
    <dataValidation type="list" allowBlank="1" showInputMessage="1" showErrorMessage="1" sqref="AT20:AV21">
      <formula1>$AZ$20:$AZ$21</formula1>
    </dataValidation>
    <dataValidation type="list" allowBlank="1" showInputMessage="1" showErrorMessage="1" sqref="X12:Z12">
      <formula1>$AO$10:$AO$11</formula1>
    </dataValidation>
  </dataValidations>
  <hyperlinks>
    <hyperlink ref="AU10:AY11" location="約款主要条文!A7" display="契約約款第２２条を見る"/>
    <hyperlink ref="AU10:BB11" location="約款主要条文!A8" display="契約約款第２３条を見る"/>
    <hyperlink ref="AT10:BC11" location="'（20号様式）業務委託料変更協議通知（発注者） '!B51" display="契約約款第２２条を見る"/>
  </hyperlinks>
  <pageMargins left="1.1023622047244095" right="0.51181102362204722" top="0.74803149606299213" bottom="0.74803149606299213" header="0.31496062992125984" footer="0.51181102362204722"/>
  <pageSetup paperSize="9" orientation="portrait" r:id="rId1"/>
  <headerFooter>
    <oddHeader>&amp;L&amp;"ＭＳ 明朝,標準"&amp;8&amp;K01+034第19号様式（第22条関係）建築保全業務委託用用</oddHeader>
    <oddFooter>&amp;R&amp;"ＭＳ 明朝,標準"&amp;8&amp;K01+034施設管理担当者⇒受注者</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4" tint="0.39997558519241921"/>
  </sheetPr>
  <dimension ref="A1:BF51"/>
  <sheetViews>
    <sheetView showZeros="0" view="pageBreakPreview" zoomScaleNormal="100" zoomScaleSheetLayoutView="100" workbookViewId="0">
      <selection activeCell="AJ8" sqref="AJ8"/>
    </sheetView>
  </sheetViews>
  <sheetFormatPr defaultColWidth="2.33203125" defaultRowHeight="13.2"/>
  <cols>
    <col min="1" max="1" width="8.109375" style="485" customWidth="1"/>
    <col min="2" max="45" width="2.33203125" style="32"/>
    <col min="46" max="46" width="15.44140625" style="32" customWidth="1"/>
    <col min="47" max="47" width="8.6640625" style="32" customWidth="1"/>
    <col min="48" max="51" width="2.33203125" style="32"/>
    <col min="52" max="52" width="0" style="32" hidden="1" customWidth="1"/>
    <col min="53" max="16384" width="2.33203125" style="32"/>
  </cols>
  <sheetData>
    <row r="1" spans="1:58" s="52" customFormat="1" ht="19.5" customHeight="1">
      <c r="W1" s="119"/>
      <c r="X1" s="120"/>
      <c r="Y1" s="219"/>
      <c r="Z1" s="1914">
        <v>43383</v>
      </c>
      <c r="AA1" s="1914"/>
      <c r="AB1" s="1914"/>
      <c r="AC1" s="1914"/>
      <c r="AD1" s="1914"/>
      <c r="AE1" s="1914"/>
      <c r="AF1" s="1914"/>
      <c r="AG1" s="1914"/>
      <c r="AH1" s="1914"/>
      <c r="AI1" s="1914"/>
      <c r="AJ1" s="219"/>
      <c r="AK1" s="794" t="s">
        <v>384</v>
      </c>
    </row>
    <row r="2" spans="1:58" ht="1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7"/>
      <c r="AC2" s="258"/>
      <c r="AD2" s="38"/>
      <c r="AE2" s="38"/>
      <c r="AF2" s="38"/>
      <c r="AG2" s="38"/>
      <c r="AH2" s="38"/>
      <c r="AI2" s="38"/>
      <c r="AJ2" s="38"/>
    </row>
    <row r="3" spans="1:58" s="376" customFormat="1" ht="15" customHeight="1">
      <c r="A3" s="485"/>
      <c r="C3" s="1491" t="s">
        <v>114</v>
      </c>
      <c r="D3" s="1092"/>
      <c r="E3" s="1092"/>
      <c r="F3" s="1092"/>
      <c r="G3" s="374"/>
      <c r="H3" s="374"/>
    </row>
    <row r="4" spans="1:58" s="376" customFormat="1" ht="20.100000000000001" customHeight="1">
      <c r="A4" s="485"/>
      <c r="C4" s="1608" t="str">
        <f>IF(各項目入力表!B10=各項目入力表!A19,"平　塚　市　長","平塚市病院事業管理者")</f>
        <v>平　塚　市　長</v>
      </c>
      <c r="D4" s="1609"/>
      <c r="E4" s="1609"/>
      <c r="F4" s="1609"/>
      <c r="G4" s="1609"/>
      <c r="H4" s="1609"/>
      <c r="I4" s="1609"/>
      <c r="J4" s="1609"/>
      <c r="K4" s="1609"/>
      <c r="L4" s="1609"/>
      <c r="M4" s="374"/>
      <c r="N4" s="375"/>
      <c r="O4" s="375"/>
      <c r="P4" s="375"/>
      <c r="Q4" s="375"/>
      <c r="R4" s="375"/>
      <c r="AM4" s="52"/>
      <c r="AN4" s="52"/>
    </row>
    <row r="5" spans="1:58" ht="15" customHeight="1">
      <c r="B5" s="258"/>
      <c r="C5" s="258"/>
      <c r="D5" s="234"/>
      <c r="E5" s="234"/>
      <c r="F5" s="234"/>
      <c r="G5" s="234"/>
      <c r="H5" s="234"/>
      <c r="I5" s="234"/>
      <c r="J5" s="234"/>
      <c r="K5" s="234"/>
      <c r="L5" s="234"/>
      <c r="M5" s="234"/>
      <c r="N5" s="234"/>
      <c r="O5" s="234"/>
      <c r="P5" s="234"/>
      <c r="Q5" s="234"/>
      <c r="R5" s="258"/>
      <c r="S5" s="258"/>
      <c r="T5" s="258"/>
      <c r="U5" s="258"/>
      <c r="V5" s="258"/>
      <c r="W5" s="258"/>
      <c r="X5" s="258"/>
      <c r="Y5" s="258"/>
      <c r="Z5" s="258"/>
      <c r="AA5" s="258"/>
      <c r="AB5" s="258"/>
      <c r="AC5" s="258"/>
      <c r="AD5" s="258"/>
      <c r="AE5" s="258"/>
      <c r="AF5" s="258"/>
      <c r="AG5" s="258"/>
      <c r="AH5" s="258"/>
      <c r="AI5" s="258"/>
      <c r="AJ5" s="258"/>
      <c r="AZ5" s="32" t="s">
        <v>137</v>
      </c>
    </row>
    <row r="6" spans="1:58" ht="30" customHeight="1">
      <c r="B6" s="258"/>
      <c r="C6" s="258"/>
      <c r="D6" s="258"/>
      <c r="E6" s="258"/>
      <c r="F6" s="258"/>
      <c r="G6" s="258"/>
      <c r="H6" s="258"/>
      <c r="I6" s="16"/>
      <c r="J6" s="16"/>
      <c r="K6" s="16"/>
      <c r="L6" s="16"/>
      <c r="M6" s="16"/>
      <c r="N6" s="16"/>
      <c r="O6" s="16"/>
      <c r="P6" s="16"/>
      <c r="Q6" s="16"/>
      <c r="R6" s="258"/>
      <c r="S6" s="1610" t="s">
        <v>29</v>
      </c>
      <c r="T6" s="2220"/>
      <c r="U6" s="2220"/>
      <c r="V6" s="2220"/>
      <c r="W6" s="2220"/>
      <c r="X6" s="188"/>
      <c r="Y6" s="1775" t="str">
        <f>各項目入力表!F3</f>
        <v>○○市○○番地○○</v>
      </c>
      <c r="Z6" s="2164"/>
      <c r="AA6" s="2164"/>
      <c r="AB6" s="2164"/>
      <c r="AC6" s="2164"/>
      <c r="AD6" s="2164"/>
      <c r="AE6" s="2164"/>
      <c r="AF6" s="2164"/>
      <c r="AG6" s="2164"/>
      <c r="AH6" s="2164"/>
      <c r="AI6" s="2164"/>
      <c r="AJ6" s="188"/>
    </row>
    <row r="7" spans="1:58" ht="30" customHeight="1">
      <c r="B7" s="258"/>
      <c r="C7" s="258"/>
      <c r="D7" s="258"/>
      <c r="E7" s="258"/>
      <c r="F7" s="258"/>
      <c r="G7" s="258"/>
      <c r="H7" s="258"/>
      <c r="I7" s="258"/>
      <c r="J7" s="258"/>
      <c r="K7" s="258"/>
      <c r="L7" s="258"/>
      <c r="M7" s="258"/>
      <c r="N7" s="258"/>
      <c r="O7" s="258"/>
      <c r="P7" s="258"/>
      <c r="Q7" s="258"/>
      <c r="R7" s="258"/>
      <c r="S7" s="1610" t="s">
        <v>22</v>
      </c>
      <c r="T7" s="2220"/>
      <c r="U7" s="2220"/>
      <c r="V7" s="2220"/>
      <c r="W7" s="2220"/>
      <c r="X7" s="189"/>
      <c r="Y7" s="1775" t="str">
        <f>各項目入力表!F4</f>
        <v>○△□×ビル管理株式会社</v>
      </c>
      <c r="Z7" s="2164"/>
      <c r="AA7" s="2164"/>
      <c r="AB7" s="2164"/>
      <c r="AC7" s="2164"/>
      <c r="AD7" s="2164"/>
      <c r="AE7" s="2164"/>
      <c r="AF7" s="2164"/>
      <c r="AG7" s="2164"/>
      <c r="AH7" s="2164"/>
      <c r="AI7" s="2164"/>
      <c r="AJ7" s="188"/>
    </row>
    <row r="8" spans="1:58" ht="30" customHeight="1">
      <c r="B8" s="258"/>
      <c r="C8" s="258"/>
      <c r="D8" s="258"/>
      <c r="E8" s="258"/>
      <c r="F8" s="258"/>
      <c r="G8" s="258"/>
      <c r="H8" s="258"/>
      <c r="I8" s="258"/>
      <c r="J8" s="258"/>
      <c r="K8" s="258"/>
      <c r="L8" s="258"/>
      <c r="M8" s="258"/>
      <c r="N8" s="258"/>
      <c r="O8" s="258"/>
      <c r="P8" s="258"/>
      <c r="Q8" s="258"/>
      <c r="R8" s="258"/>
      <c r="S8" s="1610" t="s">
        <v>23</v>
      </c>
      <c r="T8" s="2220"/>
      <c r="U8" s="2220"/>
      <c r="V8" s="2220"/>
      <c r="W8" s="2220"/>
      <c r="X8" s="186"/>
      <c r="Y8" s="1775" t="str">
        <f>各項目入力表!F5</f>
        <v>代表取締役　○△　□×</v>
      </c>
      <c r="Z8" s="2164"/>
      <c r="AA8" s="2164"/>
      <c r="AB8" s="2164"/>
      <c r="AC8" s="2164"/>
      <c r="AD8" s="2164"/>
      <c r="AE8" s="2164"/>
      <c r="AF8" s="2164"/>
      <c r="AG8" s="2164"/>
      <c r="AH8" s="2164"/>
      <c r="AI8" s="2164"/>
      <c r="AJ8" s="330"/>
    </row>
    <row r="9" spans="1:58" s="1060" customFormat="1" ht="16.8" customHeight="1">
      <c r="P9" s="2163" t="s">
        <v>852</v>
      </c>
      <c r="Q9" s="1931"/>
      <c r="R9" s="1931"/>
      <c r="S9" s="1931"/>
      <c r="T9" s="1931"/>
      <c r="U9" s="1931"/>
      <c r="V9" s="1931"/>
      <c r="W9" s="1931"/>
      <c r="X9" s="1931"/>
      <c r="Y9" s="1931"/>
      <c r="Z9" s="1931"/>
      <c r="AA9" s="1931"/>
      <c r="AB9" s="1931"/>
      <c r="AC9" s="1931"/>
      <c r="AD9" s="1931"/>
      <c r="AE9" s="1931"/>
      <c r="AF9" s="1931"/>
      <c r="AG9" s="1931"/>
      <c r="AH9" s="1931"/>
      <c r="AI9" s="1058"/>
      <c r="AJ9" s="330"/>
    </row>
    <row r="10" spans="1:58" ht="19.2" customHeight="1">
      <c r="B10" s="258"/>
      <c r="C10" s="258"/>
      <c r="D10" s="258"/>
      <c r="E10" s="258"/>
      <c r="F10" s="258"/>
      <c r="G10" s="258"/>
      <c r="H10" s="258"/>
      <c r="I10" s="258"/>
      <c r="J10" s="258"/>
      <c r="K10" s="258"/>
      <c r="L10" s="258"/>
      <c r="M10" s="258"/>
      <c r="N10" s="258"/>
      <c r="O10" s="258"/>
      <c r="P10" s="1931"/>
      <c r="Q10" s="1931"/>
      <c r="R10" s="1931"/>
      <c r="S10" s="1931"/>
      <c r="T10" s="1931"/>
      <c r="U10" s="1931"/>
      <c r="V10" s="1931"/>
      <c r="W10" s="1931"/>
      <c r="X10" s="1931"/>
      <c r="Y10" s="1931"/>
      <c r="Z10" s="1931"/>
      <c r="AA10" s="1931"/>
      <c r="AB10" s="1931"/>
      <c r="AC10" s="1931"/>
      <c r="AD10" s="1931"/>
      <c r="AE10" s="1931"/>
      <c r="AF10" s="1931"/>
      <c r="AG10" s="1931"/>
      <c r="AH10" s="1931"/>
      <c r="AI10" s="258"/>
      <c r="AJ10" s="329"/>
    </row>
    <row r="11" spans="1:58" ht="30" customHeight="1">
      <c r="B11" s="1617" t="s">
        <v>770</v>
      </c>
      <c r="C11" s="1074"/>
      <c r="D11" s="1074"/>
      <c r="E11" s="1074"/>
      <c r="F11" s="1074"/>
      <c r="G11" s="1074"/>
      <c r="H11" s="1074"/>
      <c r="I11" s="1074"/>
      <c r="J11" s="1074"/>
      <c r="K11" s="1074"/>
      <c r="L11" s="1074"/>
      <c r="M11" s="1074"/>
      <c r="N11" s="1074"/>
      <c r="O11" s="1074"/>
      <c r="P11" s="1074"/>
      <c r="Q11" s="1074"/>
      <c r="R11" s="1074"/>
      <c r="S11" s="1074"/>
      <c r="T11" s="1074"/>
      <c r="U11" s="1074"/>
      <c r="V11" s="1074"/>
      <c r="W11" s="1074"/>
      <c r="X11" s="1074"/>
      <c r="Y11" s="1074"/>
      <c r="Z11" s="1074"/>
      <c r="AA11" s="1074"/>
      <c r="AB11" s="1074"/>
      <c r="AC11" s="1074"/>
      <c r="AD11" s="1074"/>
      <c r="AE11" s="1074"/>
      <c r="AF11" s="1074"/>
      <c r="AG11" s="1074"/>
      <c r="AH11" s="1074"/>
      <c r="AI11" s="1074"/>
      <c r="AJ11" s="1074"/>
      <c r="AM11" s="2225" t="s">
        <v>771</v>
      </c>
      <c r="AN11" s="2226"/>
      <c r="AO11" s="2226"/>
      <c r="AP11" s="2226"/>
      <c r="AQ11" s="2226"/>
      <c r="AR11" s="2226"/>
      <c r="AS11" s="2226"/>
      <c r="AT11" s="2226"/>
      <c r="AU11" s="2226"/>
      <c r="AV11" s="2226"/>
      <c r="AW11" s="2226"/>
      <c r="AX11" s="2226"/>
      <c r="AY11" s="2226"/>
      <c r="AZ11" s="2226"/>
      <c r="BA11" s="2226"/>
      <c r="BB11" s="2226"/>
      <c r="BC11" s="2226"/>
      <c r="BD11" s="2226"/>
      <c r="BE11" s="2226"/>
      <c r="BF11" s="1074"/>
    </row>
    <row r="12" spans="1:58" ht="15"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M12" s="2226"/>
      <c r="AN12" s="2226"/>
      <c r="AO12" s="2226"/>
      <c r="AP12" s="2226"/>
      <c r="AQ12" s="2226"/>
      <c r="AR12" s="2226"/>
      <c r="AS12" s="2226"/>
      <c r="AT12" s="2226"/>
      <c r="AU12" s="2226"/>
      <c r="AV12" s="2226"/>
      <c r="AW12" s="2226"/>
      <c r="AX12" s="2226"/>
      <c r="AY12" s="2226"/>
      <c r="AZ12" s="2226"/>
      <c r="BA12" s="2226"/>
      <c r="BB12" s="2226"/>
      <c r="BC12" s="2226"/>
      <c r="BD12" s="2226"/>
      <c r="BE12" s="2226"/>
      <c r="BF12" s="1074"/>
    </row>
    <row r="13" spans="1:58" ht="20.100000000000001" customHeight="1">
      <c r="B13" s="1925" t="s">
        <v>821</v>
      </c>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row>
    <row r="14" spans="1:58" ht="20.100000000000001" customHeight="1">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row>
    <row r="15" spans="1:58" ht="15" customHeight="1">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N15" s="1616" t="s">
        <v>772</v>
      </c>
      <c r="AO15" s="1090"/>
      <c r="AP15" s="1090"/>
      <c r="AQ15" s="1090"/>
      <c r="AR15" s="1090"/>
      <c r="AS15" s="1090"/>
      <c r="AT15" s="1090"/>
      <c r="AU15" s="1074"/>
      <c r="AV15" s="1074"/>
      <c r="AW15" s="1074"/>
    </row>
    <row r="16" spans="1:58" ht="20.100000000000001" customHeight="1">
      <c r="B16" s="1618" t="s">
        <v>28</v>
      </c>
      <c r="C16" s="1074"/>
      <c r="D16" s="1074"/>
      <c r="E16" s="1074"/>
      <c r="F16" s="1074"/>
      <c r="G16" s="1074"/>
      <c r="H16" s="1074"/>
      <c r="I16" s="1074"/>
      <c r="J16" s="1074"/>
      <c r="K16" s="1074"/>
      <c r="L16" s="1074"/>
      <c r="M16" s="1074"/>
      <c r="N16" s="1074"/>
      <c r="O16" s="1074"/>
      <c r="P16" s="1074"/>
      <c r="Q16" s="1074"/>
      <c r="R16" s="1074"/>
      <c r="S16" s="1074"/>
      <c r="T16" s="1074"/>
      <c r="U16" s="1074"/>
      <c r="V16" s="1074"/>
      <c r="W16" s="1074"/>
      <c r="X16" s="1074"/>
      <c r="Y16" s="1074"/>
      <c r="Z16" s="1074"/>
      <c r="AA16" s="1074"/>
      <c r="AB16" s="1074"/>
      <c r="AC16" s="1074"/>
      <c r="AD16" s="1074"/>
      <c r="AE16" s="1074"/>
      <c r="AF16" s="1074"/>
      <c r="AG16" s="1074"/>
      <c r="AH16" s="1074"/>
      <c r="AI16" s="1074"/>
      <c r="AJ16" s="1074"/>
      <c r="AN16" s="1090"/>
      <c r="AO16" s="1090"/>
      <c r="AP16" s="1090"/>
      <c r="AQ16" s="1090"/>
      <c r="AR16" s="1090"/>
      <c r="AS16" s="1090"/>
      <c r="AT16" s="1090"/>
      <c r="AU16" s="1074"/>
      <c r="AV16" s="1074"/>
      <c r="AW16" s="1074"/>
    </row>
    <row r="17" spans="2:52" ht="15" customHeight="1" thickBot="1">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N17" s="1090"/>
      <c r="AO17" s="1090"/>
      <c r="AP17" s="1090"/>
      <c r="AQ17" s="1090"/>
      <c r="AR17" s="1090"/>
      <c r="AS17" s="1090"/>
      <c r="AT17" s="1090"/>
      <c r="AU17" s="1074"/>
      <c r="AV17" s="1074"/>
      <c r="AW17" s="1074"/>
    </row>
    <row r="18" spans="2:52" ht="15" customHeight="1" thickBot="1">
      <c r="B18" s="1926"/>
      <c r="C18" s="1602" t="s">
        <v>229</v>
      </c>
      <c r="D18" s="1602"/>
      <c r="E18" s="1602"/>
      <c r="F18" s="1602"/>
      <c r="G18" s="1602"/>
      <c r="H18" s="1602"/>
      <c r="I18" s="1928"/>
      <c r="J18" s="77"/>
      <c r="K18" s="249"/>
      <c r="L18" s="2208" t="str">
        <f>各項目入力表!B3</f>
        <v>○○○○施設保全業務（総合管理）</v>
      </c>
      <c r="M18" s="2209"/>
      <c r="N18" s="2209"/>
      <c r="O18" s="2209"/>
      <c r="P18" s="2209"/>
      <c r="Q18" s="2209"/>
      <c r="R18" s="2209"/>
      <c r="S18" s="2209"/>
      <c r="T18" s="2209"/>
      <c r="U18" s="2209"/>
      <c r="V18" s="2209"/>
      <c r="W18" s="2209"/>
      <c r="X18" s="2209"/>
      <c r="Y18" s="2209"/>
      <c r="Z18" s="2209"/>
      <c r="AA18" s="2209"/>
      <c r="AB18" s="2209"/>
      <c r="AC18" s="2209"/>
      <c r="AD18" s="2209"/>
      <c r="AE18" s="2209"/>
      <c r="AF18" s="2209"/>
      <c r="AG18" s="2209"/>
      <c r="AH18" s="2209"/>
      <c r="AI18" s="2209"/>
      <c r="AJ18" s="2210"/>
      <c r="AZ18" s="32" t="s">
        <v>113</v>
      </c>
    </row>
    <row r="19" spans="2:52" ht="15" customHeight="1" thickTop="1">
      <c r="B19" s="2221"/>
      <c r="C19" s="2216"/>
      <c r="D19" s="2216"/>
      <c r="E19" s="2216"/>
      <c r="F19" s="2216"/>
      <c r="G19" s="2216"/>
      <c r="H19" s="2216"/>
      <c r="I19" s="2222"/>
      <c r="J19" s="79"/>
      <c r="K19" s="81"/>
      <c r="L19" s="2211"/>
      <c r="M19" s="2211"/>
      <c r="N19" s="2211"/>
      <c r="O19" s="2211"/>
      <c r="P19" s="2211"/>
      <c r="Q19" s="2211"/>
      <c r="R19" s="2211"/>
      <c r="S19" s="2211"/>
      <c r="T19" s="2211"/>
      <c r="U19" s="2211"/>
      <c r="V19" s="2211"/>
      <c r="W19" s="2211"/>
      <c r="X19" s="2211"/>
      <c r="Y19" s="2211"/>
      <c r="Z19" s="2211"/>
      <c r="AA19" s="2211"/>
      <c r="AB19" s="2211"/>
      <c r="AC19" s="2211"/>
      <c r="AD19" s="2211"/>
      <c r="AE19" s="2211"/>
      <c r="AF19" s="2211"/>
      <c r="AG19" s="2211"/>
      <c r="AH19" s="2211"/>
      <c r="AI19" s="2211"/>
      <c r="AJ19" s="2212"/>
      <c r="AN19" s="2205" t="s">
        <v>764</v>
      </c>
      <c r="AO19" s="2206"/>
      <c r="AP19" s="2206"/>
      <c r="AQ19" s="2206"/>
      <c r="AR19" s="2206"/>
      <c r="AS19" s="2206"/>
      <c r="AT19" s="2207"/>
      <c r="AU19" s="1619" t="s">
        <v>110</v>
      </c>
      <c r="AV19" s="1620"/>
      <c r="AW19" s="1621"/>
      <c r="AZ19" s="32" t="s">
        <v>128</v>
      </c>
    </row>
    <row r="20" spans="2:52" ht="15" customHeight="1" thickBot="1">
      <c r="B20" s="1585"/>
      <c r="C20" s="1587" t="s">
        <v>48</v>
      </c>
      <c r="D20" s="1587"/>
      <c r="E20" s="1587"/>
      <c r="F20" s="1587"/>
      <c r="G20" s="1587"/>
      <c r="H20" s="1587"/>
      <c r="I20" s="1627"/>
      <c r="J20" s="84"/>
      <c r="K20" s="220"/>
      <c r="L20" s="1561">
        <f>各項目入力表!B6</f>
        <v>43922</v>
      </c>
      <c r="M20" s="1561"/>
      <c r="N20" s="1561"/>
      <c r="O20" s="1561"/>
      <c r="P20" s="1561"/>
      <c r="Q20" s="1561"/>
      <c r="R20" s="1561"/>
      <c r="S20" s="1561"/>
      <c r="T20" s="1561"/>
      <c r="U20" s="1561"/>
      <c r="V20" s="276"/>
      <c r="W20" s="1102" t="s">
        <v>118</v>
      </c>
      <c r="X20" s="1454"/>
      <c r="Y20" s="1454"/>
      <c r="Z20" s="1454"/>
      <c r="AA20" s="1454"/>
      <c r="AB20" s="273"/>
      <c r="AC20" s="1588" t="str">
        <f>各項目入力表!B5</f>
        <v>05</v>
      </c>
      <c r="AD20" s="1103"/>
      <c r="AE20" s="1103"/>
      <c r="AF20" s="1103"/>
      <c r="AG20" s="1103"/>
      <c r="AH20" s="1103"/>
      <c r="AI20" s="1103"/>
      <c r="AJ20" s="1768"/>
      <c r="AN20" s="2206"/>
      <c r="AO20" s="2206"/>
      <c r="AP20" s="2206"/>
      <c r="AQ20" s="2206"/>
      <c r="AR20" s="2206"/>
      <c r="AS20" s="2206"/>
      <c r="AT20" s="2207"/>
      <c r="AU20" s="1622"/>
      <c r="AV20" s="1623"/>
      <c r="AW20" s="1624"/>
      <c r="AZ20" s="315"/>
    </row>
    <row r="21" spans="2:52" ht="15" customHeight="1" thickTop="1">
      <c r="B21" s="1586"/>
      <c r="C21" s="2216"/>
      <c r="D21" s="2216"/>
      <c r="E21" s="2216"/>
      <c r="F21" s="2216"/>
      <c r="G21" s="2216"/>
      <c r="H21" s="2216"/>
      <c r="I21" s="1628"/>
      <c r="J21" s="187"/>
      <c r="K21" s="226"/>
      <c r="L21" s="1597"/>
      <c r="M21" s="1597"/>
      <c r="N21" s="1597"/>
      <c r="O21" s="1597"/>
      <c r="P21" s="1597"/>
      <c r="Q21" s="1597"/>
      <c r="R21" s="1597"/>
      <c r="S21" s="1597"/>
      <c r="T21" s="1597"/>
      <c r="U21" s="1597"/>
      <c r="V21" s="275"/>
      <c r="W21" s="1885"/>
      <c r="X21" s="1885"/>
      <c r="Y21" s="1885"/>
      <c r="Z21" s="1885"/>
      <c r="AA21" s="1885"/>
      <c r="AB21" s="274"/>
      <c r="AC21" s="1991"/>
      <c r="AD21" s="1769"/>
      <c r="AE21" s="1769"/>
      <c r="AF21" s="1769"/>
      <c r="AG21" s="1769"/>
      <c r="AH21" s="1769"/>
      <c r="AI21" s="1769"/>
      <c r="AJ21" s="1233"/>
    </row>
    <row r="22" spans="2:52" ht="15" customHeight="1">
      <c r="B22" s="1585"/>
      <c r="C22" s="1587" t="s">
        <v>773</v>
      </c>
      <c r="D22" s="1587"/>
      <c r="E22" s="1587"/>
      <c r="F22" s="1587"/>
      <c r="G22" s="1587"/>
      <c r="H22" s="1587"/>
      <c r="I22" s="1627"/>
      <c r="J22" s="95"/>
      <c r="K22" s="91"/>
      <c r="L22" s="2178">
        <f>IF(AU19=AZ18,各項目入力表!B9,各項目入力表!D7)</f>
        <v>10800000</v>
      </c>
      <c r="M22" s="2194"/>
      <c r="N22" s="2194"/>
      <c r="O22" s="2194"/>
      <c r="P22" s="2194"/>
      <c r="Q22" s="2194"/>
      <c r="R22" s="2194"/>
      <c r="S22" s="2194"/>
      <c r="T22" s="2194"/>
      <c r="U22" s="2184"/>
      <c r="V22" s="1786" t="s">
        <v>204</v>
      </c>
      <c r="W22" s="2184"/>
      <c r="X22" s="2184"/>
      <c r="Y22" s="2184"/>
      <c r="Z22" s="2184"/>
      <c r="AA22" s="2184"/>
      <c r="AB22" s="2184"/>
      <c r="AC22" s="2184"/>
      <c r="AD22" s="2184"/>
      <c r="AE22" s="2184"/>
      <c r="AF22" s="2184"/>
      <c r="AG22" s="2184"/>
      <c r="AH22" s="2184"/>
      <c r="AI22" s="2184"/>
      <c r="AJ22" s="2185"/>
      <c r="AL22" s="2223" t="s">
        <v>808</v>
      </c>
      <c r="AM22" s="2224"/>
      <c r="AN22" s="2224"/>
      <c r="AO22" s="2224"/>
      <c r="AP22" s="2224"/>
      <c r="AQ22" s="2224"/>
      <c r="AR22" s="2224"/>
      <c r="AS22" s="2224"/>
      <c r="AT22" s="2224"/>
      <c r="AU22" s="2224"/>
      <c r="AV22" s="2224"/>
      <c r="AW22" s="2224"/>
    </row>
    <row r="23" spans="2:52" ht="15" customHeight="1">
      <c r="B23" s="1586"/>
      <c r="C23" s="2216"/>
      <c r="D23" s="2216"/>
      <c r="E23" s="2216"/>
      <c r="F23" s="2216"/>
      <c r="G23" s="2216"/>
      <c r="H23" s="2216"/>
      <c r="I23" s="1628"/>
      <c r="J23" s="64"/>
      <c r="K23" s="65"/>
      <c r="L23" s="2195"/>
      <c r="M23" s="2195"/>
      <c r="N23" s="2195"/>
      <c r="O23" s="2195"/>
      <c r="P23" s="2195"/>
      <c r="Q23" s="2195"/>
      <c r="R23" s="2195"/>
      <c r="S23" s="2195"/>
      <c r="T23" s="2195"/>
      <c r="U23" s="1194"/>
      <c r="V23" s="1194"/>
      <c r="W23" s="1194"/>
      <c r="X23" s="1194"/>
      <c r="Y23" s="1194"/>
      <c r="Z23" s="1194"/>
      <c r="AA23" s="1194"/>
      <c r="AB23" s="1194"/>
      <c r="AC23" s="1194"/>
      <c r="AD23" s="1194"/>
      <c r="AE23" s="1194"/>
      <c r="AF23" s="1194"/>
      <c r="AG23" s="1194"/>
      <c r="AH23" s="1194"/>
      <c r="AI23" s="1194"/>
      <c r="AJ23" s="2186"/>
      <c r="AL23" s="2224"/>
      <c r="AM23" s="2224"/>
      <c r="AN23" s="2224"/>
      <c r="AO23" s="2224"/>
      <c r="AP23" s="2224"/>
      <c r="AQ23" s="2224"/>
      <c r="AR23" s="2224"/>
      <c r="AS23" s="2224"/>
      <c r="AT23" s="2224"/>
      <c r="AU23" s="2224"/>
      <c r="AV23" s="2224"/>
      <c r="AW23" s="2224"/>
    </row>
    <row r="24" spans="2:52" ht="15" customHeight="1">
      <c r="B24" s="2112"/>
      <c r="C24" s="2174" t="s">
        <v>774</v>
      </c>
      <c r="D24" s="2174"/>
      <c r="E24" s="2174"/>
      <c r="F24" s="2174"/>
      <c r="G24" s="2174"/>
      <c r="H24" s="2174"/>
      <c r="I24" s="2176"/>
      <c r="J24" s="93"/>
      <c r="K24" s="286"/>
      <c r="L24" s="2178">
        <f>IF(AU19=AZ18,各項目入力表!D7,各項目入力表!D8)</f>
        <v>11880000</v>
      </c>
      <c r="M24" s="2179"/>
      <c r="N24" s="2179"/>
      <c r="O24" s="2179"/>
      <c r="P24" s="2179"/>
      <c r="Q24" s="2179"/>
      <c r="R24" s="2179"/>
      <c r="S24" s="2179"/>
      <c r="T24" s="2179"/>
      <c r="U24" s="2184"/>
      <c r="V24" s="1786" t="s">
        <v>203</v>
      </c>
      <c r="W24" s="2184"/>
      <c r="X24" s="2184"/>
      <c r="Y24" s="2184"/>
      <c r="Z24" s="2184"/>
      <c r="AA24" s="2184"/>
      <c r="AB24" s="2184"/>
      <c r="AC24" s="2184"/>
      <c r="AD24" s="2184"/>
      <c r="AE24" s="2184"/>
      <c r="AF24" s="2184"/>
      <c r="AG24" s="2184"/>
      <c r="AH24" s="2184"/>
      <c r="AI24" s="2184"/>
      <c r="AJ24" s="2185"/>
      <c r="AL24" s="2224"/>
      <c r="AM24" s="2224"/>
      <c r="AN24" s="2224"/>
      <c r="AO24" s="2224"/>
      <c r="AP24" s="2224"/>
      <c r="AQ24" s="2224"/>
      <c r="AR24" s="2224"/>
      <c r="AS24" s="2224"/>
      <c r="AT24" s="2224"/>
      <c r="AU24" s="2224"/>
      <c r="AV24" s="2224"/>
      <c r="AW24" s="2224"/>
      <c r="AX24" s="30"/>
      <c r="AY24" s="30"/>
    </row>
    <row r="25" spans="2:52" ht="15" customHeight="1">
      <c r="B25" s="2160"/>
      <c r="C25" s="2175"/>
      <c r="D25" s="2175"/>
      <c r="E25" s="2175"/>
      <c r="F25" s="2175"/>
      <c r="G25" s="2175"/>
      <c r="H25" s="2175"/>
      <c r="I25" s="2177"/>
      <c r="J25" s="333"/>
      <c r="K25" s="287"/>
      <c r="L25" s="2181"/>
      <c r="M25" s="2181"/>
      <c r="N25" s="2181"/>
      <c r="O25" s="2181"/>
      <c r="P25" s="2181"/>
      <c r="Q25" s="2181"/>
      <c r="R25" s="2181"/>
      <c r="S25" s="2181"/>
      <c r="T25" s="2181"/>
      <c r="U25" s="1194"/>
      <c r="V25" s="1194"/>
      <c r="W25" s="1194"/>
      <c r="X25" s="1194"/>
      <c r="Y25" s="1194"/>
      <c r="Z25" s="1194"/>
      <c r="AA25" s="1194"/>
      <c r="AB25" s="1194"/>
      <c r="AC25" s="1194"/>
      <c r="AD25" s="1194"/>
      <c r="AE25" s="1194"/>
      <c r="AF25" s="1194"/>
      <c r="AG25" s="1194"/>
      <c r="AH25" s="1194"/>
      <c r="AI25" s="1194"/>
      <c r="AJ25" s="2186"/>
      <c r="AO25" s="24"/>
      <c r="AR25" s="34"/>
      <c r="AS25" s="35"/>
      <c r="AT25" s="35"/>
      <c r="AU25" s="35"/>
      <c r="AV25" s="35"/>
      <c r="AW25" s="35"/>
      <c r="AX25" s="35"/>
      <c r="AY25" s="35"/>
    </row>
    <row r="26" spans="2:52" ht="15" customHeight="1">
      <c r="B26" s="1941"/>
      <c r="C26" s="1884" t="s">
        <v>41</v>
      </c>
      <c r="D26" s="1589"/>
      <c r="E26" s="1589"/>
      <c r="F26" s="1589"/>
      <c r="G26" s="1589"/>
      <c r="H26" s="1589"/>
      <c r="I26" s="1944"/>
      <c r="J26" s="94"/>
      <c r="K26" s="222"/>
      <c r="L26" s="2156">
        <v>43388</v>
      </c>
      <c r="M26" s="2156"/>
      <c r="N26" s="2156"/>
      <c r="O26" s="2156"/>
      <c r="P26" s="2156"/>
      <c r="Q26" s="2156"/>
      <c r="R26" s="2156"/>
      <c r="S26" s="2156"/>
      <c r="T26" s="2156"/>
      <c r="U26" s="2156"/>
      <c r="V26" s="2190"/>
      <c r="W26" s="1642"/>
      <c r="X26" s="1642"/>
      <c r="Y26" s="1642"/>
      <c r="Z26" s="1642"/>
      <c r="AA26" s="1642"/>
      <c r="AB26" s="1642"/>
      <c r="AC26" s="1642"/>
      <c r="AD26" s="1642"/>
      <c r="AE26" s="1642"/>
      <c r="AF26" s="1642"/>
      <c r="AG26" s="1642"/>
      <c r="AH26" s="1642"/>
      <c r="AI26" s="1642"/>
      <c r="AJ26" s="2191"/>
    </row>
    <row r="27" spans="2:52" ht="15" customHeight="1">
      <c r="B27" s="1980"/>
      <c r="C27" s="1603"/>
      <c r="D27" s="1603"/>
      <c r="E27" s="1603"/>
      <c r="F27" s="1603"/>
      <c r="G27" s="1603"/>
      <c r="H27" s="1603"/>
      <c r="I27" s="1646"/>
      <c r="J27" s="288"/>
      <c r="K27" s="270"/>
      <c r="L27" s="2158"/>
      <c r="M27" s="2158"/>
      <c r="N27" s="2158"/>
      <c r="O27" s="2158"/>
      <c r="P27" s="2158"/>
      <c r="Q27" s="2158"/>
      <c r="R27" s="2158"/>
      <c r="S27" s="2158"/>
      <c r="T27" s="2158"/>
      <c r="U27" s="2158"/>
      <c r="V27" s="1645"/>
      <c r="W27" s="1645"/>
      <c r="X27" s="1645"/>
      <c r="Y27" s="1645"/>
      <c r="Z27" s="1645"/>
      <c r="AA27" s="1645"/>
      <c r="AB27" s="1645"/>
      <c r="AC27" s="1645"/>
      <c r="AD27" s="1645"/>
      <c r="AE27" s="1645"/>
      <c r="AF27" s="1645"/>
      <c r="AG27" s="1645"/>
      <c r="AH27" s="1645"/>
      <c r="AI27" s="1645"/>
      <c r="AJ27" s="2192"/>
    </row>
    <row r="28" spans="2:52" ht="15" customHeight="1">
      <c r="B28" s="251"/>
      <c r="C28" s="2060" t="s">
        <v>42</v>
      </c>
      <c r="D28" s="2060"/>
      <c r="E28" s="2060"/>
      <c r="F28" s="2060"/>
      <c r="G28" s="2060"/>
      <c r="H28" s="2060"/>
      <c r="I28" s="253"/>
      <c r="J28" s="1498" t="s">
        <v>531</v>
      </c>
      <c r="K28" s="1876"/>
      <c r="L28" s="1876"/>
      <c r="M28" s="1876"/>
      <c r="N28" s="1876"/>
      <c r="O28" s="1876"/>
      <c r="P28" s="1876"/>
      <c r="Q28" s="1876"/>
      <c r="R28" s="1876"/>
      <c r="S28" s="1876"/>
      <c r="T28" s="1876"/>
      <c r="U28" s="1876"/>
      <c r="V28" s="1876"/>
      <c r="W28" s="1876"/>
      <c r="X28" s="1876"/>
      <c r="Y28" s="1876"/>
      <c r="Z28" s="1876"/>
      <c r="AA28" s="1876"/>
      <c r="AB28" s="1876"/>
      <c r="AC28" s="1876"/>
      <c r="AD28" s="1876"/>
      <c r="AE28" s="1876"/>
      <c r="AF28" s="1876"/>
      <c r="AG28" s="1876"/>
      <c r="AH28" s="1876"/>
      <c r="AI28" s="1876"/>
      <c r="AJ28" s="1877"/>
    </row>
    <row r="29" spans="2:52" ht="15" customHeight="1">
      <c r="B29" s="254"/>
      <c r="C29" s="2227"/>
      <c r="D29" s="2227"/>
      <c r="E29" s="2227"/>
      <c r="F29" s="2227"/>
      <c r="G29" s="2227"/>
      <c r="H29" s="2227"/>
      <c r="I29" s="255"/>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2" ht="15" customHeight="1">
      <c r="B30" s="254"/>
      <c r="C30" s="2227"/>
      <c r="D30" s="2227"/>
      <c r="E30" s="2227"/>
      <c r="F30" s="2227"/>
      <c r="G30" s="2227"/>
      <c r="H30" s="2227"/>
      <c r="I30" s="255"/>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2" ht="15" customHeight="1">
      <c r="B31" s="254"/>
      <c r="C31" s="2227"/>
      <c r="D31" s="2227"/>
      <c r="E31" s="2227"/>
      <c r="F31" s="2227"/>
      <c r="G31" s="2227"/>
      <c r="H31" s="2227"/>
      <c r="I31" s="255"/>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52" ht="15" customHeight="1">
      <c r="B32" s="254"/>
      <c r="C32" s="2227"/>
      <c r="D32" s="2227"/>
      <c r="E32" s="2227"/>
      <c r="F32" s="2227"/>
      <c r="G32" s="2227"/>
      <c r="H32" s="2227"/>
      <c r="I32" s="255"/>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1:36" ht="15" customHeight="1">
      <c r="B33" s="254"/>
      <c r="C33" s="2227"/>
      <c r="D33" s="2227"/>
      <c r="E33" s="2227"/>
      <c r="F33" s="2227"/>
      <c r="G33" s="2227"/>
      <c r="H33" s="2227"/>
      <c r="I33" s="255"/>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1:36" ht="15" customHeight="1">
      <c r="B34" s="254"/>
      <c r="C34" s="2227"/>
      <c r="D34" s="2227"/>
      <c r="E34" s="2227"/>
      <c r="F34" s="2227"/>
      <c r="G34" s="2227"/>
      <c r="H34" s="2227"/>
      <c r="I34" s="255"/>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1:36" ht="15" customHeight="1">
      <c r="B35" s="254"/>
      <c r="C35" s="2227"/>
      <c r="D35" s="2227"/>
      <c r="E35" s="2227"/>
      <c r="F35" s="2227"/>
      <c r="G35" s="2227"/>
      <c r="H35" s="2227"/>
      <c r="I35" s="255"/>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1:36" ht="15" customHeight="1">
      <c r="B36" s="238"/>
      <c r="C36" s="2227"/>
      <c r="D36" s="2227"/>
      <c r="E36" s="2227"/>
      <c r="F36" s="2227"/>
      <c r="G36" s="2227"/>
      <c r="H36" s="2227"/>
      <c r="I36" s="223"/>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1:36" ht="15" customHeight="1">
      <c r="B37" s="238"/>
      <c r="C37" s="2227"/>
      <c r="D37" s="2227"/>
      <c r="E37" s="2227"/>
      <c r="F37" s="2227"/>
      <c r="G37" s="2227"/>
      <c r="H37" s="2227"/>
      <c r="I37" s="223"/>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1:36" ht="15" customHeight="1">
      <c r="B38" s="238"/>
      <c r="C38" s="2227"/>
      <c r="D38" s="2227"/>
      <c r="E38" s="2227"/>
      <c r="F38" s="2227"/>
      <c r="G38" s="2227"/>
      <c r="H38" s="2227"/>
      <c r="I38" s="223"/>
      <c r="J38" s="1878"/>
      <c r="K38" s="1879"/>
      <c r="L38" s="1879"/>
      <c r="M38" s="1879"/>
      <c r="N38" s="1879"/>
      <c r="O38" s="1879"/>
      <c r="P38" s="1879"/>
      <c r="Q38" s="1879"/>
      <c r="R38" s="1879"/>
      <c r="S38" s="1879"/>
      <c r="T38" s="1879"/>
      <c r="U38" s="1879"/>
      <c r="V38" s="1879"/>
      <c r="W38" s="1879"/>
      <c r="X38" s="1879"/>
      <c r="Y38" s="1879"/>
      <c r="Z38" s="1879"/>
      <c r="AA38" s="1879"/>
      <c r="AB38" s="1879"/>
      <c r="AC38" s="1879"/>
      <c r="AD38" s="1879"/>
      <c r="AE38" s="1879"/>
      <c r="AF38" s="1879"/>
      <c r="AG38" s="1879"/>
      <c r="AH38" s="1879"/>
      <c r="AI38" s="1879"/>
      <c r="AJ38" s="1880"/>
    </row>
    <row r="39" spans="1:36" ht="15" customHeight="1" thickBot="1">
      <c r="B39" s="239"/>
      <c r="C39" s="2228"/>
      <c r="D39" s="2228"/>
      <c r="E39" s="2228"/>
      <c r="F39" s="2228"/>
      <c r="G39" s="2228"/>
      <c r="H39" s="2228"/>
      <c r="I39" s="224"/>
      <c r="J39" s="1881"/>
      <c r="K39" s="1882"/>
      <c r="L39" s="1882"/>
      <c r="M39" s="1882"/>
      <c r="N39" s="1882"/>
      <c r="O39" s="1882"/>
      <c r="P39" s="1882"/>
      <c r="Q39" s="1882"/>
      <c r="R39" s="1882"/>
      <c r="S39" s="1882"/>
      <c r="T39" s="1882"/>
      <c r="U39" s="1882"/>
      <c r="V39" s="1882"/>
      <c r="W39" s="1882"/>
      <c r="X39" s="1882"/>
      <c r="Y39" s="1882"/>
      <c r="Z39" s="1882"/>
      <c r="AA39" s="1882"/>
      <c r="AB39" s="1882"/>
      <c r="AC39" s="1882"/>
      <c r="AD39" s="1882"/>
      <c r="AE39" s="1882"/>
      <c r="AF39" s="1882"/>
      <c r="AG39" s="1882"/>
      <c r="AH39" s="1882"/>
      <c r="AI39" s="1882"/>
      <c r="AJ39" s="1883"/>
    </row>
    <row r="40" spans="1:36">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row>
    <row r="41" spans="1:36" s="207" customFormat="1">
      <c r="A41" s="485"/>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258"/>
    </row>
    <row r="42" spans="1:36" s="192" customFormat="1" ht="15.75" hidden="1" customHeight="1">
      <c r="B42" s="178"/>
      <c r="C42" s="2219" t="s">
        <v>112</v>
      </c>
      <c r="D42" s="1897"/>
      <c r="E42" s="1897"/>
      <c r="F42" s="2214"/>
      <c r="G42" s="2217" t="s">
        <v>31</v>
      </c>
      <c r="H42" s="1897"/>
      <c r="I42" s="1897"/>
      <c r="J42" s="2218"/>
      <c r="K42" s="2213" t="s">
        <v>7</v>
      </c>
      <c r="L42" s="1897"/>
      <c r="M42" s="1897"/>
      <c r="N42" s="2214"/>
      <c r="O42" s="194"/>
      <c r="P42" s="213"/>
      <c r="Q42" s="2215" t="s">
        <v>6</v>
      </c>
      <c r="R42" s="1897"/>
      <c r="S42" s="1897"/>
      <c r="T42" s="1897"/>
      <c r="U42" s="213"/>
      <c r="V42" s="195"/>
      <c r="W42" s="194"/>
      <c r="X42" s="193"/>
      <c r="Y42" s="2215" t="s">
        <v>21</v>
      </c>
      <c r="Z42" s="1897"/>
      <c r="AA42" s="1897"/>
      <c r="AB42" s="1897"/>
      <c r="AC42" s="213"/>
      <c r="AD42" s="196"/>
      <c r="AE42" s="2213" t="s">
        <v>111</v>
      </c>
      <c r="AF42" s="1897"/>
      <c r="AG42" s="1897"/>
      <c r="AH42" s="2218"/>
      <c r="AJ42" s="191"/>
    </row>
    <row r="43" spans="1:36" s="1" customFormat="1" ht="17.100000000000001" hidden="1" customHeight="1">
      <c r="B43" s="211"/>
      <c r="C43" s="210"/>
      <c r="D43" s="208"/>
      <c r="E43" s="208"/>
      <c r="F43" s="204"/>
      <c r="G43" s="212"/>
      <c r="H43" s="208"/>
      <c r="I43" s="208"/>
      <c r="J43" s="198"/>
      <c r="K43" s="210"/>
      <c r="L43" s="208"/>
      <c r="M43" s="208"/>
      <c r="N43" s="204"/>
      <c r="O43" s="212"/>
      <c r="P43" s="208"/>
      <c r="Q43" s="208"/>
      <c r="R43" s="208"/>
      <c r="S43" s="208"/>
      <c r="T43" s="208"/>
      <c r="U43" s="208"/>
      <c r="V43" s="204"/>
      <c r="W43" s="212"/>
      <c r="X43" s="209"/>
      <c r="Y43" s="209"/>
      <c r="Z43" s="209"/>
      <c r="AA43" s="209"/>
      <c r="AB43" s="209"/>
      <c r="AC43" s="209"/>
      <c r="AD43" s="214"/>
      <c r="AE43" s="208"/>
      <c r="AF43" s="208"/>
      <c r="AG43" s="208"/>
      <c r="AH43" s="198"/>
      <c r="AJ43" s="12"/>
    </row>
    <row r="44" spans="1:36" s="1" customFormat="1" ht="17.100000000000001" hidden="1" customHeight="1">
      <c r="B44" s="211"/>
      <c r="C44" s="203"/>
      <c r="D44" s="208"/>
      <c r="E44" s="208"/>
      <c r="F44" s="204"/>
      <c r="G44" s="197"/>
      <c r="H44" s="208"/>
      <c r="I44" s="208"/>
      <c r="J44" s="198"/>
      <c r="K44" s="203"/>
      <c r="L44" s="208"/>
      <c r="M44" s="208"/>
      <c r="N44" s="204"/>
      <c r="O44" s="197"/>
      <c r="P44" s="208"/>
      <c r="Q44" s="208"/>
      <c r="R44" s="208"/>
      <c r="S44" s="208"/>
      <c r="T44" s="208"/>
      <c r="U44" s="208"/>
      <c r="V44" s="204"/>
      <c r="W44" s="215"/>
      <c r="X44" s="209"/>
      <c r="Y44" s="209"/>
      <c r="Z44" s="209"/>
      <c r="AA44" s="209"/>
      <c r="AB44" s="209"/>
      <c r="AC44" s="209"/>
      <c r="AD44" s="214"/>
      <c r="AE44" s="208"/>
      <c r="AF44" s="208"/>
      <c r="AG44" s="208"/>
      <c r="AH44" s="198"/>
      <c r="AJ44" s="12"/>
    </row>
    <row r="45" spans="1:36" s="1" customFormat="1" ht="17.100000000000001" hidden="1" customHeight="1" thickBot="1">
      <c r="B45" s="211"/>
      <c r="C45" s="205"/>
      <c r="D45" s="200"/>
      <c r="E45" s="200"/>
      <c r="F45" s="206"/>
      <c r="G45" s="199"/>
      <c r="H45" s="200"/>
      <c r="I45" s="200"/>
      <c r="J45" s="201"/>
      <c r="K45" s="205"/>
      <c r="L45" s="200"/>
      <c r="M45" s="200"/>
      <c r="N45" s="206"/>
      <c r="O45" s="199"/>
      <c r="P45" s="200"/>
      <c r="Q45" s="200"/>
      <c r="R45" s="200"/>
      <c r="S45" s="200"/>
      <c r="T45" s="200"/>
      <c r="U45" s="200"/>
      <c r="V45" s="206"/>
      <c r="W45" s="216"/>
      <c r="X45" s="202"/>
      <c r="Y45" s="202"/>
      <c r="Z45" s="202"/>
      <c r="AA45" s="202"/>
      <c r="AB45" s="202"/>
      <c r="AC45" s="202"/>
      <c r="AD45" s="217"/>
      <c r="AE45" s="200"/>
      <c r="AF45" s="200"/>
      <c r="AG45" s="200"/>
      <c r="AH45" s="201"/>
      <c r="AJ45" s="12"/>
    </row>
    <row r="46" spans="1:36" hidden="1">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row>
    <row r="47" spans="1:36">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row r="48" spans="1:36">
      <c r="C48" s="20"/>
      <c r="D48" s="21"/>
      <c r="E48" s="22"/>
      <c r="F48" s="20"/>
      <c r="G48" s="20"/>
      <c r="H48" s="20"/>
      <c r="I48" s="20"/>
      <c r="J48" s="20"/>
      <c r="K48" s="20"/>
      <c r="L48" s="20"/>
      <c r="M48" s="20"/>
      <c r="N48" s="20"/>
      <c r="O48" s="20"/>
      <c r="P48" s="20"/>
      <c r="Q48" s="20"/>
      <c r="R48" s="20"/>
      <c r="S48" s="20"/>
      <c r="T48" s="20"/>
      <c r="U48" s="20"/>
      <c r="V48" s="20"/>
      <c r="W48" s="20"/>
      <c r="X48" s="20"/>
      <c r="Y48" s="20"/>
      <c r="Z48" s="20"/>
    </row>
    <row r="49" spans="3:35">
      <c r="C49" s="20"/>
      <c r="D49" s="21"/>
      <c r="E49" s="20"/>
      <c r="F49" s="20"/>
      <c r="G49" s="20"/>
      <c r="H49" s="23"/>
      <c r="I49" s="23"/>
      <c r="J49" s="23"/>
      <c r="K49" s="23"/>
      <c r="L49" s="23"/>
      <c r="M49" s="23"/>
      <c r="N49" s="23"/>
      <c r="O49" s="23"/>
      <c r="P49" s="23"/>
      <c r="Q49" s="23"/>
      <c r="R49" s="23"/>
      <c r="S49" s="23"/>
      <c r="T49" s="23"/>
      <c r="U49" s="23"/>
      <c r="V49" s="23"/>
      <c r="W49" s="23"/>
      <c r="X49" s="23"/>
      <c r="Y49" s="23"/>
      <c r="Z49" s="23"/>
      <c r="AA49" s="31"/>
      <c r="AB49" s="31"/>
      <c r="AC49" s="31"/>
      <c r="AD49" s="31"/>
      <c r="AE49" s="31"/>
      <c r="AF49" s="31"/>
      <c r="AG49" s="31"/>
      <c r="AH49" s="31"/>
      <c r="AI49" s="31"/>
    </row>
    <row r="50" spans="3:35">
      <c r="D50" s="17"/>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row>
    <row r="51" spans="3:35">
      <c r="D51" s="17"/>
      <c r="H51" s="1510"/>
      <c r="I51" s="1510"/>
      <c r="J51" s="1510"/>
      <c r="K51" s="1510"/>
      <c r="L51" s="1510"/>
      <c r="M51" s="1510"/>
      <c r="N51" s="1510"/>
      <c r="O51" s="1510"/>
      <c r="P51" s="1510"/>
      <c r="Q51" s="1510"/>
      <c r="R51" s="1510"/>
      <c r="S51" s="1510"/>
      <c r="T51" s="1510"/>
      <c r="U51" s="1510"/>
      <c r="V51" s="1510"/>
      <c r="W51" s="1510"/>
      <c r="X51" s="1510"/>
      <c r="Y51" s="1510"/>
      <c r="Z51" s="1510"/>
      <c r="AA51" s="1510"/>
      <c r="AB51" s="1510"/>
      <c r="AC51" s="1510"/>
      <c r="AD51" s="1510"/>
      <c r="AE51" s="1510"/>
      <c r="AF51" s="1510"/>
      <c r="AG51" s="1510"/>
      <c r="AH51" s="1510"/>
      <c r="AI51" s="1510"/>
    </row>
  </sheetData>
  <sheetProtection selectLockedCells="1"/>
  <mergeCells count="52">
    <mergeCell ref="AL22:AW24"/>
    <mergeCell ref="AM11:BF12"/>
    <mergeCell ref="H51:AI51"/>
    <mergeCell ref="L20:U21"/>
    <mergeCell ref="AE42:AH42"/>
    <mergeCell ref="I26:I27"/>
    <mergeCell ref="C28:H39"/>
    <mergeCell ref="J28:AJ39"/>
    <mergeCell ref="V26:AJ27"/>
    <mergeCell ref="L26:U27"/>
    <mergeCell ref="V22:AJ23"/>
    <mergeCell ref="V24:AJ25"/>
    <mergeCell ref="L22:U23"/>
    <mergeCell ref="L24:U25"/>
    <mergeCell ref="B11:AJ11"/>
    <mergeCell ref="Z1:AI1"/>
    <mergeCell ref="C3:F3"/>
    <mergeCell ref="B20:B21"/>
    <mergeCell ref="C20:H21"/>
    <mergeCell ref="I20:I21"/>
    <mergeCell ref="S8:W8"/>
    <mergeCell ref="B18:B19"/>
    <mergeCell ref="C18:H19"/>
    <mergeCell ref="I18:I19"/>
    <mergeCell ref="AC20:AJ21"/>
    <mergeCell ref="Y8:AI8"/>
    <mergeCell ref="C4:L4"/>
    <mergeCell ref="S7:W7"/>
    <mergeCell ref="Y7:AI7"/>
    <mergeCell ref="S6:W6"/>
    <mergeCell ref="P9:AH10"/>
    <mergeCell ref="Y6:AI6"/>
    <mergeCell ref="K42:N42"/>
    <mergeCell ref="Q42:T42"/>
    <mergeCell ref="Y42:AB42"/>
    <mergeCell ref="B13:AJ14"/>
    <mergeCell ref="B16:AJ16"/>
    <mergeCell ref="B24:B25"/>
    <mergeCell ref="C24:H25"/>
    <mergeCell ref="I24:I25"/>
    <mergeCell ref="B22:B23"/>
    <mergeCell ref="C22:H23"/>
    <mergeCell ref="I22:I23"/>
    <mergeCell ref="B26:B27"/>
    <mergeCell ref="C26:H27"/>
    <mergeCell ref="G42:J42"/>
    <mergeCell ref="C42:F42"/>
    <mergeCell ref="AN19:AT20"/>
    <mergeCell ref="AU19:AW20"/>
    <mergeCell ref="L18:AJ19"/>
    <mergeCell ref="W20:AA21"/>
    <mergeCell ref="AN15:AW17"/>
  </mergeCells>
  <phoneticPr fontId="3"/>
  <conditionalFormatting sqref="L20:U21">
    <cfRule type="expression" dxfId="71" priority="4" stopIfTrue="1">
      <formula>AND(MONTH(L20)&lt;10,DAY(L20)&gt;9)</formula>
    </cfRule>
    <cfRule type="expression" dxfId="70" priority="5" stopIfTrue="1">
      <formula>AND(MONTH(L20)&lt;10,DAY(L20)&lt;10)</formula>
    </cfRule>
    <cfRule type="expression" dxfId="69" priority="6" stopIfTrue="1">
      <formula>AND(MONTH(L20)&gt;9,DAY(L20)&lt;10)</formula>
    </cfRule>
  </conditionalFormatting>
  <conditionalFormatting sqref="L26:U27">
    <cfRule type="expression" dxfId="68" priority="1" stopIfTrue="1">
      <formula>AND(MONTH(L26)&lt;10,DAY(L26)&gt;9)</formula>
    </cfRule>
    <cfRule type="expression" dxfId="67" priority="2" stopIfTrue="1">
      <formula>AND(MONTH(L26)&lt;10,DAY(L26)&lt;10)</formula>
    </cfRule>
    <cfRule type="expression" dxfId="66" priority="3" stopIfTrue="1">
      <formula>AND(MONTH(L26)&gt;9,DAY(L26)&lt;10)</formula>
    </cfRule>
  </conditionalFormatting>
  <dataValidations count="1">
    <dataValidation type="list" allowBlank="1" showInputMessage="1" showErrorMessage="1" sqref="AU19:AW20">
      <formula1>$AZ$18:$AZ$20</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明朝,標準"&amp;8&amp;K01+034第20号様式（第22条関係）建築保全業務委託用</oddHeader>
    <oddFooter>&amp;R&amp;"ＭＳ 明朝,標準"&amp;8&amp;K01+034受注者⇒施設管理担当者</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BF55"/>
  <sheetViews>
    <sheetView showZeros="0" view="pageBreakPreview" zoomScaleNormal="100" zoomScaleSheetLayoutView="100" workbookViewId="0">
      <selection activeCell="D44" sqref="D44:AJ44"/>
    </sheetView>
  </sheetViews>
  <sheetFormatPr defaultColWidth="2.33203125" defaultRowHeight="13.2"/>
  <cols>
    <col min="1" max="1" width="8.109375" style="612" customWidth="1"/>
    <col min="2" max="40" width="2.33203125" style="612"/>
    <col min="41" max="41" width="2.33203125" style="612" hidden="1" customWidth="1"/>
    <col min="42" max="44" width="2.33203125" style="612"/>
    <col min="45" max="45" width="21.44140625" style="612" customWidth="1"/>
    <col min="46" max="46" width="9.77734375" style="612" customWidth="1"/>
    <col min="47" max="51" width="2.33203125" style="612"/>
    <col min="52" max="52" width="2.33203125" style="612" hidden="1" customWidth="1"/>
    <col min="53" max="16384" width="2.33203125" style="612"/>
  </cols>
  <sheetData>
    <row r="1" spans="2:51" ht="20.100000000000001" customHeight="1" thickBot="1">
      <c r="Y1" s="1904" t="s">
        <v>353</v>
      </c>
      <c r="Z1" s="1722"/>
      <c r="AA1" s="1722"/>
      <c r="AB1" s="1722"/>
      <c r="AC1" s="1722"/>
      <c r="AD1" s="1722"/>
      <c r="AE1" s="1722"/>
      <c r="AF1" s="1722"/>
      <c r="AG1" s="1722"/>
      <c r="AH1" s="1722"/>
      <c r="AI1" s="1722"/>
      <c r="AJ1" s="1722"/>
      <c r="AL1" s="583" t="s">
        <v>281</v>
      </c>
    </row>
    <row r="2" spans="2:51" ht="20.100000000000001" customHeight="1">
      <c r="Y2" s="1947">
        <v>43383</v>
      </c>
      <c r="Z2" s="1948"/>
      <c r="AA2" s="1948"/>
      <c r="AB2" s="1948"/>
      <c r="AC2" s="1948"/>
      <c r="AD2" s="1948"/>
      <c r="AE2" s="1948"/>
      <c r="AF2" s="1948"/>
      <c r="AG2" s="1948"/>
      <c r="AH2" s="1948"/>
      <c r="AI2" s="1948"/>
      <c r="AJ2" s="1948"/>
      <c r="AL2" s="583" t="s">
        <v>40</v>
      </c>
      <c r="AS2" s="1713" t="s">
        <v>635</v>
      </c>
      <c r="AT2" s="1714"/>
      <c r="AU2" s="1715"/>
      <c r="AV2" s="722"/>
      <c r="AW2" s="722"/>
      <c r="AX2" s="722"/>
      <c r="AY2" s="722"/>
    </row>
    <row r="3" spans="2:51" ht="15" customHeight="1" thickBot="1">
      <c r="AA3" s="357"/>
      <c r="AC3" s="38"/>
      <c r="AD3" s="38"/>
      <c r="AE3" s="38"/>
      <c r="AF3" s="38"/>
      <c r="AG3" s="38"/>
      <c r="AH3" s="38"/>
      <c r="AI3" s="38"/>
      <c r="AJ3" s="38"/>
      <c r="AS3" s="1716"/>
      <c r="AT3" s="1717"/>
      <c r="AU3" s="1718"/>
      <c r="AV3" s="722"/>
      <c r="AW3" s="722"/>
      <c r="AX3" s="722"/>
      <c r="AY3" s="722"/>
    </row>
    <row r="4" spans="2:51" ht="15" customHeight="1">
      <c r="B4" s="2119" t="s">
        <v>338</v>
      </c>
      <c r="C4" s="2201"/>
      <c r="D4" s="2201"/>
      <c r="E4" s="2201"/>
      <c r="F4" s="2201"/>
      <c r="AS4" s="40"/>
      <c r="AT4" s="40"/>
      <c r="AU4" s="40"/>
      <c r="AV4" s="40"/>
      <c r="AW4" s="40"/>
      <c r="AX4" s="40"/>
      <c r="AY4" s="40"/>
    </row>
    <row r="5" spans="2:51" ht="30" customHeight="1">
      <c r="C5" s="1755" t="str">
        <f>各項目入力表!F4</f>
        <v>○△□×ビル管理株式会社</v>
      </c>
      <c r="D5" s="2140"/>
      <c r="E5" s="2140"/>
      <c r="F5" s="2140"/>
      <c r="G5" s="2140"/>
      <c r="H5" s="2140"/>
      <c r="I5" s="2140"/>
      <c r="J5" s="2140"/>
      <c r="K5" s="2140"/>
      <c r="L5" s="2140"/>
      <c r="M5" s="2140"/>
      <c r="N5" s="2140"/>
      <c r="O5" s="2140"/>
      <c r="P5" s="2140"/>
    </row>
    <row r="6" spans="2:51" ht="30" customHeight="1">
      <c r="C6" s="1755" t="str">
        <f>各項目入力表!F5</f>
        <v>代表取締役　○△　□×</v>
      </c>
      <c r="D6" s="2140"/>
      <c r="E6" s="2140"/>
      <c r="F6" s="2140"/>
      <c r="G6" s="2140"/>
      <c r="H6" s="2140"/>
      <c r="I6" s="2140"/>
      <c r="J6" s="2140"/>
      <c r="K6" s="2140"/>
      <c r="L6" s="2140"/>
      <c r="M6" s="2140"/>
      <c r="N6" s="2140"/>
      <c r="O6" s="2140"/>
      <c r="P6" s="2140"/>
      <c r="Q6" s="188" t="s">
        <v>320</v>
      </c>
    </row>
    <row r="7" spans="2:51" ht="15" customHeight="1">
      <c r="X7" s="656"/>
      <c r="Y7" s="657"/>
      <c r="Z7" s="657"/>
      <c r="AA7" s="657"/>
      <c r="AB7" s="657"/>
      <c r="AC7" s="657"/>
      <c r="AD7" s="657"/>
      <c r="AE7" s="657"/>
      <c r="AF7" s="657"/>
      <c r="AG7" s="657"/>
      <c r="AH7" s="657"/>
    </row>
    <row r="8" spans="2:51" ht="20.100000000000001" customHeight="1">
      <c r="U8" s="1719" t="str">
        <f>各項目入力表!B10</f>
        <v>平塚市長　　落合　克宏</v>
      </c>
      <c r="V8" s="1088"/>
      <c r="W8" s="1088"/>
      <c r="X8" s="1088"/>
      <c r="Y8" s="1088"/>
      <c r="Z8" s="1088"/>
      <c r="AA8" s="1088"/>
      <c r="AB8" s="1088"/>
      <c r="AC8" s="1088"/>
      <c r="AD8" s="1088"/>
      <c r="AE8" s="1088"/>
      <c r="AF8" s="1088"/>
      <c r="AG8" s="1088"/>
      <c r="AH8" s="1088"/>
      <c r="AI8" s="1618" t="s">
        <v>27</v>
      </c>
      <c r="AJ8" s="1618"/>
    </row>
    <row r="9" spans="2:51" ht="15" customHeight="1">
      <c r="X9" s="658"/>
    </row>
    <row r="10" spans="2:51" ht="30" customHeight="1">
      <c r="B10" s="1617" t="s">
        <v>775</v>
      </c>
      <c r="C10" s="1617"/>
      <c r="D10" s="1617"/>
      <c r="E10" s="1617"/>
      <c r="F10" s="1617"/>
      <c r="G10" s="1617"/>
      <c r="H10" s="1617"/>
      <c r="I10" s="1617"/>
      <c r="J10" s="1617"/>
      <c r="K10" s="1617"/>
      <c r="L10" s="1617"/>
      <c r="M10" s="1617"/>
      <c r="N10" s="1617"/>
      <c r="O10" s="1617"/>
      <c r="P10" s="1617"/>
      <c r="Q10" s="1617"/>
      <c r="R10" s="1617"/>
      <c r="S10" s="1617"/>
      <c r="T10" s="1617"/>
      <c r="U10" s="1617"/>
      <c r="V10" s="1617"/>
      <c r="W10" s="1617"/>
      <c r="X10" s="1617"/>
      <c r="Y10" s="1617"/>
      <c r="Z10" s="1617"/>
      <c r="AA10" s="1617"/>
      <c r="AB10" s="1617"/>
      <c r="AC10" s="1617"/>
      <c r="AD10" s="1617"/>
      <c r="AE10" s="1617"/>
      <c r="AF10" s="1617"/>
      <c r="AG10" s="1617"/>
      <c r="AH10" s="1617"/>
      <c r="AI10" s="1617"/>
      <c r="AJ10" s="1617"/>
      <c r="AO10" s="612" t="s">
        <v>539</v>
      </c>
    </row>
    <row r="11" spans="2:51" ht="15" customHeight="1">
      <c r="AL11" s="2138" t="s">
        <v>341</v>
      </c>
      <c r="AM11" s="2139"/>
      <c r="AN11" s="20" t="s">
        <v>848</v>
      </c>
      <c r="AO11" s="612" t="s">
        <v>538</v>
      </c>
    </row>
    <row r="12" spans="2:51" ht="20.100000000000001" customHeight="1">
      <c r="B12" s="2234" t="s">
        <v>820</v>
      </c>
      <c r="C12" s="1819"/>
      <c r="D12" s="1819"/>
      <c r="E12" s="1819"/>
      <c r="F12" s="1819"/>
      <c r="G12" s="1819"/>
      <c r="H12" s="1819"/>
      <c r="I12" s="1819"/>
      <c r="J12" s="1819"/>
      <c r="K12" s="1819"/>
      <c r="L12" s="1819"/>
      <c r="M12" s="1819"/>
      <c r="N12" s="1819"/>
      <c r="O12" s="1819"/>
      <c r="P12" s="1819"/>
      <c r="Q12" s="1819"/>
      <c r="R12" s="1819"/>
      <c r="S12" s="1819"/>
      <c r="T12" s="1819"/>
      <c r="U12" s="1819"/>
      <c r="V12" s="1819"/>
      <c r="W12" s="1819"/>
      <c r="X12" s="1819"/>
      <c r="Y12" s="1819"/>
      <c r="Z12" s="1819"/>
      <c r="AA12" s="1819"/>
      <c r="AB12" s="1819"/>
      <c r="AC12" s="1819"/>
      <c r="AD12" s="1819"/>
      <c r="AE12" s="1819"/>
      <c r="AF12" s="1819"/>
      <c r="AG12" s="1819"/>
      <c r="AH12" s="1819"/>
      <c r="AI12" s="1819"/>
      <c r="AJ12" s="1819"/>
      <c r="AL12" s="2138"/>
      <c r="AM12" s="2139"/>
      <c r="AN12" s="660" t="s">
        <v>849</v>
      </c>
      <c r="AO12" s="604"/>
    </row>
    <row r="13" spans="2:51" ht="20.100000000000001" customHeight="1">
      <c r="B13" s="2235" t="s">
        <v>538</v>
      </c>
      <c r="C13" s="1816"/>
      <c r="D13" s="1816"/>
      <c r="E13" s="1816"/>
      <c r="F13" s="1816"/>
      <c r="G13" s="1816"/>
      <c r="H13" s="1816"/>
      <c r="I13" s="1816"/>
      <c r="J13" s="1816"/>
      <c r="K13" s="1816"/>
      <c r="L13" s="1816"/>
      <c r="M13" s="1816"/>
      <c r="N13" s="1816"/>
      <c r="O13" s="1816"/>
      <c r="P13" s="1816"/>
      <c r="Q13" s="1816"/>
      <c r="R13" s="1816"/>
      <c r="S13" s="1816"/>
      <c r="T13" s="1816"/>
      <c r="U13" s="1816"/>
      <c r="V13" s="1816"/>
      <c r="W13" s="1816"/>
      <c r="X13" s="1816"/>
      <c r="Y13" s="1816"/>
      <c r="Z13" s="1816"/>
      <c r="AA13" s="1816"/>
      <c r="AB13" s="1816"/>
      <c r="AC13" s="1816"/>
      <c r="AD13" s="1816"/>
      <c r="AE13" s="1816"/>
      <c r="AF13" s="1816"/>
      <c r="AG13" s="1816"/>
      <c r="AH13" s="1816"/>
      <c r="AI13" s="1816"/>
      <c r="AJ13" s="488"/>
      <c r="AN13" s="660" t="s">
        <v>340</v>
      </c>
    </row>
    <row r="14" spans="2:51" ht="15" customHeight="1">
      <c r="AN14" s="661" t="s">
        <v>779</v>
      </c>
    </row>
    <row r="15" spans="2:51" ht="20.100000000000001" customHeight="1">
      <c r="B15" s="1618" t="s">
        <v>28</v>
      </c>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N15" s="661" t="s">
        <v>377</v>
      </c>
    </row>
    <row r="16" spans="2:51" ht="15" customHeight="1" thickBot="1">
      <c r="AM16" s="719"/>
      <c r="AN16" s="707"/>
      <c r="AO16" s="707"/>
      <c r="AP16" s="707"/>
      <c r="AQ16" s="707"/>
      <c r="AR16" s="707"/>
      <c r="AS16" s="707"/>
    </row>
    <row r="17" spans="2:58" ht="15" customHeight="1">
      <c r="B17" s="1926"/>
      <c r="C17" s="1602" t="s">
        <v>345</v>
      </c>
      <c r="D17" s="1096"/>
      <c r="E17" s="1096"/>
      <c r="F17" s="1096"/>
      <c r="G17" s="1096"/>
      <c r="H17" s="1096"/>
      <c r="I17" s="1928"/>
      <c r="J17" s="77"/>
      <c r="K17" s="590"/>
      <c r="L17" s="2208" t="str">
        <f>各項目入力表!B3</f>
        <v>○○○○施設保全業務（総合管理）</v>
      </c>
      <c r="M17" s="2209"/>
      <c r="N17" s="2209"/>
      <c r="O17" s="2209"/>
      <c r="P17" s="2209"/>
      <c r="Q17" s="2209"/>
      <c r="R17" s="2209"/>
      <c r="S17" s="2209"/>
      <c r="T17" s="2209"/>
      <c r="U17" s="2209"/>
      <c r="V17" s="2209"/>
      <c r="W17" s="2209"/>
      <c r="X17" s="2209"/>
      <c r="Y17" s="2209"/>
      <c r="Z17" s="2209"/>
      <c r="AA17" s="2209"/>
      <c r="AB17" s="2209"/>
      <c r="AC17" s="2209"/>
      <c r="AD17" s="2209"/>
      <c r="AE17" s="2209"/>
      <c r="AF17" s="2209"/>
      <c r="AG17" s="2209"/>
      <c r="AH17" s="2209"/>
      <c r="AI17" s="2209"/>
      <c r="AJ17" s="2210"/>
      <c r="AM17" s="1090" t="s">
        <v>776</v>
      </c>
      <c r="AN17" s="1090"/>
      <c r="AO17" s="1090"/>
      <c r="AP17" s="1090"/>
      <c r="AQ17" s="1090"/>
      <c r="AR17" s="1090"/>
      <c r="AS17" s="1090"/>
      <c r="AT17" s="1090"/>
      <c r="AU17" s="1090"/>
      <c r="AV17" s="1090"/>
      <c r="AW17" s="1090"/>
      <c r="AX17" s="1090"/>
      <c r="AY17" s="1090"/>
      <c r="AZ17" s="1090"/>
      <c r="BA17" s="1090"/>
      <c r="BB17" s="1090"/>
      <c r="BC17" s="1090"/>
      <c r="BD17" s="1090"/>
      <c r="BE17" s="1090"/>
      <c r="BF17" s="1090"/>
    </row>
    <row r="18" spans="2:58" ht="15" customHeight="1">
      <c r="B18" s="1586"/>
      <c r="C18" s="1095"/>
      <c r="D18" s="1095"/>
      <c r="E18" s="1095"/>
      <c r="F18" s="1095"/>
      <c r="G18" s="1095"/>
      <c r="H18" s="1095"/>
      <c r="I18" s="1628"/>
      <c r="J18" s="79"/>
      <c r="K18" s="81"/>
      <c r="L18" s="2211"/>
      <c r="M18" s="2211"/>
      <c r="N18" s="2211"/>
      <c r="O18" s="2211"/>
      <c r="P18" s="2211"/>
      <c r="Q18" s="2211"/>
      <c r="R18" s="2211"/>
      <c r="S18" s="2211"/>
      <c r="T18" s="2211"/>
      <c r="U18" s="2211"/>
      <c r="V18" s="2211"/>
      <c r="W18" s="2211"/>
      <c r="X18" s="2211"/>
      <c r="Y18" s="2211"/>
      <c r="Z18" s="2211"/>
      <c r="AA18" s="2211"/>
      <c r="AB18" s="2211"/>
      <c r="AC18" s="2211"/>
      <c r="AD18" s="2211"/>
      <c r="AE18" s="2211"/>
      <c r="AF18" s="2211"/>
      <c r="AG18" s="2211"/>
      <c r="AH18" s="2211"/>
      <c r="AI18" s="2211"/>
      <c r="AJ18" s="2212"/>
      <c r="AM18" s="1090"/>
      <c r="AN18" s="1090"/>
      <c r="AO18" s="1090"/>
      <c r="AP18" s="1090"/>
      <c r="AQ18" s="1090"/>
      <c r="AR18" s="1090"/>
      <c r="AS18" s="1090"/>
      <c r="AT18" s="1090"/>
      <c r="AU18" s="1090"/>
      <c r="AV18" s="1090"/>
      <c r="AW18" s="1090"/>
      <c r="AX18" s="1090"/>
      <c r="AY18" s="1090"/>
      <c r="AZ18" s="1090"/>
      <c r="BA18" s="1090"/>
      <c r="BB18" s="1090"/>
      <c r="BC18" s="1090"/>
      <c r="BD18" s="1090"/>
      <c r="BE18" s="1090"/>
      <c r="BF18" s="1090"/>
    </row>
    <row r="19" spans="2:58" ht="15" customHeight="1" thickBot="1">
      <c r="B19" s="1585"/>
      <c r="C19" s="1587" t="s">
        <v>351</v>
      </c>
      <c r="D19" s="1102"/>
      <c r="E19" s="1102"/>
      <c r="F19" s="1102"/>
      <c r="G19" s="1102"/>
      <c r="H19" s="1102"/>
      <c r="I19" s="1627"/>
      <c r="J19" s="314"/>
      <c r="K19" s="566"/>
      <c r="L19" s="1872">
        <f>各項目入力表!B6</f>
        <v>43922</v>
      </c>
      <c r="M19" s="2197"/>
      <c r="N19" s="2197"/>
      <c r="O19" s="2197"/>
      <c r="P19" s="2197"/>
      <c r="Q19" s="2197"/>
      <c r="R19" s="2197"/>
      <c r="S19" s="2197"/>
      <c r="T19" s="2197"/>
      <c r="U19" s="2198"/>
      <c r="V19" s="314"/>
      <c r="W19" s="1102" t="s">
        <v>118</v>
      </c>
      <c r="X19" s="1102"/>
      <c r="Y19" s="1102"/>
      <c r="Z19" s="1102"/>
      <c r="AA19" s="1102"/>
      <c r="AB19" s="566"/>
      <c r="AC19" s="1588" t="str">
        <f>各項目入力表!B5</f>
        <v>05</v>
      </c>
      <c r="AD19" s="1103"/>
      <c r="AE19" s="1103"/>
      <c r="AF19" s="1103"/>
      <c r="AG19" s="1103"/>
      <c r="AH19" s="1103"/>
      <c r="AI19" s="1103"/>
      <c r="AJ19" s="1768"/>
      <c r="AM19" s="1090"/>
      <c r="AN19" s="1090"/>
      <c r="AO19" s="1090"/>
      <c r="AP19" s="1090"/>
      <c r="AQ19" s="1090"/>
      <c r="AR19" s="1090"/>
      <c r="AS19" s="1090"/>
      <c r="AT19" s="1090"/>
      <c r="AU19" s="1090"/>
      <c r="AV19" s="1090"/>
      <c r="AW19" s="1090"/>
      <c r="AX19" s="1090"/>
      <c r="AY19" s="1090"/>
      <c r="AZ19" s="1090"/>
      <c r="BA19" s="1090"/>
      <c r="BB19" s="1090"/>
      <c r="BC19" s="1090"/>
      <c r="BD19" s="1090"/>
      <c r="BE19" s="1090"/>
      <c r="BF19" s="1090"/>
    </row>
    <row r="20" spans="2:58" ht="15" customHeight="1" thickTop="1">
      <c r="B20" s="1586"/>
      <c r="C20" s="1095"/>
      <c r="D20" s="1095"/>
      <c r="E20" s="1095"/>
      <c r="F20" s="1095"/>
      <c r="G20" s="1095"/>
      <c r="H20" s="1095"/>
      <c r="I20" s="1628"/>
      <c r="J20" s="564"/>
      <c r="K20" s="562"/>
      <c r="L20" s="2199"/>
      <c r="M20" s="2199"/>
      <c r="N20" s="2199"/>
      <c r="O20" s="2199"/>
      <c r="P20" s="2199"/>
      <c r="Q20" s="2199"/>
      <c r="R20" s="2199"/>
      <c r="S20" s="2199"/>
      <c r="T20" s="2199"/>
      <c r="U20" s="2200"/>
      <c r="V20" s="564"/>
      <c r="W20" s="1095"/>
      <c r="X20" s="1095"/>
      <c r="Y20" s="1095"/>
      <c r="Z20" s="1095"/>
      <c r="AA20" s="1095"/>
      <c r="AB20" s="562"/>
      <c r="AC20" s="1991"/>
      <c r="AD20" s="1769"/>
      <c r="AE20" s="1769"/>
      <c r="AF20" s="1769"/>
      <c r="AG20" s="1769"/>
      <c r="AH20" s="1769"/>
      <c r="AI20" s="1769"/>
      <c r="AJ20" s="1233"/>
      <c r="AM20" s="1591" t="s">
        <v>777</v>
      </c>
      <c r="AN20" s="1074"/>
      <c r="AO20" s="1074"/>
      <c r="AP20" s="1074"/>
      <c r="AQ20" s="1074"/>
      <c r="AR20" s="1074"/>
      <c r="AS20" s="1592"/>
      <c r="AT20" s="1619" t="s">
        <v>110</v>
      </c>
      <c r="AU20" s="1620"/>
      <c r="AV20" s="1621"/>
      <c r="AZ20" s="612" t="s">
        <v>110</v>
      </c>
    </row>
    <row r="21" spans="2:58" ht="15" customHeight="1" thickBot="1">
      <c r="B21" s="1585"/>
      <c r="C21" s="1587" t="s">
        <v>756</v>
      </c>
      <c r="D21" s="1102"/>
      <c r="E21" s="1102"/>
      <c r="F21" s="1102"/>
      <c r="G21" s="1102"/>
      <c r="H21" s="1102"/>
      <c r="I21" s="1627"/>
      <c r="J21" s="662"/>
      <c r="K21" s="576"/>
      <c r="L21" s="2178">
        <f>IF(AT20=AZ21,各項目入力表!D7,+IF(AT20=AZ22,各項目入力表!D8,各項目入力表!B9))</f>
        <v>10800000</v>
      </c>
      <c r="M21" s="2194"/>
      <c r="N21" s="2194"/>
      <c r="O21" s="2194"/>
      <c r="P21" s="2194"/>
      <c r="Q21" s="2194"/>
      <c r="R21" s="2194"/>
      <c r="S21" s="2194"/>
      <c r="T21" s="2194"/>
      <c r="U21" s="2180"/>
      <c r="V21" s="2233" t="s">
        <v>204</v>
      </c>
      <c r="W21" s="2184"/>
      <c r="X21" s="2184"/>
      <c r="Y21" s="2184"/>
      <c r="Z21" s="2184"/>
      <c r="AA21" s="2184"/>
      <c r="AB21" s="2184"/>
      <c r="AC21" s="2184"/>
      <c r="AD21" s="2184"/>
      <c r="AE21" s="2184"/>
      <c r="AF21" s="2184"/>
      <c r="AG21" s="2184"/>
      <c r="AH21" s="2184"/>
      <c r="AI21" s="2184"/>
      <c r="AJ21" s="2185"/>
      <c r="AM21" s="1074"/>
      <c r="AN21" s="1074"/>
      <c r="AO21" s="1074"/>
      <c r="AP21" s="1074"/>
      <c r="AQ21" s="1074"/>
      <c r="AR21" s="1074"/>
      <c r="AS21" s="1592"/>
      <c r="AT21" s="1622"/>
      <c r="AU21" s="1623"/>
      <c r="AV21" s="1624"/>
      <c r="AZ21" s="612" t="s">
        <v>128</v>
      </c>
    </row>
    <row r="22" spans="2:58" ht="15" customHeight="1" thickTop="1">
      <c r="B22" s="1586"/>
      <c r="C22" s="1095"/>
      <c r="D22" s="1095"/>
      <c r="E22" s="1095"/>
      <c r="F22" s="1095"/>
      <c r="G22" s="1095"/>
      <c r="H22" s="1095"/>
      <c r="I22" s="1628"/>
      <c r="J22" s="663"/>
      <c r="K22" s="664"/>
      <c r="L22" s="2195"/>
      <c r="M22" s="2195"/>
      <c r="N22" s="2195"/>
      <c r="O22" s="2195"/>
      <c r="P22" s="2195"/>
      <c r="Q22" s="2195"/>
      <c r="R22" s="2195"/>
      <c r="S22" s="2195"/>
      <c r="T22" s="2195"/>
      <c r="U22" s="2182"/>
      <c r="V22" s="1194"/>
      <c r="W22" s="1194"/>
      <c r="X22" s="1194"/>
      <c r="Y22" s="1194"/>
      <c r="Z22" s="1194"/>
      <c r="AA22" s="1194"/>
      <c r="AB22" s="1194"/>
      <c r="AC22" s="1194"/>
      <c r="AD22" s="1194"/>
      <c r="AE22" s="1194"/>
      <c r="AF22" s="1194"/>
      <c r="AG22" s="1194"/>
      <c r="AH22" s="1194"/>
      <c r="AI22" s="1194"/>
      <c r="AJ22" s="2186"/>
      <c r="AZ22" s="612" t="s">
        <v>129</v>
      </c>
    </row>
    <row r="23" spans="2:58" ht="15" customHeight="1">
      <c r="B23" s="1941"/>
      <c r="C23" s="1884" t="str">
        <f>IF(B13=AO10,"","協議開始日")</f>
        <v>協議開始日</v>
      </c>
      <c r="D23" s="1589"/>
      <c r="E23" s="1589"/>
      <c r="F23" s="1589"/>
      <c r="G23" s="1589"/>
      <c r="H23" s="1589"/>
      <c r="I23" s="1944"/>
      <c r="J23" s="314"/>
      <c r="K23" s="566"/>
      <c r="L23" s="2187">
        <v>43388</v>
      </c>
      <c r="M23" s="2188"/>
      <c r="N23" s="2188"/>
      <c r="O23" s="2188"/>
      <c r="P23" s="2188"/>
      <c r="Q23" s="2188"/>
      <c r="R23" s="2188"/>
      <c r="S23" s="2188"/>
      <c r="T23" s="2188"/>
      <c r="U23" s="2188"/>
      <c r="V23" s="2190"/>
      <c r="W23" s="1642"/>
      <c r="X23" s="1642"/>
      <c r="Y23" s="1642"/>
      <c r="Z23" s="1642"/>
      <c r="AA23" s="1642"/>
      <c r="AB23" s="1642"/>
      <c r="AC23" s="1642"/>
      <c r="AD23" s="1642"/>
      <c r="AE23" s="1642"/>
      <c r="AF23" s="1642"/>
      <c r="AG23" s="1642"/>
      <c r="AH23" s="1642"/>
      <c r="AI23" s="1642"/>
      <c r="AJ23" s="2191"/>
      <c r="AM23" s="1616" t="s">
        <v>778</v>
      </c>
      <c r="AN23" s="1090"/>
      <c r="AO23" s="1090"/>
      <c r="AP23" s="1090"/>
      <c r="AQ23" s="1090"/>
      <c r="AR23" s="1090"/>
      <c r="AS23" s="1090"/>
      <c r="AT23" s="1090"/>
      <c r="AU23" s="1090"/>
      <c r="AV23" s="1090"/>
    </row>
    <row r="24" spans="2:58" ht="15" customHeight="1">
      <c r="B24" s="1980"/>
      <c r="C24" s="1603"/>
      <c r="D24" s="1603"/>
      <c r="E24" s="1603"/>
      <c r="F24" s="1603"/>
      <c r="G24" s="1603"/>
      <c r="H24" s="1603"/>
      <c r="I24" s="1646"/>
      <c r="J24" s="564"/>
      <c r="K24" s="562"/>
      <c r="L24" s="2189"/>
      <c r="M24" s="2189"/>
      <c r="N24" s="2189"/>
      <c r="O24" s="2189"/>
      <c r="P24" s="2189"/>
      <c r="Q24" s="2189"/>
      <c r="R24" s="2189"/>
      <c r="S24" s="2189"/>
      <c r="T24" s="2189"/>
      <c r="U24" s="2189"/>
      <c r="V24" s="1645"/>
      <c r="W24" s="1645"/>
      <c r="X24" s="1645"/>
      <c r="Y24" s="1645"/>
      <c r="Z24" s="1645"/>
      <c r="AA24" s="1645"/>
      <c r="AB24" s="1645"/>
      <c r="AC24" s="1645"/>
      <c r="AD24" s="1645"/>
      <c r="AE24" s="1645"/>
      <c r="AF24" s="1645"/>
      <c r="AG24" s="1645"/>
      <c r="AH24" s="1645"/>
      <c r="AI24" s="1645"/>
      <c r="AJ24" s="2192"/>
      <c r="AM24" s="1090"/>
      <c r="AN24" s="1090"/>
      <c r="AO24" s="1090"/>
      <c r="AP24" s="1090"/>
      <c r="AQ24" s="1090"/>
      <c r="AR24" s="1090"/>
      <c r="AS24" s="1090"/>
      <c r="AT24" s="1090"/>
      <c r="AU24" s="1090"/>
      <c r="AV24" s="1090"/>
    </row>
    <row r="25" spans="2:58" ht="15" customHeight="1">
      <c r="B25" s="1979"/>
      <c r="C25" s="1884" t="str">
        <f>IF(B13=AO10,"契約金額の変更に代える設計図書の　　変更内容","契約金額の変更に代える設計図書の　　変更内容　（予定）")</f>
        <v>契約金額の変更に代える設計図書の　　変更内容　（予定）</v>
      </c>
      <c r="D25" s="1454"/>
      <c r="E25" s="1454"/>
      <c r="F25" s="1454"/>
      <c r="G25" s="1454"/>
      <c r="H25" s="1454"/>
      <c r="I25" s="1944"/>
      <c r="J25" s="1498" t="s">
        <v>536</v>
      </c>
      <c r="K25" s="2230"/>
      <c r="L25" s="2230"/>
      <c r="M25" s="2230"/>
      <c r="N25" s="2230"/>
      <c r="O25" s="2230"/>
      <c r="P25" s="2230"/>
      <c r="Q25" s="2230"/>
      <c r="R25" s="2230"/>
      <c r="S25" s="2230"/>
      <c r="T25" s="2230"/>
      <c r="U25" s="2230"/>
      <c r="V25" s="2230"/>
      <c r="W25" s="2230"/>
      <c r="X25" s="2230"/>
      <c r="Y25" s="2230"/>
      <c r="Z25" s="2230"/>
      <c r="AA25" s="2230"/>
      <c r="AB25" s="2230"/>
      <c r="AC25" s="2230"/>
      <c r="AD25" s="2230"/>
      <c r="AE25" s="2230"/>
      <c r="AF25" s="2230"/>
      <c r="AG25" s="2230"/>
      <c r="AH25" s="2230"/>
      <c r="AI25" s="2230"/>
      <c r="AJ25" s="2231"/>
      <c r="AM25" s="1090"/>
      <c r="AN25" s="1090"/>
      <c r="AO25" s="1090"/>
      <c r="AP25" s="1090"/>
      <c r="AQ25" s="1090"/>
      <c r="AR25" s="1090"/>
      <c r="AS25" s="1090"/>
      <c r="AT25" s="1090"/>
      <c r="AU25" s="1090"/>
      <c r="AV25" s="1090"/>
    </row>
    <row r="26" spans="2:58" ht="15" customHeight="1">
      <c r="B26" s="2170"/>
      <c r="C26" s="2171"/>
      <c r="D26" s="2043"/>
      <c r="E26" s="2043"/>
      <c r="F26" s="2043"/>
      <c r="G26" s="2043"/>
      <c r="H26" s="2043"/>
      <c r="I26" s="2172"/>
      <c r="J26" s="1878"/>
      <c r="K26" s="2232"/>
      <c r="L26" s="2232"/>
      <c r="M26" s="2232"/>
      <c r="N26" s="2232"/>
      <c r="O26" s="2232"/>
      <c r="P26" s="2232"/>
      <c r="Q26" s="2232"/>
      <c r="R26" s="2232"/>
      <c r="S26" s="2232"/>
      <c r="T26" s="2232"/>
      <c r="U26" s="2232"/>
      <c r="V26" s="2232"/>
      <c r="W26" s="2232"/>
      <c r="X26" s="2232"/>
      <c r="Y26" s="2232"/>
      <c r="Z26" s="2232"/>
      <c r="AA26" s="2232"/>
      <c r="AB26" s="2232"/>
      <c r="AC26" s="2232"/>
      <c r="AD26" s="2232"/>
      <c r="AE26" s="2232"/>
      <c r="AF26" s="2232"/>
      <c r="AG26" s="2232"/>
      <c r="AH26" s="2232"/>
      <c r="AI26" s="2232"/>
      <c r="AJ26" s="2101"/>
    </row>
    <row r="27" spans="2:58" ht="15" customHeight="1">
      <c r="B27" s="2170"/>
      <c r="C27" s="2171"/>
      <c r="D27" s="2043"/>
      <c r="E27" s="2043"/>
      <c r="F27" s="2043"/>
      <c r="G27" s="2043"/>
      <c r="H27" s="2043"/>
      <c r="I27" s="2172"/>
      <c r="J27" s="1878"/>
      <c r="K27" s="2232"/>
      <c r="L27" s="2232"/>
      <c r="M27" s="2232"/>
      <c r="N27" s="2232"/>
      <c r="O27" s="2232"/>
      <c r="P27" s="2232"/>
      <c r="Q27" s="2232"/>
      <c r="R27" s="2232"/>
      <c r="S27" s="2232"/>
      <c r="T27" s="2232"/>
      <c r="U27" s="2232"/>
      <c r="V27" s="2232"/>
      <c r="W27" s="2232"/>
      <c r="X27" s="2232"/>
      <c r="Y27" s="2232"/>
      <c r="Z27" s="2232"/>
      <c r="AA27" s="2232"/>
      <c r="AB27" s="2232"/>
      <c r="AC27" s="2232"/>
      <c r="AD27" s="2232"/>
      <c r="AE27" s="2232"/>
      <c r="AF27" s="2232"/>
      <c r="AG27" s="2232"/>
      <c r="AH27" s="2232"/>
      <c r="AI27" s="2232"/>
      <c r="AJ27" s="2101"/>
    </row>
    <row r="28" spans="2:58" ht="15" customHeight="1">
      <c r="B28" s="2170"/>
      <c r="C28" s="2171"/>
      <c r="D28" s="2043"/>
      <c r="E28" s="2043"/>
      <c r="F28" s="2043"/>
      <c r="G28" s="2043"/>
      <c r="H28" s="2043"/>
      <c r="I28" s="2172"/>
      <c r="J28" s="1878"/>
      <c r="K28" s="2232"/>
      <c r="L28" s="2232"/>
      <c r="M28" s="2232"/>
      <c r="N28" s="2232"/>
      <c r="O28" s="2232"/>
      <c r="P28" s="2232"/>
      <c r="Q28" s="2232"/>
      <c r="R28" s="2232"/>
      <c r="S28" s="2232"/>
      <c r="T28" s="2232"/>
      <c r="U28" s="2232"/>
      <c r="V28" s="2232"/>
      <c r="W28" s="2232"/>
      <c r="X28" s="2232"/>
      <c r="Y28" s="2232"/>
      <c r="Z28" s="2232"/>
      <c r="AA28" s="2232"/>
      <c r="AB28" s="2232"/>
      <c r="AC28" s="2232"/>
      <c r="AD28" s="2232"/>
      <c r="AE28" s="2232"/>
      <c r="AF28" s="2232"/>
      <c r="AG28" s="2232"/>
      <c r="AH28" s="2232"/>
      <c r="AI28" s="2232"/>
      <c r="AJ28" s="2101"/>
    </row>
    <row r="29" spans="2:58" ht="15" customHeight="1">
      <c r="B29" s="2170"/>
      <c r="C29" s="2171"/>
      <c r="D29" s="2043"/>
      <c r="E29" s="2043"/>
      <c r="F29" s="2043"/>
      <c r="G29" s="2043"/>
      <c r="H29" s="2043"/>
      <c r="I29" s="2172"/>
      <c r="J29" s="1878"/>
      <c r="K29" s="2232"/>
      <c r="L29" s="2232"/>
      <c r="M29" s="2232"/>
      <c r="N29" s="2232"/>
      <c r="O29" s="2232"/>
      <c r="P29" s="2232"/>
      <c r="Q29" s="2232"/>
      <c r="R29" s="2232"/>
      <c r="S29" s="2232"/>
      <c r="T29" s="2232"/>
      <c r="U29" s="2232"/>
      <c r="V29" s="2232"/>
      <c r="W29" s="2232"/>
      <c r="X29" s="2232"/>
      <c r="Y29" s="2232"/>
      <c r="Z29" s="2232"/>
      <c r="AA29" s="2232"/>
      <c r="AB29" s="2232"/>
      <c r="AC29" s="2232"/>
      <c r="AD29" s="2232"/>
      <c r="AE29" s="2232"/>
      <c r="AF29" s="2232"/>
      <c r="AG29" s="2232"/>
      <c r="AH29" s="2232"/>
      <c r="AI29" s="2232"/>
      <c r="AJ29" s="2101"/>
    </row>
    <row r="30" spans="2:58" ht="15" customHeight="1">
      <c r="B30" s="2170"/>
      <c r="C30" s="2171"/>
      <c r="D30" s="2043"/>
      <c r="E30" s="2043"/>
      <c r="F30" s="2043"/>
      <c r="G30" s="2043"/>
      <c r="H30" s="2043"/>
      <c r="I30" s="2172"/>
      <c r="J30" s="1878"/>
      <c r="K30" s="2232"/>
      <c r="L30" s="2232"/>
      <c r="M30" s="2232"/>
      <c r="N30" s="2232"/>
      <c r="O30" s="2232"/>
      <c r="P30" s="2232"/>
      <c r="Q30" s="2232"/>
      <c r="R30" s="2232"/>
      <c r="S30" s="2232"/>
      <c r="T30" s="2232"/>
      <c r="U30" s="2232"/>
      <c r="V30" s="2232"/>
      <c r="W30" s="2232"/>
      <c r="X30" s="2232"/>
      <c r="Y30" s="2232"/>
      <c r="Z30" s="2232"/>
      <c r="AA30" s="2232"/>
      <c r="AB30" s="2232"/>
      <c r="AC30" s="2232"/>
      <c r="AD30" s="2232"/>
      <c r="AE30" s="2232"/>
      <c r="AF30" s="2232"/>
      <c r="AG30" s="2232"/>
      <c r="AH30" s="2232"/>
      <c r="AI30" s="2232"/>
      <c r="AJ30" s="2101"/>
    </row>
    <row r="31" spans="2:58" ht="15" customHeight="1">
      <c r="B31" s="2170"/>
      <c r="C31" s="2171"/>
      <c r="D31" s="2043"/>
      <c r="E31" s="2043"/>
      <c r="F31" s="2043"/>
      <c r="G31" s="2043"/>
      <c r="H31" s="2043"/>
      <c r="I31" s="2172"/>
      <c r="J31" s="1878"/>
      <c r="K31" s="2232"/>
      <c r="L31" s="2232"/>
      <c r="M31" s="2232"/>
      <c r="N31" s="2232"/>
      <c r="O31" s="2232"/>
      <c r="P31" s="2232"/>
      <c r="Q31" s="2232"/>
      <c r="R31" s="2232"/>
      <c r="S31" s="2232"/>
      <c r="T31" s="2232"/>
      <c r="U31" s="2232"/>
      <c r="V31" s="2232"/>
      <c r="W31" s="2232"/>
      <c r="X31" s="2232"/>
      <c r="Y31" s="2232"/>
      <c r="Z31" s="2232"/>
      <c r="AA31" s="2232"/>
      <c r="AB31" s="2232"/>
      <c r="AC31" s="2232"/>
      <c r="AD31" s="2232"/>
      <c r="AE31" s="2232"/>
      <c r="AF31" s="2232"/>
      <c r="AG31" s="2232"/>
      <c r="AH31" s="2232"/>
      <c r="AI31" s="2232"/>
      <c r="AJ31" s="2101"/>
    </row>
    <row r="32" spans="2:58" ht="15" customHeight="1">
      <c r="B32" s="2170"/>
      <c r="C32" s="2171"/>
      <c r="D32" s="2043"/>
      <c r="E32" s="2043"/>
      <c r="F32" s="2043"/>
      <c r="G32" s="2043"/>
      <c r="H32" s="2043"/>
      <c r="I32" s="2172"/>
      <c r="J32" s="1878"/>
      <c r="K32" s="2232"/>
      <c r="L32" s="2232"/>
      <c r="M32" s="2232"/>
      <c r="N32" s="2232"/>
      <c r="O32" s="2232"/>
      <c r="P32" s="2232"/>
      <c r="Q32" s="2232"/>
      <c r="R32" s="2232"/>
      <c r="S32" s="2232"/>
      <c r="T32" s="2232"/>
      <c r="U32" s="2232"/>
      <c r="V32" s="2232"/>
      <c r="W32" s="2232"/>
      <c r="X32" s="2232"/>
      <c r="Y32" s="2232"/>
      <c r="Z32" s="2232"/>
      <c r="AA32" s="2232"/>
      <c r="AB32" s="2232"/>
      <c r="AC32" s="2232"/>
      <c r="AD32" s="2232"/>
      <c r="AE32" s="2232"/>
      <c r="AF32" s="2232"/>
      <c r="AG32" s="2232"/>
      <c r="AH32" s="2232"/>
      <c r="AI32" s="2232"/>
      <c r="AJ32" s="2101"/>
    </row>
    <row r="33" spans="1:41" ht="15" customHeight="1">
      <c r="B33" s="1942"/>
      <c r="C33" s="2043"/>
      <c r="D33" s="2043"/>
      <c r="E33" s="2043"/>
      <c r="F33" s="2043"/>
      <c r="G33" s="2043"/>
      <c r="H33" s="2043"/>
      <c r="I33" s="1945"/>
      <c r="J33" s="2099"/>
      <c r="K33" s="2232"/>
      <c r="L33" s="2232"/>
      <c r="M33" s="2232"/>
      <c r="N33" s="2232"/>
      <c r="O33" s="2232"/>
      <c r="P33" s="2232"/>
      <c r="Q33" s="2232"/>
      <c r="R33" s="2232"/>
      <c r="S33" s="2232"/>
      <c r="T33" s="2232"/>
      <c r="U33" s="2232"/>
      <c r="V33" s="2232"/>
      <c r="W33" s="2232"/>
      <c r="X33" s="2232"/>
      <c r="Y33" s="2232"/>
      <c r="Z33" s="2232"/>
      <c r="AA33" s="2232"/>
      <c r="AB33" s="2232"/>
      <c r="AC33" s="2232"/>
      <c r="AD33" s="2232"/>
      <c r="AE33" s="2232"/>
      <c r="AF33" s="2232"/>
      <c r="AG33" s="2232"/>
      <c r="AH33" s="2232"/>
      <c r="AI33" s="2232"/>
      <c r="AJ33" s="2101"/>
    </row>
    <row r="34" spans="1:41" ht="15" customHeight="1">
      <c r="B34" s="1942"/>
      <c r="C34" s="2043"/>
      <c r="D34" s="2043"/>
      <c r="E34" s="2043"/>
      <c r="F34" s="2043"/>
      <c r="G34" s="2043"/>
      <c r="H34" s="2043"/>
      <c r="I34" s="1945"/>
      <c r="J34" s="2099"/>
      <c r="K34" s="2232"/>
      <c r="L34" s="2232"/>
      <c r="M34" s="2232"/>
      <c r="N34" s="2232"/>
      <c r="O34" s="2232"/>
      <c r="P34" s="2232"/>
      <c r="Q34" s="2232"/>
      <c r="R34" s="2232"/>
      <c r="S34" s="2232"/>
      <c r="T34" s="2232"/>
      <c r="U34" s="2232"/>
      <c r="V34" s="2232"/>
      <c r="W34" s="2232"/>
      <c r="X34" s="2232"/>
      <c r="Y34" s="2232"/>
      <c r="Z34" s="2232"/>
      <c r="AA34" s="2232"/>
      <c r="AB34" s="2232"/>
      <c r="AC34" s="2232"/>
      <c r="AD34" s="2232"/>
      <c r="AE34" s="2232"/>
      <c r="AF34" s="2232"/>
      <c r="AG34" s="2232"/>
      <c r="AH34" s="2232"/>
      <c r="AI34" s="2232"/>
      <c r="AJ34" s="2101"/>
    </row>
    <row r="35" spans="1:41" ht="15" customHeight="1">
      <c r="B35" s="1942"/>
      <c r="C35" s="2043"/>
      <c r="D35" s="2043"/>
      <c r="E35" s="2043"/>
      <c r="F35" s="2043"/>
      <c r="G35" s="2043"/>
      <c r="H35" s="2043"/>
      <c r="I35" s="1945"/>
      <c r="J35" s="2099"/>
      <c r="K35" s="2232"/>
      <c r="L35" s="2232"/>
      <c r="M35" s="2232"/>
      <c r="N35" s="2232"/>
      <c r="O35" s="2232"/>
      <c r="P35" s="2232"/>
      <c r="Q35" s="2232"/>
      <c r="R35" s="2232"/>
      <c r="S35" s="2232"/>
      <c r="T35" s="2232"/>
      <c r="U35" s="2232"/>
      <c r="V35" s="2232"/>
      <c r="W35" s="2232"/>
      <c r="X35" s="2232"/>
      <c r="Y35" s="2232"/>
      <c r="Z35" s="2232"/>
      <c r="AA35" s="2232"/>
      <c r="AB35" s="2232"/>
      <c r="AC35" s="2232"/>
      <c r="AD35" s="2232"/>
      <c r="AE35" s="2232"/>
      <c r="AF35" s="2232"/>
      <c r="AG35" s="2232"/>
      <c r="AH35" s="2232"/>
      <c r="AI35" s="2232"/>
      <c r="AJ35" s="2101"/>
    </row>
    <row r="36" spans="1:41" ht="15" customHeight="1">
      <c r="B36" s="1942"/>
      <c r="C36" s="2043"/>
      <c r="D36" s="2043"/>
      <c r="E36" s="2043"/>
      <c r="F36" s="2043"/>
      <c r="G36" s="2043"/>
      <c r="H36" s="2043"/>
      <c r="I36" s="1945"/>
      <c r="J36" s="2099"/>
      <c r="K36" s="2232"/>
      <c r="L36" s="2232"/>
      <c r="M36" s="2232"/>
      <c r="N36" s="2232"/>
      <c r="O36" s="2232"/>
      <c r="P36" s="2232"/>
      <c r="Q36" s="2232"/>
      <c r="R36" s="2232"/>
      <c r="S36" s="2232"/>
      <c r="T36" s="2232"/>
      <c r="U36" s="2232"/>
      <c r="V36" s="2232"/>
      <c r="W36" s="2232"/>
      <c r="X36" s="2232"/>
      <c r="Y36" s="2232"/>
      <c r="Z36" s="2232"/>
      <c r="AA36" s="2232"/>
      <c r="AB36" s="2232"/>
      <c r="AC36" s="2232"/>
      <c r="AD36" s="2232"/>
      <c r="AE36" s="2232"/>
      <c r="AF36" s="2232"/>
      <c r="AG36" s="2232"/>
      <c r="AH36" s="2232"/>
      <c r="AI36" s="2232"/>
      <c r="AJ36" s="2101"/>
    </row>
    <row r="37" spans="1:41" ht="15" customHeight="1">
      <c r="B37" s="1942"/>
      <c r="C37" s="2043"/>
      <c r="D37" s="2043"/>
      <c r="E37" s="2043"/>
      <c r="F37" s="2043"/>
      <c r="G37" s="2043"/>
      <c r="H37" s="2043"/>
      <c r="I37" s="1945"/>
      <c r="J37" s="2099"/>
      <c r="K37" s="2232"/>
      <c r="L37" s="2232"/>
      <c r="M37" s="2232"/>
      <c r="N37" s="2232"/>
      <c r="O37" s="2232"/>
      <c r="P37" s="2232"/>
      <c r="Q37" s="2232"/>
      <c r="R37" s="2232"/>
      <c r="S37" s="2232"/>
      <c r="T37" s="2232"/>
      <c r="U37" s="2232"/>
      <c r="V37" s="2232"/>
      <c r="W37" s="2232"/>
      <c r="X37" s="2232"/>
      <c r="Y37" s="2232"/>
      <c r="Z37" s="2232"/>
      <c r="AA37" s="2232"/>
      <c r="AB37" s="2232"/>
      <c r="AC37" s="2232"/>
      <c r="AD37" s="2232"/>
      <c r="AE37" s="2232"/>
      <c r="AF37" s="2232"/>
      <c r="AG37" s="2232"/>
      <c r="AH37" s="2232"/>
      <c r="AI37" s="2232"/>
      <c r="AJ37" s="2101"/>
    </row>
    <row r="38" spans="1:41" ht="15" customHeight="1">
      <c r="B38" s="1942"/>
      <c r="C38" s="2043"/>
      <c r="D38" s="2043"/>
      <c r="E38" s="2043"/>
      <c r="F38" s="2043"/>
      <c r="G38" s="2043"/>
      <c r="H38" s="2043"/>
      <c r="I38" s="1945"/>
      <c r="J38" s="2099"/>
      <c r="K38" s="2232"/>
      <c r="L38" s="2232"/>
      <c r="M38" s="2232"/>
      <c r="N38" s="2232"/>
      <c r="O38" s="2232"/>
      <c r="P38" s="2232"/>
      <c r="Q38" s="2232"/>
      <c r="R38" s="2232"/>
      <c r="S38" s="2232"/>
      <c r="T38" s="2232"/>
      <c r="U38" s="2232"/>
      <c r="V38" s="2232"/>
      <c r="W38" s="2232"/>
      <c r="X38" s="2232"/>
      <c r="Y38" s="2232"/>
      <c r="Z38" s="2232"/>
      <c r="AA38" s="2232"/>
      <c r="AB38" s="2232"/>
      <c r="AC38" s="2232"/>
      <c r="AD38" s="2232"/>
      <c r="AE38" s="2232"/>
      <c r="AF38" s="2232"/>
      <c r="AG38" s="2232"/>
      <c r="AH38" s="2232"/>
      <c r="AI38" s="2232"/>
      <c r="AJ38" s="2101"/>
    </row>
    <row r="39" spans="1:41" ht="15" customHeight="1" thickBot="1">
      <c r="B39" s="1943"/>
      <c r="C39" s="1493"/>
      <c r="D39" s="1493"/>
      <c r="E39" s="1493"/>
      <c r="F39" s="1493"/>
      <c r="G39" s="1493"/>
      <c r="H39" s="1493"/>
      <c r="I39" s="1946"/>
      <c r="J39" s="2102"/>
      <c r="K39" s="2103"/>
      <c r="L39" s="2103"/>
      <c r="M39" s="2103"/>
      <c r="N39" s="2103"/>
      <c r="O39" s="2103"/>
      <c r="P39" s="2103"/>
      <c r="Q39" s="2103"/>
      <c r="R39" s="2103"/>
      <c r="S39" s="2103"/>
      <c r="T39" s="2103"/>
      <c r="U39" s="2103"/>
      <c r="V39" s="2103"/>
      <c r="W39" s="2103"/>
      <c r="X39" s="2103"/>
      <c r="Y39" s="2103"/>
      <c r="Z39" s="2103"/>
      <c r="AA39" s="2103"/>
      <c r="AB39" s="2103"/>
      <c r="AC39" s="2103"/>
      <c r="AD39" s="2103"/>
      <c r="AE39" s="2103"/>
      <c r="AF39" s="2103"/>
      <c r="AG39" s="2103"/>
      <c r="AH39" s="2103"/>
      <c r="AI39" s="2103"/>
      <c r="AJ39" s="2104"/>
    </row>
    <row r="41" spans="1:41">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1: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1:41" ht="157.5" hidden="1" customHeight="1">
      <c r="A43" s="1932" t="s">
        <v>780</v>
      </c>
      <c r="B43" s="2229"/>
      <c r="C43" s="2229"/>
      <c r="D43" s="2229"/>
      <c r="E43" s="2229"/>
      <c r="F43" s="2229"/>
      <c r="G43" s="2229"/>
      <c r="H43" s="2229"/>
      <c r="I43" s="2229"/>
      <c r="J43" s="2229"/>
      <c r="K43" s="2229"/>
      <c r="L43" s="2229"/>
      <c r="M43" s="2229"/>
      <c r="N43" s="2229"/>
      <c r="O43" s="2229"/>
      <c r="P43" s="2229"/>
      <c r="Q43" s="2229"/>
      <c r="R43" s="2229"/>
      <c r="S43" s="2229"/>
      <c r="T43" s="2229"/>
      <c r="U43" s="2229"/>
      <c r="V43" s="2229"/>
      <c r="W43" s="2229"/>
      <c r="X43" s="2229"/>
      <c r="Y43" s="2229"/>
      <c r="Z43" s="2229"/>
      <c r="AA43" s="2229"/>
      <c r="AB43" s="2229"/>
      <c r="AC43" s="2229"/>
      <c r="AD43" s="2229"/>
      <c r="AE43" s="2229"/>
      <c r="AF43" s="2229"/>
      <c r="AG43" s="2229"/>
      <c r="AH43" s="2229"/>
      <c r="AI43" s="2229"/>
      <c r="AJ43" s="2229"/>
      <c r="AO43" s="587" t="s">
        <v>339</v>
      </c>
    </row>
    <row r="44" spans="1:41" ht="22.5" customHeight="1">
      <c r="B44" s="20"/>
      <c r="C44" s="496"/>
      <c r="D44" s="2130"/>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row>
    <row r="45" spans="1:41">
      <c r="B45" s="20"/>
      <c r="C45" s="496"/>
      <c r="D45" s="25"/>
      <c r="E45" s="25"/>
      <c r="F45" s="25"/>
      <c r="G45" s="20"/>
      <c r="H45" s="20"/>
      <c r="I45" s="20"/>
      <c r="J45" s="20"/>
      <c r="K45" s="20"/>
      <c r="L45" s="20"/>
      <c r="M45" s="20"/>
      <c r="N45" s="20"/>
      <c r="O45" s="20"/>
      <c r="P45" s="20"/>
      <c r="Q45" s="20"/>
      <c r="R45" s="20"/>
      <c r="S45" s="20"/>
      <c r="T45" s="20"/>
      <c r="U45" s="20"/>
      <c r="V45" s="20"/>
      <c r="W45" s="20"/>
      <c r="X45" s="20"/>
      <c r="Y45" s="20"/>
    </row>
    <row r="46" spans="1:41">
      <c r="B46" s="20"/>
      <c r="C46" s="496"/>
      <c r="D46" s="497"/>
      <c r="E46" s="25"/>
      <c r="F46" s="25"/>
      <c r="G46" s="20"/>
      <c r="H46" s="25"/>
      <c r="I46" s="20"/>
      <c r="J46" s="20"/>
      <c r="K46" s="20"/>
      <c r="L46" s="20"/>
      <c r="M46" s="20"/>
      <c r="N46" s="20"/>
      <c r="O46" s="20"/>
      <c r="P46" s="20"/>
      <c r="Q46" s="20"/>
      <c r="R46" s="20"/>
      <c r="S46" s="20"/>
      <c r="T46" s="20"/>
      <c r="U46" s="20"/>
      <c r="V46" s="20"/>
      <c r="W46" s="20"/>
      <c r="X46" s="20"/>
      <c r="Y46" s="20"/>
    </row>
    <row r="47" spans="1:41" ht="27.75" customHeight="1">
      <c r="B47" s="272" t="s">
        <v>451</v>
      </c>
      <c r="C47" s="21"/>
      <c r="D47" s="20"/>
      <c r="E47" s="20"/>
      <c r="F47" s="20"/>
      <c r="G47" s="23"/>
      <c r="H47" s="23"/>
      <c r="I47" s="23"/>
      <c r="J47" s="23"/>
      <c r="K47" s="23"/>
      <c r="L47" s="23"/>
      <c r="M47" s="23"/>
      <c r="N47" s="23"/>
      <c r="O47" s="23"/>
      <c r="P47" s="23"/>
      <c r="Q47" s="23"/>
      <c r="R47" s="23"/>
      <c r="S47" s="23"/>
      <c r="T47" s="23"/>
      <c r="U47" s="23"/>
      <c r="V47" s="23"/>
      <c r="W47" s="23"/>
      <c r="X47" s="23"/>
      <c r="Y47" s="23"/>
      <c r="Z47" s="587"/>
      <c r="AA47" s="587"/>
      <c r="AB47" s="587"/>
      <c r="AC47" s="587"/>
      <c r="AD47" s="587"/>
      <c r="AE47" s="587"/>
      <c r="AF47" s="587"/>
      <c r="AG47" s="587"/>
      <c r="AH47" s="587"/>
    </row>
    <row r="48" spans="1:41" ht="24.9" customHeight="1">
      <c r="B48" s="1932" t="s">
        <v>781</v>
      </c>
      <c r="C48" s="2173"/>
      <c r="D48" s="2173"/>
      <c r="E48" s="2173"/>
      <c r="F48" s="2173"/>
      <c r="G48" s="2173"/>
      <c r="H48" s="2173"/>
      <c r="I48" s="2173"/>
      <c r="J48" s="2173"/>
      <c r="K48" s="2173"/>
      <c r="L48" s="2173"/>
      <c r="M48" s="2173"/>
      <c r="N48" s="2173"/>
      <c r="O48" s="2173"/>
      <c r="P48" s="2173"/>
      <c r="Q48" s="2173"/>
      <c r="R48" s="2173"/>
      <c r="S48" s="2173"/>
      <c r="T48" s="2173"/>
      <c r="U48" s="2173"/>
      <c r="V48" s="2173"/>
      <c r="W48" s="2173"/>
      <c r="X48" s="2173"/>
      <c r="Y48" s="2173"/>
      <c r="Z48" s="2173"/>
      <c r="AA48" s="2173"/>
      <c r="AB48" s="2173"/>
      <c r="AC48" s="2173"/>
      <c r="AD48" s="2173"/>
      <c r="AE48" s="2173"/>
      <c r="AF48" s="2173"/>
      <c r="AG48" s="2173"/>
      <c r="AH48" s="2173"/>
      <c r="AI48" s="2173"/>
      <c r="AJ48" s="2173"/>
    </row>
    <row r="49" spans="2:36" ht="24.9" customHeight="1">
      <c r="B49" s="2173"/>
      <c r="C49" s="2173"/>
      <c r="D49" s="2173"/>
      <c r="E49" s="2173"/>
      <c r="F49" s="2173"/>
      <c r="G49" s="2173"/>
      <c r="H49" s="2173"/>
      <c r="I49" s="2173"/>
      <c r="J49" s="2173"/>
      <c r="K49" s="2173"/>
      <c r="L49" s="2173"/>
      <c r="M49" s="2173"/>
      <c r="N49" s="2173"/>
      <c r="O49" s="2173"/>
      <c r="P49" s="2173"/>
      <c r="Q49" s="2173"/>
      <c r="R49" s="2173"/>
      <c r="S49" s="2173"/>
      <c r="T49" s="2173"/>
      <c r="U49" s="2173"/>
      <c r="V49" s="2173"/>
      <c r="W49" s="2173"/>
      <c r="X49" s="2173"/>
      <c r="Y49" s="2173"/>
      <c r="Z49" s="2173"/>
      <c r="AA49" s="2173"/>
      <c r="AB49" s="2173"/>
      <c r="AC49" s="2173"/>
      <c r="AD49" s="2173"/>
      <c r="AE49" s="2173"/>
      <c r="AF49" s="2173"/>
      <c r="AG49" s="2173"/>
      <c r="AH49" s="2173"/>
      <c r="AI49" s="2173"/>
      <c r="AJ49" s="2173"/>
    </row>
    <row r="50" spans="2:36" ht="24.9" customHeight="1">
      <c r="B50" s="2173"/>
      <c r="C50" s="2173"/>
      <c r="D50" s="2173"/>
      <c r="E50" s="2173"/>
      <c r="F50" s="2173"/>
      <c r="G50" s="2173"/>
      <c r="H50" s="2173"/>
      <c r="I50" s="2173"/>
      <c r="J50" s="2173"/>
      <c r="K50" s="2173"/>
      <c r="L50" s="2173"/>
      <c r="M50" s="2173"/>
      <c r="N50" s="2173"/>
      <c r="O50" s="2173"/>
      <c r="P50" s="2173"/>
      <c r="Q50" s="2173"/>
      <c r="R50" s="2173"/>
      <c r="S50" s="2173"/>
      <c r="T50" s="2173"/>
      <c r="U50" s="2173"/>
      <c r="V50" s="2173"/>
      <c r="W50" s="2173"/>
      <c r="X50" s="2173"/>
      <c r="Y50" s="2173"/>
      <c r="Z50" s="2173"/>
      <c r="AA50" s="2173"/>
      <c r="AB50" s="2173"/>
      <c r="AC50" s="2173"/>
      <c r="AD50" s="2173"/>
      <c r="AE50" s="2173"/>
      <c r="AF50" s="2173"/>
      <c r="AG50" s="2173"/>
      <c r="AH50" s="2173"/>
      <c r="AI50" s="2173"/>
      <c r="AJ50" s="2173"/>
    </row>
    <row r="51" spans="2:36" ht="24.9" customHeight="1">
      <c r="B51" s="2173"/>
      <c r="C51" s="2173"/>
      <c r="D51" s="2173"/>
      <c r="E51" s="2173"/>
      <c r="F51" s="2173"/>
      <c r="G51" s="2173"/>
      <c r="H51" s="2173"/>
      <c r="I51" s="2173"/>
      <c r="J51" s="2173"/>
      <c r="K51" s="2173"/>
      <c r="L51" s="2173"/>
      <c r="M51" s="2173"/>
      <c r="N51" s="2173"/>
      <c r="O51" s="2173"/>
      <c r="P51" s="2173"/>
      <c r="Q51" s="2173"/>
      <c r="R51" s="2173"/>
      <c r="S51" s="2173"/>
      <c r="T51" s="2173"/>
      <c r="U51" s="2173"/>
      <c r="V51" s="2173"/>
      <c r="W51" s="2173"/>
      <c r="X51" s="2173"/>
      <c r="Y51" s="2173"/>
      <c r="Z51" s="2173"/>
      <c r="AA51" s="2173"/>
      <c r="AB51" s="2173"/>
      <c r="AC51" s="2173"/>
      <c r="AD51" s="2173"/>
      <c r="AE51" s="2173"/>
      <c r="AF51" s="2173"/>
      <c r="AG51" s="2173"/>
      <c r="AH51" s="2173"/>
      <c r="AI51" s="2173"/>
      <c r="AJ51" s="2173"/>
    </row>
    <row r="52" spans="2:36" ht="24.9" customHeight="1">
      <c r="B52" s="2173"/>
      <c r="C52" s="2173"/>
      <c r="D52" s="2173"/>
      <c r="E52" s="2173"/>
      <c r="F52" s="2173"/>
      <c r="G52" s="2173"/>
      <c r="H52" s="2173"/>
      <c r="I52" s="2173"/>
      <c r="J52" s="2173"/>
      <c r="K52" s="2173"/>
      <c r="L52" s="2173"/>
      <c r="M52" s="2173"/>
      <c r="N52" s="2173"/>
      <c r="O52" s="2173"/>
      <c r="P52" s="2173"/>
      <c r="Q52" s="2173"/>
      <c r="R52" s="2173"/>
      <c r="S52" s="2173"/>
      <c r="T52" s="2173"/>
      <c r="U52" s="2173"/>
      <c r="V52" s="2173"/>
      <c r="W52" s="2173"/>
      <c r="X52" s="2173"/>
      <c r="Y52" s="2173"/>
      <c r="Z52" s="2173"/>
      <c r="AA52" s="2173"/>
      <c r="AB52" s="2173"/>
      <c r="AC52" s="2173"/>
      <c r="AD52" s="2173"/>
      <c r="AE52" s="2173"/>
      <c r="AF52" s="2173"/>
      <c r="AG52" s="2173"/>
      <c r="AH52" s="2173"/>
      <c r="AI52" s="2173"/>
      <c r="AJ52" s="2173"/>
    </row>
    <row r="53" spans="2:36" ht="24.9" customHeight="1">
      <c r="B53" s="2173"/>
      <c r="C53" s="2173"/>
      <c r="D53" s="2173"/>
      <c r="E53" s="2173"/>
      <c r="F53" s="2173"/>
      <c r="G53" s="2173"/>
      <c r="H53" s="2173"/>
      <c r="I53" s="2173"/>
      <c r="J53" s="2173"/>
      <c r="K53" s="2173"/>
      <c r="L53" s="2173"/>
      <c r="M53" s="2173"/>
      <c r="N53" s="2173"/>
      <c r="O53" s="2173"/>
      <c r="P53" s="2173"/>
      <c r="Q53" s="2173"/>
      <c r="R53" s="2173"/>
      <c r="S53" s="2173"/>
      <c r="T53" s="2173"/>
      <c r="U53" s="2173"/>
      <c r="V53" s="2173"/>
      <c r="W53" s="2173"/>
      <c r="X53" s="2173"/>
      <c r="Y53" s="2173"/>
      <c r="Z53" s="2173"/>
      <c r="AA53" s="2173"/>
      <c r="AB53" s="2173"/>
      <c r="AC53" s="2173"/>
      <c r="AD53" s="2173"/>
      <c r="AE53" s="2173"/>
      <c r="AF53" s="2173"/>
      <c r="AG53" s="2173"/>
      <c r="AH53" s="2173"/>
      <c r="AI53" s="2173"/>
      <c r="AJ53" s="2173"/>
    </row>
    <row r="54" spans="2:36" ht="24.9" customHeight="1">
      <c r="B54" s="2173"/>
      <c r="C54" s="2173"/>
      <c r="D54" s="2173"/>
      <c r="E54" s="2173"/>
      <c r="F54" s="2173"/>
      <c r="G54" s="2173"/>
      <c r="H54" s="2173"/>
      <c r="I54" s="2173"/>
      <c r="J54" s="2173"/>
      <c r="K54" s="2173"/>
      <c r="L54" s="2173"/>
      <c r="M54" s="2173"/>
      <c r="N54" s="2173"/>
      <c r="O54" s="2173"/>
      <c r="P54" s="2173"/>
      <c r="Q54" s="2173"/>
      <c r="R54" s="2173"/>
      <c r="S54" s="2173"/>
      <c r="T54" s="2173"/>
      <c r="U54" s="2173"/>
      <c r="V54" s="2173"/>
      <c r="W54" s="2173"/>
      <c r="X54" s="2173"/>
      <c r="Y54" s="2173"/>
      <c r="Z54" s="2173"/>
      <c r="AA54" s="2173"/>
      <c r="AB54" s="2173"/>
      <c r="AC54" s="2173"/>
      <c r="AD54" s="2173"/>
      <c r="AE54" s="2173"/>
      <c r="AF54" s="2173"/>
      <c r="AG54" s="2173"/>
      <c r="AH54" s="2173"/>
      <c r="AI54" s="2173"/>
      <c r="AJ54" s="2173"/>
    </row>
    <row r="55" spans="2:36" ht="24.9" customHeight="1">
      <c r="B55" s="1919"/>
      <c r="C55" s="1919"/>
      <c r="D55" s="1919"/>
      <c r="E55" s="1919"/>
      <c r="F55" s="1919"/>
      <c r="G55" s="1919"/>
      <c r="H55" s="1919"/>
      <c r="I55" s="1919"/>
      <c r="J55" s="1919"/>
      <c r="K55" s="1919"/>
      <c r="L55" s="1919"/>
      <c r="M55" s="1919"/>
      <c r="N55" s="1919"/>
      <c r="O55" s="1919"/>
      <c r="P55" s="1919"/>
      <c r="Q55" s="1919"/>
      <c r="R55" s="1919"/>
      <c r="S55" s="1919"/>
      <c r="T55" s="1919"/>
      <c r="U55" s="1919"/>
      <c r="V55" s="1919"/>
      <c r="W55" s="1919"/>
      <c r="X55" s="1919"/>
      <c r="Y55" s="1919"/>
      <c r="Z55" s="1919"/>
      <c r="AA55" s="1919"/>
      <c r="AB55" s="1919"/>
      <c r="AC55" s="1919"/>
      <c r="AD55" s="1919"/>
      <c r="AE55" s="1919"/>
      <c r="AF55" s="1919"/>
      <c r="AG55" s="1919"/>
      <c r="AH55" s="1919"/>
      <c r="AI55" s="1919"/>
      <c r="AJ55" s="1919"/>
    </row>
  </sheetData>
  <sheetProtection selectLockedCells="1"/>
  <mergeCells count="45">
    <mergeCell ref="U8:AH8"/>
    <mergeCell ref="AI8:AJ8"/>
    <mergeCell ref="B13:AI13"/>
    <mergeCell ref="Y1:AJ1"/>
    <mergeCell ref="Y2:AJ2"/>
    <mergeCell ref="B4:F4"/>
    <mergeCell ref="C5:P5"/>
    <mergeCell ref="C6:P6"/>
    <mergeCell ref="B10:AJ10"/>
    <mergeCell ref="B23:B24"/>
    <mergeCell ref="W19:AA20"/>
    <mergeCell ref="AC19:AJ20"/>
    <mergeCell ref="AM23:AV25"/>
    <mergeCell ref="B15:AJ15"/>
    <mergeCell ref="B17:B18"/>
    <mergeCell ref="C17:H18"/>
    <mergeCell ref="I17:I18"/>
    <mergeCell ref="L17:AJ18"/>
    <mergeCell ref="C23:H24"/>
    <mergeCell ref="I23:I24"/>
    <mergeCell ref="L23:U24"/>
    <mergeCell ref="V23:AJ24"/>
    <mergeCell ref="AS2:AU3"/>
    <mergeCell ref="AM17:BF19"/>
    <mergeCell ref="B19:B20"/>
    <mergeCell ref="C19:H20"/>
    <mergeCell ref="I19:I20"/>
    <mergeCell ref="L19:U20"/>
    <mergeCell ref="AM20:AS21"/>
    <mergeCell ref="AT20:AV21"/>
    <mergeCell ref="B21:B22"/>
    <mergeCell ref="C21:H22"/>
    <mergeCell ref="I21:I22"/>
    <mergeCell ref="L21:U22"/>
    <mergeCell ref="V21:AJ22"/>
    <mergeCell ref="AL11:AM11"/>
    <mergeCell ref="B12:AJ12"/>
    <mergeCell ref="AL12:AM12"/>
    <mergeCell ref="B48:AJ55"/>
    <mergeCell ref="A43:AJ43"/>
    <mergeCell ref="B25:B39"/>
    <mergeCell ref="C25:H39"/>
    <mergeCell ref="I25:I39"/>
    <mergeCell ref="J25:AJ39"/>
    <mergeCell ref="D44:AJ44"/>
  </mergeCells>
  <phoneticPr fontId="3"/>
  <dataValidations disablePrompts="1" count="2">
    <dataValidation type="list" allowBlank="1" showInputMessage="1" showErrorMessage="1" sqref="AT20:AV21">
      <formula1>$AZ$20:$AZ$22</formula1>
    </dataValidation>
    <dataValidation type="list" allowBlank="1" showInputMessage="1" showErrorMessage="1" sqref="B13">
      <formula1>$AO$10:$AO$11</formula1>
    </dataValidation>
  </dataValidations>
  <hyperlinks>
    <hyperlink ref="AS2:AU3" location="'（24号様式）業務委託料の変更に代える業務仕様書の変更'!B48" display="契約書第２３条を見る"/>
  </hyperlinks>
  <pageMargins left="1.1023622047244095" right="0.51181102362204722" top="0.74803149606299213" bottom="0.74803149606299213" header="0.31496062992125984" footer="0.51181102362204722"/>
  <pageSetup paperSize="9" orientation="portrait" r:id="rId1"/>
  <headerFooter>
    <oddHeader>&amp;L&amp;"ＭＳ 明朝,標準"&amp;8&amp;K01+034第21号様式（第23条関係）建築保全業務委託用</oddHeader>
    <oddFooter>&amp;R&amp;"ＭＳ 明朝,標準"&amp;8&amp;K01+034施設管理担当者⇒受注者</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BG49"/>
  <sheetViews>
    <sheetView showZeros="0" view="pageBreakPreview" zoomScaleNormal="100" zoomScaleSheetLayoutView="100" workbookViewId="0">
      <selection activeCell="AJ8" sqref="AJ8"/>
    </sheetView>
  </sheetViews>
  <sheetFormatPr defaultColWidth="2.33203125" defaultRowHeight="13.2"/>
  <cols>
    <col min="1" max="1" width="8.21875" style="426" customWidth="1"/>
    <col min="2" max="45" width="2.33203125" style="348"/>
    <col min="46" max="46" width="17.77734375" style="348" customWidth="1"/>
    <col min="47" max="47" width="8.6640625" style="348" customWidth="1"/>
    <col min="48" max="51" width="2.33203125" style="348"/>
    <col min="52" max="52" width="2.33203125" style="348" hidden="1" customWidth="1"/>
    <col min="53" max="16384" width="2.33203125" style="348"/>
  </cols>
  <sheetData>
    <row r="1" spans="1:59" s="52" customFormat="1" ht="19.5" customHeight="1">
      <c r="B1" s="119"/>
      <c r="C1" s="119"/>
      <c r="D1" s="119"/>
      <c r="E1" s="119"/>
      <c r="F1" s="119"/>
      <c r="G1" s="119"/>
      <c r="H1" s="119"/>
      <c r="I1" s="119"/>
      <c r="J1" s="119"/>
      <c r="K1" s="119"/>
      <c r="L1" s="119"/>
      <c r="M1" s="119"/>
      <c r="N1" s="119"/>
      <c r="O1" s="119"/>
      <c r="P1" s="119"/>
      <c r="Q1" s="119"/>
      <c r="R1" s="119"/>
      <c r="S1" s="119"/>
      <c r="T1" s="119"/>
      <c r="U1" s="119"/>
      <c r="V1" s="119"/>
      <c r="W1" s="119"/>
      <c r="X1" s="120"/>
      <c r="Y1" s="753"/>
      <c r="Z1" s="1914">
        <v>43383</v>
      </c>
      <c r="AA1" s="1914"/>
      <c r="AB1" s="1914"/>
      <c r="AC1" s="1914"/>
      <c r="AD1" s="1914"/>
      <c r="AE1" s="1914"/>
      <c r="AF1" s="1914"/>
      <c r="AG1" s="1914"/>
      <c r="AH1" s="1914"/>
      <c r="AI1" s="1914"/>
      <c r="AJ1" s="753"/>
      <c r="AK1" s="794" t="s">
        <v>384</v>
      </c>
    </row>
    <row r="2" spans="1:59" ht="15" customHeight="1">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3"/>
      <c r="AC2" s="762"/>
      <c r="AD2" s="526"/>
      <c r="AE2" s="526"/>
      <c r="AF2" s="526"/>
      <c r="AG2" s="526"/>
      <c r="AH2" s="526"/>
      <c r="AI2" s="526"/>
      <c r="AJ2" s="526"/>
    </row>
    <row r="3" spans="1:59" s="376" customFormat="1" ht="15" customHeight="1">
      <c r="A3" s="426"/>
      <c r="B3" s="762"/>
      <c r="C3" s="1158" t="s">
        <v>114</v>
      </c>
      <c r="D3" s="1834"/>
      <c r="E3" s="1834"/>
      <c r="F3" s="1834"/>
      <c r="G3" s="761"/>
      <c r="H3" s="761"/>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row>
    <row r="4" spans="1:59" s="376" customFormat="1" ht="20.100000000000001" customHeight="1">
      <c r="A4" s="426"/>
      <c r="B4" s="762"/>
      <c r="C4" s="1836" t="str">
        <f>IF(各項目入力表!B10=各項目入力表!A19,"平　塚　市　長","平塚市病院事業管理者")</f>
        <v>平　塚　市　長</v>
      </c>
      <c r="D4" s="1837"/>
      <c r="E4" s="1837"/>
      <c r="F4" s="1837"/>
      <c r="G4" s="1837"/>
      <c r="H4" s="1837"/>
      <c r="I4" s="1837"/>
      <c r="J4" s="1837"/>
      <c r="K4" s="1837"/>
      <c r="L4" s="1837"/>
      <c r="M4" s="761"/>
      <c r="N4" s="753"/>
      <c r="O4" s="753"/>
      <c r="P4" s="753"/>
      <c r="Q4" s="753"/>
      <c r="R4" s="753"/>
      <c r="S4" s="762"/>
      <c r="T4" s="762"/>
      <c r="U4" s="762"/>
      <c r="V4" s="762"/>
      <c r="W4" s="762"/>
      <c r="X4" s="762"/>
      <c r="Y4" s="762"/>
      <c r="Z4" s="762"/>
      <c r="AA4" s="762"/>
      <c r="AB4" s="762"/>
      <c r="AC4" s="762"/>
      <c r="AD4" s="762"/>
      <c r="AE4" s="762"/>
      <c r="AF4" s="762"/>
      <c r="AG4" s="762"/>
      <c r="AH4" s="762"/>
      <c r="AI4" s="762"/>
      <c r="AJ4" s="762"/>
      <c r="AM4" s="52"/>
      <c r="AN4" s="52"/>
    </row>
    <row r="5" spans="1:59" ht="15" customHeight="1">
      <c r="B5" s="762"/>
      <c r="C5" s="762"/>
      <c r="D5" s="753"/>
      <c r="E5" s="753"/>
      <c r="F5" s="753"/>
      <c r="G5" s="753"/>
      <c r="H5" s="753"/>
      <c r="I5" s="753"/>
      <c r="J5" s="753"/>
      <c r="K5" s="753"/>
      <c r="L5" s="753"/>
      <c r="M5" s="753"/>
      <c r="N5" s="753"/>
      <c r="O5" s="753"/>
      <c r="P5" s="753"/>
      <c r="Q5" s="753"/>
      <c r="R5" s="762"/>
      <c r="S5" s="762"/>
      <c r="T5" s="762"/>
      <c r="U5" s="762"/>
      <c r="V5" s="762"/>
      <c r="W5" s="762"/>
      <c r="X5" s="762"/>
      <c r="Y5" s="762"/>
      <c r="Z5" s="762"/>
      <c r="AA5" s="762"/>
      <c r="AB5" s="762"/>
      <c r="AC5" s="762"/>
      <c r="AD5" s="762"/>
      <c r="AE5" s="762"/>
      <c r="AF5" s="762"/>
      <c r="AG5" s="762"/>
      <c r="AH5" s="762"/>
      <c r="AI5" s="762"/>
      <c r="AJ5" s="762"/>
      <c r="AZ5" s="348" t="s">
        <v>134</v>
      </c>
    </row>
    <row r="6" spans="1:59" ht="30" customHeight="1">
      <c r="B6" s="762"/>
      <c r="C6" s="762"/>
      <c r="D6" s="762"/>
      <c r="E6" s="762"/>
      <c r="F6" s="762"/>
      <c r="G6" s="762"/>
      <c r="H6" s="762"/>
      <c r="I6" s="527"/>
      <c r="J6" s="527"/>
      <c r="K6" s="527"/>
      <c r="L6" s="527"/>
      <c r="M6" s="527"/>
      <c r="N6" s="527"/>
      <c r="O6" s="527"/>
      <c r="P6" s="527"/>
      <c r="Q6" s="527"/>
      <c r="R6" s="762"/>
      <c r="S6" s="2066" t="s">
        <v>29</v>
      </c>
      <c r="T6" s="1763"/>
      <c r="U6" s="1763"/>
      <c r="V6" s="1763"/>
      <c r="W6" s="1763"/>
      <c r="X6" s="528"/>
      <c r="Y6" s="1775" t="str">
        <f>各項目入力表!F3</f>
        <v>○○市○○番地○○</v>
      </c>
      <c r="Z6" s="2164"/>
      <c r="AA6" s="2164"/>
      <c r="AB6" s="2164"/>
      <c r="AC6" s="2164"/>
      <c r="AD6" s="2164"/>
      <c r="AE6" s="2164"/>
      <c r="AF6" s="2164"/>
      <c r="AG6" s="2164"/>
      <c r="AH6" s="2164"/>
      <c r="AI6" s="2164"/>
      <c r="AJ6" s="528"/>
    </row>
    <row r="7" spans="1:59" ht="30" customHeight="1">
      <c r="B7" s="762"/>
      <c r="C7" s="762"/>
      <c r="D7" s="762"/>
      <c r="E7" s="762"/>
      <c r="F7" s="762"/>
      <c r="G7" s="762"/>
      <c r="H7" s="762"/>
      <c r="I7" s="762"/>
      <c r="J7" s="762"/>
      <c r="K7" s="762"/>
      <c r="L7" s="762"/>
      <c r="M7" s="762"/>
      <c r="N7" s="762"/>
      <c r="O7" s="762"/>
      <c r="P7" s="762"/>
      <c r="Q7" s="762"/>
      <c r="R7" s="762"/>
      <c r="S7" s="2066" t="s">
        <v>22</v>
      </c>
      <c r="T7" s="1763"/>
      <c r="U7" s="1763"/>
      <c r="V7" s="1763"/>
      <c r="W7" s="1763"/>
      <c r="X7" s="529"/>
      <c r="Y7" s="1775" t="str">
        <f>各項目入力表!F4</f>
        <v>○△□×ビル管理株式会社</v>
      </c>
      <c r="Z7" s="2164"/>
      <c r="AA7" s="2164"/>
      <c r="AB7" s="2164"/>
      <c r="AC7" s="2164"/>
      <c r="AD7" s="2164"/>
      <c r="AE7" s="2164"/>
      <c r="AF7" s="2164"/>
      <c r="AG7" s="2164"/>
      <c r="AH7" s="2164"/>
      <c r="AI7" s="2164"/>
      <c r="AJ7" s="528"/>
    </row>
    <row r="8" spans="1:59" ht="30" customHeight="1">
      <c r="B8" s="762"/>
      <c r="C8" s="762"/>
      <c r="D8" s="762"/>
      <c r="E8" s="762"/>
      <c r="F8" s="762"/>
      <c r="G8" s="762"/>
      <c r="H8" s="762"/>
      <c r="I8" s="762"/>
      <c r="J8" s="762"/>
      <c r="K8" s="762"/>
      <c r="L8" s="762"/>
      <c r="M8" s="762"/>
      <c r="N8" s="762"/>
      <c r="O8" s="762"/>
      <c r="P8" s="762"/>
      <c r="Q8" s="762"/>
      <c r="R8" s="762"/>
      <c r="S8" s="2066" t="s">
        <v>23</v>
      </c>
      <c r="T8" s="1763"/>
      <c r="U8" s="1763"/>
      <c r="V8" s="1763"/>
      <c r="W8" s="1763"/>
      <c r="X8" s="756"/>
      <c r="Y8" s="1775" t="str">
        <f>各項目入力表!F5</f>
        <v>代表取締役　○△　□×</v>
      </c>
      <c r="Z8" s="2164"/>
      <c r="AA8" s="2164"/>
      <c r="AB8" s="2164"/>
      <c r="AC8" s="2164"/>
      <c r="AD8" s="2164"/>
      <c r="AE8" s="2164"/>
      <c r="AF8" s="2164"/>
      <c r="AG8" s="2164"/>
      <c r="AH8" s="2164"/>
      <c r="AI8" s="2164"/>
      <c r="AJ8" s="530"/>
    </row>
    <row r="9" spans="1:59" s="1060" customFormat="1" ht="15.6" customHeight="1">
      <c r="B9" s="1053"/>
      <c r="C9" s="1053"/>
      <c r="D9" s="1053"/>
      <c r="E9" s="1053"/>
      <c r="F9" s="1053"/>
      <c r="G9" s="1053"/>
      <c r="H9" s="1053"/>
      <c r="I9" s="1053"/>
      <c r="J9" s="1053"/>
      <c r="K9" s="1053"/>
      <c r="L9" s="1053"/>
      <c r="M9" s="1053"/>
      <c r="N9" s="1053"/>
      <c r="O9" s="1053"/>
      <c r="P9" s="2064" t="s">
        <v>860</v>
      </c>
      <c r="Q9" s="2236"/>
      <c r="R9" s="2236"/>
      <c r="S9" s="2236"/>
      <c r="T9" s="2236"/>
      <c r="U9" s="2236"/>
      <c r="V9" s="2236"/>
      <c r="W9" s="2236"/>
      <c r="X9" s="2236"/>
      <c r="Y9" s="2236"/>
      <c r="Z9" s="2236"/>
      <c r="AA9" s="2236"/>
      <c r="AB9" s="2236"/>
      <c r="AC9" s="2236"/>
      <c r="AD9" s="2236"/>
      <c r="AE9" s="2236"/>
      <c r="AF9" s="2236"/>
      <c r="AG9" s="2236"/>
      <c r="AH9" s="2236"/>
      <c r="AI9" s="1058"/>
      <c r="AJ9" s="530"/>
    </row>
    <row r="10" spans="1:59" ht="15" customHeight="1">
      <c r="B10" s="762"/>
      <c r="C10" s="762"/>
      <c r="D10" s="762"/>
      <c r="E10" s="762"/>
      <c r="F10" s="762"/>
      <c r="G10" s="762"/>
      <c r="H10" s="762"/>
      <c r="I10" s="762"/>
      <c r="J10" s="762"/>
      <c r="K10" s="762"/>
      <c r="L10" s="762"/>
      <c r="M10" s="762"/>
      <c r="N10" s="762"/>
      <c r="O10" s="762"/>
      <c r="P10" s="2236"/>
      <c r="Q10" s="2236"/>
      <c r="R10" s="2236"/>
      <c r="S10" s="2236"/>
      <c r="T10" s="2236"/>
      <c r="U10" s="2236"/>
      <c r="V10" s="2236"/>
      <c r="W10" s="2236"/>
      <c r="X10" s="2236"/>
      <c r="Y10" s="2236"/>
      <c r="Z10" s="2236"/>
      <c r="AA10" s="2236"/>
      <c r="AB10" s="2236"/>
      <c r="AC10" s="2236"/>
      <c r="AD10" s="2236"/>
      <c r="AE10" s="2236"/>
      <c r="AF10" s="2236"/>
      <c r="AG10" s="2236"/>
      <c r="AH10" s="2236"/>
      <c r="AI10" s="762"/>
      <c r="AJ10" s="764"/>
      <c r="AN10" s="2225" t="s">
        <v>782</v>
      </c>
      <c r="AO10" s="2226"/>
      <c r="AP10" s="2226"/>
      <c r="AQ10" s="2226"/>
      <c r="AR10" s="2226"/>
      <c r="AS10" s="2226"/>
      <c r="AT10" s="2226"/>
      <c r="AU10" s="2226"/>
      <c r="AV10" s="2226"/>
      <c r="AW10" s="2226"/>
      <c r="AX10" s="2226"/>
      <c r="AY10" s="2226"/>
      <c r="AZ10" s="2226"/>
      <c r="BA10" s="2226"/>
      <c r="BB10" s="2226"/>
      <c r="BC10" s="2226"/>
      <c r="BD10" s="2226"/>
      <c r="BE10" s="2226"/>
      <c r="BF10" s="1725"/>
      <c r="BG10" s="1725"/>
    </row>
    <row r="11" spans="1:59" ht="30" customHeight="1">
      <c r="B11" s="1617" t="s">
        <v>775</v>
      </c>
      <c r="C11" s="1617"/>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J11" s="1617"/>
      <c r="AN11" s="2226"/>
      <c r="AO11" s="2226"/>
      <c r="AP11" s="2226"/>
      <c r="AQ11" s="2226"/>
      <c r="AR11" s="2226"/>
      <c r="AS11" s="2226"/>
      <c r="AT11" s="2226"/>
      <c r="AU11" s="2226"/>
      <c r="AV11" s="2226"/>
      <c r="AW11" s="2226"/>
      <c r="AX11" s="2226"/>
      <c r="AY11" s="2226"/>
      <c r="AZ11" s="2226"/>
      <c r="BA11" s="2226"/>
      <c r="BB11" s="2226"/>
      <c r="BC11" s="2226"/>
      <c r="BD11" s="2226"/>
      <c r="BE11" s="2226"/>
      <c r="BF11" s="1725"/>
      <c r="BG11" s="1725"/>
    </row>
    <row r="12" spans="1:59" ht="15" customHeight="1">
      <c r="B12" s="762"/>
      <c r="C12" s="762"/>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N12" s="2226"/>
      <c r="AO12" s="2226"/>
      <c r="AP12" s="2226"/>
      <c r="AQ12" s="2226"/>
      <c r="AR12" s="2226"/>
      <c r="AS12" s="2226"/>
      <c r="AT12" s="2226"/>
      <c r="AU12" s="2226"/>
      <c r="AV12" s="2226"/>
      <c r="AW12" s="2226"/>
      <c r="AX12" s="2226"/>
      <c r="AY12" s="2226"/>
      <c r="AZ12" s="2226"/>
      <c r="BA12" s="2226"/>
      <c r="BB12" s="2226"/>
      <c r="BC12" s="2226"/>
      <c r="BD12" s="2226"/>
      <c r="BE12" s="2226"/>
      <c r="BF12" s="1725"/>
      <c r="BG12" s="1725"/>
    </row>
    <row r="13" spans="1:59" ht="20.100000000000001" customHeight="1">
      <c r="B13" s="1908" t="s">
        <v>819</v>
      </c>
      <c r="C13" s="2020"/>
      <c r="D13" s="2020"/>
      <c r="E13" s="2020"/>
      <c r="F13" s="2020"/>
      <c r="G13" s="2020"/>
      <c r="H13" s="2020"/>
      <c r="I13" s="2020"/>
      <c r="J13" s="2020"/>
      <c r="K13" s="2020"/>
      <c r="L13" s="2020"/>
      <c r="M13" s="2020"/>
      <c r="N13" s="2020"/>
      <c r="O13" s="2020"/>
      <c r="P13" s="2020"/>
      <c r="Q13" s="2020"/>
      <c r="R13" s="2020"/>
      <c r="S13" s="2020"/>
      <c r="T13" s="2020"/>
      <c r="U13" s="2020"/>
      <c r="V13" s="2020"/>
      <c r="W13" s="2020"/>
      <c r="X13" s="2020"/>
      <c r="Y13" s="2020"/>
      <c r="Z13" s="2020"/>
      <c r="AA13" s="2020"/>
      <c r="AB13" s="2020"/>
      <c r="AC13" s="2020"/>
      <c r="AD13" s="2020"/>
      <c r="AE13" s="2020"/>
      <c r="AF13" s="2020"/>
      <c r="AG13" s="2020"/>
      <c r="AH13" s="2020"/>
      <c r="AI13" s="2020"/>
      <c r="AJ13" s="2020"/>
    </row>
    <row r="14" spans="1:59" ht="20.100000000000001" customHeight="1">
      <c r="B14" s="2020"/>
      <c r="C14" s="2020"/>
      <c r="D14" s="2020"/>
      <c r="E14" s="2020"/>
      <c r="F14" s="2020"/>
      <c r="G14" s="2020"/>
      <c r="H14" s="2020"/>
      <c r="I14" s="2020"/>
      <c r="J14" s="2020"/>
      <c r="K14" s="2020"/>
      <c r="L14" s="2020"/>
      <c r="M14" s="2020"/>
      <c r="N14" s="2020"/>
      <c r="O14" s="2020"/>
      <c r="P14" s="2020"/>
      <c r="Q14" s="2020"/>
      <c r="R14" s="2020"/>
      <c r="S14" s="2020"/>
      <c r="T14" s="2020"/>
      <c r="U14" s="2020"/>
      <c r="V14" s="2020"/>
      <c r="W14" s="2020"/>
      <c r="X14" s="2020"/>
      <c r="Y14" s="2020"/>
      <c r="Z14" s="2020"/>
      <c r="AA14" s="2020"/>
      <c r="AB14" s="2020"/>
      <c r="AC14" s="2020"/>
      <c r="AD14" s="2020"/>
      <c r="AE14" s="2020"/>
      <c r="AF14" s="2020"/>
      <c r="AG14" s="2020"/>
      <c r="AH14" s="2020"/>
      <c r="AI14" s="2020"/>
      <c r="AJ14" s="2020"/>
    </row>
    <row r="15" spans="1:59" ht="15" customHeight="1">
      <c r="B15" s="762"/>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N15" s="1616" t="s">
        <v>783</v>
      </c>
      <c r="AO15" s="1090"/>
      <c r="AP15" s="1090"/>
      <c r="AQ15" s="1090"/>
      <c r="AR15" s="1090"/>
      <c r="AS15" s="1090"/>
      <c r="AT15" s="1090"/>
      <c r="AU15" s="2247"/>
      <c r="AV15" s="2247"/>
      <c r="AW15" s="2247"/>
    </row>
    <row r="16" spans="1:59" ht="20.100000000000001" customHeight="1">
      <c r="B16" s="1754" t="s">
        <v>28</v>
      </c>
      <c r="C16" s="2020"/>
      <c r="D16" s="2020"/>
      <c r="E16" s="2020"/>
      <c r="F16" s="2020"/>
      <c r="G16" s="2020"/>
      <c r="H16" s="2020"/>
      <c r="I16" s="2020"/>
      <c r="J16" s="2020"/>
      <c r="K16" s="2020"/>
      <c r="L16" s="2020"/>
      <c r="M16" s="2020"/>
      <c r="N16" s="2020"/>
      <c r="O16" s="2020"/>
      <c r="P16" s="2020"/>
      <c r="Q16" s="2020"/>
      <c r="R16" s="2020"/>
      <c r="S16" s="2020"/>
      <c r="T16" s="2020"/>
      <c r="U16" s="2020"/>
      <c r="V16" s="2020"/>
      <c r="W16" s="2020"/>
      <c r="X16" s="2020"/>
      <c r="Y16" s="2020"/>
      <c r="Z16" s="2020"/>
      <c r="AA16" s="2020"/>
      <c r="AB16" s="2020"/>
      <c r="AC16" s="2020"/>
      <c r="AD16" s="2020"/>
      <c r="AE16" s="2020"/>
      <c r="AF16" s="2020"/>
      <c r="AG16" s="2020"/>
      <c r="AH16" s="2020"/>
      <c r="AI16" s="2020"/>
      <c r="AJ16" s="2020"/>
      <c r="AN16" s="1090"/>
      <c r="AO16" s="1090"/>
      <c r="AP16" s="1090"/>
      <c r="AQ16" s="1090"/>
      <c r="AR16" s="1090"/>
      <c r="AS16" s="1090"/>
      <c r="AT16" s="1090"/>
      <c r="AU16" s="2247"/>
      <c r="AV16" s="2247"/>
      <c r="AW16" s="2247"/>
    </row>
    <row r="17" spans="2:52" ht="15" customHeight="1" thickBot="1">
      <c r="B17" s="762"/>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2"/>
      <c r="AN17" s="1090"/>
      <c r="AO17" s="1090"/>
      <c r="AP17" s="1090"/>
      <c r="AQ17" s="1090"/>
      <c r="AR17" s="1090"/>
      <c r="AS17" s="1090"/>
      <c r="AT17" s="1090"/>
      <c r="AU17" s="2247"/>
      <c r="AV17" s="2247"/>
      <c r="AW17" s="2247"/>
    </row>
    <row r="18" spans="2:52" ht="24.9" customHeight="1" thickBot="1">
      <c r="B18" s="1926"/>
      <c r="C18" s="1602" t="s">
        <v>229</v>
      </c>
      <c r="D18" s="1602"/>
      <c r="E18" s="1602"/>
      <c r="F18" s="1602"/>
      <c r="G18" s="1602"/>
      <c r="H18" s="1602"/>
      <c r="I18" s="1928"/>
      <c r="J18" s="77"/>
      <c r="K18" s="765"/>
      <c r="L18" s="2208" t="str">
        <f>各項目入力表!B3</f>
        <v>○○○○施設保全業務（総合管理）</v>
      </c>
      <c r="M18" s="2209"/>
      <c r="N18" s="2209"/>
      <c r="O18" s="2209"/>
      <c r="P18" s="2209"/>
      <c r="Q18" s="2209"/>
      <c r="R18" s="2209"/>
      <c r="S18" s="2209"/>
      <c r="T18" s="2209"/>
      <c r="U18" s="2209"/>
      <c r="V18" s="2209"/>
      <c r="W18" s="2209"/>
      <c r="X18" s="2209"/>
      <c r="Y18" s="2209"/>
      <c r="Z18" s="2209"/>
      <c r="AA18" s="2209"/>
      <c r="AB18" s="2209"/>
      <c r="AC18" s="2209"/>
      <c r="AD18" s="2209"/>
      <c r="AE18" s="2209"/>
      <c r="AF18" s="2209"/>
      <c r="AG18" s="2209"/>
      <c r="AH18" s="2209"/>
      <c r="AI18" s="2209"/>
      <c r="AJ18" s="2210"/>
      <c r="AZ18" s="348" t="s">
        <v>110</v>
      </c>
    </row>
    <row r="19" spans="2:52" ht="24.9" customHeight="1">
      <c r="B19" s="2221"/>
      <c r="C19" s="2216"/>
      <c r="D19" s="2216"/>
      <c r="E19" s="2216"/>
      <c r="F19" s="2216"/>
      <c r="G19" s="2216"/>
      <c r="H19" s="2216"/>
      <c r="I19" s="2222"/>
      <c r="J19" s="79"/>
      <c r="K19" s="81"/>
      <c r="L19" s="2211"/>
      <c r="M19" s="2211"/>
      <c r="N19" s="2211"/>
      <c r="O19" s="2211"/>
      <c r="P19" s="2211"/>
      <c r="Q19" s="2211"/>
      <c r="R19" s="2211"/>
      <c r="S19" s="2211"/>
      <c r="T19" s="2211"/>
      <c r="U19" s="2211"/>
      <c r="V19" s="2211"/>
      <c r="W19" s="2211"/>
      <c r="X19" s="2211"/>
      <c r="Y19" s="2211"/>
      <c r="Z19" s="2211"/>
      <c r="AA19" s="2211"/>
      <c r="AB19" s="2211"/>
      <c r="AC19" s="2211"/>
      <c r="AD19" s="2211"/>
      <c r="AE19" s="2211"/>
      <c r="AF19" s="2211"/>
      <c r="AG19" s="2211"/>
      <c r="AH19" s="2211"/>
      <c r="AI19" s="2211"/>
      <c r="AJ19" s="2212"/>
      <c r="AN19" s="1591" t="s">
        <v>777</v>
      </c>
      <c r="AO19" s="1074"/>
      <c r="AP19" s="1074"/>
      <c r="AQ19" s="1074"/>
      <c r="AR19" s="1074"/>
      <c r="AS19" s="1074"/>
      <c r="AT19" s="2254"/>
      <c r="AU19" s="2248" t="s">
        <v>110</v>
      </c>
      <c r="AV19" s="2249"/>
      <c r="AW19" s="2249"/>
      <c r="AX19" s="2250"/>
      <c r="AZ19" s="348" t="s">
        <v>128</v>
      </c>
    </row>
    <row r="20" spans="2:52" ht="24.9" customHeight="1" thickBot="1">
      <c r="B20" s="1585"/>
      <c r="C20" s="1587" t="s">
        <v>48</v>
      </c>
      <c r="D20" s="1102"/>
      <c r="E20" s="1102"/>
      <c r="F20" s="1102"/>
      <c r="G20" s="1102"/>
      <c r="H20" s="1102"/>
      <c r="I20" s="1627"/>
      <c r="J20" s="84"/>
      <c r="K20" s="768"/>
      <c r="L20" s="1561">
        <f>各項目入力表!B6</f>
        <v>43922</v>
      </c>
      <c r="M20" s="1561"/>
      <c r="N20" s="1561"/>
      <c r="O20" s="1561"/>
      <c r="P20" s="1561"/>
      <c r="Q20" s="1561"/>
      <c r="R20" s="1561"/>
      <c r="S20" s="1561"/>
      <c r="T20" s="1561"/>
      <c r="U20" s="1561"/>
      <c r="V20" s="314"/>
      <c r="W20" s="1102" t="s">
        <v>118</v>
      </c>
      <c r="X20" s="1934"/>
      <c r="Y20" s="1934"/>
      <c r="Z20" s="1934"/>
      <c r="AA20" s="1934"/>
      <c r="AB20" s="751"/>
      <c r="AC20" s="1588" t="str">
        <f>各項目入力表!B5</f>
        <v>05</v>
      </c>
      <c r="AD20" s="1103"/>
      <c r="AE20" s="1103"/>
      <c r="AF20" s="1103"/>
      <c r="AG20" s="1103"/>
      <c r="AH20" s="1103"/>
      <c r="AI20" s="1103"/>
      <c r="AJ20" s="1768"/>
      <c r="AN20" s="1074"/>
      <c r="AO20" s="1074"/>
      <c r="AP20" s="1074"/>
      <c r="AQ20" s="1074"/>
      <c r="AR20" s="1074"/>
      <c r="AS20" s="1074"/>
      <c r="AT20" s="2254"/>
      <c r="AU20" s="2251"/>
      <c r="AV20" s="2252"/>
      <c r="AW20" s="2252"/>
      <c r="AX20" s="2253"/>
      <c r="AZ20" s="348" t="s">
        <v>129</v>
      </c>
    </row>
    <row r="21" spans="2:52" ht="24.9" customHeight="1">
      <c r="B21" s="1586"/>
      <c r="C21" s="1095"/>
      <c r="D21" s="1095"/>
      <c r="E21" s="1095"/>
      <c r="F21" s="1095"/>
      <c r="G21" s="1095"/>
      <c r="H21" s="1095"/>
      <c r="I21" s="1628"/>
      <c r="J21" s="187"/>
      <c r="K21" s="757"/>
      <c r="L21" s="1597"/>
      <c r="M21" s="1597"/>
      <c r="N21" s="1597"/>
      <c r="O21" s="1597"/>
      <c r="P21" s="1597"/>
      <c r="Q21" s="1597"/>
      <c r="R21" s="1597"/>
      <c r="S21" s="1597"/>
      <c r="T21" s="1597"/>
      <c r="U21" s="1597"/>
      <c r="V21" s="749"/>
      <c r="W21" s="1935"/>
      <c r="X21" s="1935"/>
      <c r="Y21" s="1935"/>
      <c r="Z21" s="1935"/>
      <c r="AA21" s="1935"/>
      <c r="AB21" s="747"/>
      <c r="AC21" s="1991"/>
      <c r="AD21" s="1769"/>
      <c r="AE21" s="1769"/>
      <c r="AF21" s="1769"/>
      <c r="AG21" s="1769"/>
      <c r="AH21" s="1769"/>
      <c r="AI21" s="1769"/>
      <c r="AJ21" s="1233"/>
    </row>
    <row r="22" spans="2:52" ht="24.9" customHeight="1">
      <c r="B22" s="1585"/>
      <c r="C22" s="1587" t="s">
        <v>784</v>
      </c>
      <c r="D22" s="1102"/>
      <c r="E22" s="1102"/>
      <c r="F22" s="1102"/>
      <c r="G22" s="1102"/>
      <c r="H22" s="1102"/>
      <c r="I22" s="1627"/>
      <c r="J22" s="95"/>
      <c r="K22" s="91"/>
      <c r="L22" s="2240">
        <f>IF(AU19=AZ19,各項目入力表!D7,+IF(AU19=AZ20,各項目入力表!D8,各項目入力表!B9))</f>
        <v>10800000</v>
      </c>
      <c r="M22" s="2241"/>
      <c r="N22" s="2241"/>
      <c r="O22" s="2241"/>
      <c r="P22" s="2241"/>
      <c r="Q22" s="2241"/>
      <c r="R22" s="2241"/>
      <c r="S22" s="2241"/>
      <c r="T22" s="2241"/>
      <c r="U22" s="2242"/>
      <c r="V22" s="1103" t="s">
        <v>203</v>
      </c>
      <c r="W22" s="2255"/>
      <c r="X22" s="2255"/>
      <c r="Y22" s="2255"/>
      <c r="Z22" s="2255"/>
      <c r="AA22" s="2255"/>
      <c r="AB22" s="2255"/>
      <c r="AC22" s="2255"/>
      <c r="AD22" s="2255"/>
      <c r="AE22" s="2255"/>
      <c r="AF22" s="2255"/>
      <c r="AG22" s="2255"/>
      <c r="AH22" s="2255"/>
      <c r="AI22" s="2255"/>
      <c r="AJ22" s="2256"/>
      <c r="AN22" s="2223" t="s">
        <v>778</v>
      </c>
      <c r="AO22" s="2224"/>
      <c r="AP22" s="2224"/>
      <c r="AQ22" s="2224"/>
      <c r="AR22" s="2224"/>
      <c r="AS22" s="2224"/>
      <c r="AT22" s="2224"/>
      <c r="AU22" s="2224"/>
      <c r="AV22" s="2224"/>
      <c r="AW22" s="2224"/>
      <c r="AX22" s="2224"/>
      <c r="AY22" s="2224"/>
    </row>
    <row r="23" spans="2:52" ht="24.9" customHeight="1">
      <c r="B23" s="1586"/>
      <c r="C23" s="1095"/>
      <c r="D23" s="1095"/>
      <c r="E23" s="1095"/>
      <c r="F23" s="1095"/>
      <c r="G23" s="1095"/>
      <c r="H23" s="1095"/>
      <c r="I23" s="1628"/>
      <c r="J23" s="64"/>
      <c r="K23" s="65"/>
      <c r="L23" s="2243"/>
      <c r="M23" s="2243"/>
      <c r="N23" s="2243"/>
      <c r="O23" s="2243"/>
      <c r="P23" s="2243"/>
      <c r="Q23" s="2243"/>
      <c r="R23" s="2243"/>
      <c r="S23" s="2243"/>
      <c r="T23" s="2243"/>
      <c r="U23" s="2244"/>
      <c r="V23" s="1263"/>
      <c r="W23" s="1263"/>
      <c r="X23" s="1263"/>
      <c r="Y23" s="1263"/>
      <c r="Z23" s="1263"/>
      <c r="AA23" s="1263"/>
      <c r="AB23" s="1263"/>
      <c r="AC23" s="1263"/>
      <c r="AD23" s="1263"/>
      <c r="AE23" s="1263"/>
      <c r="AF23" s="1263"/>
      <c r="AG23" s="1263"/>
      <c r="AH23" s="1263"/>
      <c r="AI23" s="1263"/>
      <c r="AJ23" s="2257"/>
      <c r="AN23" s="2224"/>
      <c r="AO23" s="2224"/>
      <c r="AP23" s="2224"/>
      <c r="AQ23" s="2224"/>
      <c r="AR23" s="2224"/>
      <c r="AS23" s="2224"/>
      <c r="AT23" s="2224"/>
      <c r="AU23" s="2224"/>
      <c r="AV23" s="2224"/>
      <c r="AW23" s="2224"/>
      <c r="AX23" s="2224"/>
      <c r="AY23" s="2224"/>
    </row>
    <row r="24" spans="2:52" ht="24.9" customHeight="1">
      <c r="B24" s="1585"/>
      <c r="C24" s="1587" t="s">
        <v>41</v>
      </c>
      <c r="D24" s="1102"/>
      <c r="E24" s="1102"/>
      <c r="F24" s="1102"/>
      <c r="G24" s="1102"/>
      <c r="H24" s="1102"/>
      <c r="I24" s="1627"/>
      <c r="J24" s="758"/>
      <c r="K24" s="759"/>
      <c r="L24" s="2156">
        <v>43388</v>
      </c>
      <c r="M24" s="2156"/>
      <c r="N24" s="2156"/>
      <c r="O24" s="2156"/>
      <c r="P24" s="2156"/>
      <c r="Q24" s="2156"/>
      <c r="R24" s="2156"/>
      <c r="S24" s="2156"/>
      <c r="T24" s="2156"/>
      <c r="U24" s="2156"/>
      <c r="V24" s="2237"/>
      <c r="W24" s="1594"/>
      <c r="X24" s="1594"/>
      <c r="Y24" s="1594"/>
      <c r="Z24" s="1594"/>
      <c r="AA24" s="1594"/>
      <c r="AB24" s="1594"/>
      <c r="AC24" s="1594"/>
      <c r="AD24" s="1594"/>
      <c r="AE24" s="1594"/>
      <c r="AF24" s="1594"/>
      <c r="AG24" s="1594"/>
      <c r="AH24" s="1594"/>
      <c r="AI24" s="1594"/>
      <c r="AJ24" s="1600"/>
    </row>
    <row r="25" spans="2:52" ht="24.9" customHeight="1" thickBot="1">
      <c r="B25" s="2245"/>
      <c r="C25" s="1226"/>
      <c r="D25" s="1226"/>
      <c r="E25" s="1226"/>
      <c r="F25" s="1226"/>
      <c r="G25" s="1226"/>
      <c r="H25" s="1226"/>
      <c r="I25" s="2246"/>
      <c r="J25" s="341"/>
      <c r="K25" s="372"/>
      <c r="L25" s="2158"/>
      <c r="M25" s="2158"/>
      <c r="N25" s="2158"/>
      <c r="O25" s="2158"/>
      <c r="P25" s="2158"/>
      <c r="Q25" s="2158"/>
      <c r="R25" s="2158"/>
      <c r="S25" s="2158"/>
      <c r="T25" s="2158"/>
      <c r="U25" s="2158"/>
      <c r="V25" s="2238"/>
      <c r="W25" s="2238"/>
      <c r="X25" s="2238"/>
      <c r="Y25" s="2238"/>
      <c r="Z25" s="2238"/>
      <c r="AA25" s="2238"/>
      <c r="AB25" s="2238"/>
      <c r="AC25" s="2238"/>
      <c r="AD25" s="2238"/>
      <c r="AE25" s="2238"/>
      <c r="AF25" s="2238"/>
      <c r="AG25" s="2238"/>
      <c r="AH25" s="2238"/>
      <c r="AI25" s="2238"/>
      <c r="AJ25" s="2239"/>
    </row>
    <row r="26" spans="2:52" ht="15" hidden="1" customHeight="1">
      <c r="B26" s="368"/>
      <c r="C26" s="2227" t="s">
        <v>148</v>
      </c>
      <c r="D26" s="2227"/>
      <c r="E26" s="2227"/>
      <c r="F26" s="2227"/>
      <c r="G26" s="2227"/>
      <c r="H26" s="2227"/>
      <c r="I26" s="356"/>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row>
    <row r="27" spans="2:52" ht="15" hidden="1" customHeight="1">
      <c r="B27" s="355"/>
      <c r="C27" s="2227"/>
      <c r="D27" s="2227"/>
      <c r="E27" s="2227"/>
      <c r="F27" s="2227"/>
      <c r="G27" s="2227"/>
      <c r="H27" s="2227"/>
      <c r="I27" s="356"/>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row>
    <row r="28" spans="2:52" ht="15" hidden="1" customHeight="1">
      <c r="B28" s="355"/>
      <c r="C28" s="2227"/>
      <c r="D28" s="2227"/>
      <c r="E28" s="2227"/>
      <c r="F28" s="2227"/>
      <c r="G28" s="2227"/>
      <c r="H28" s="2227"/>
      <c r="I28" s="356"/>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row>
    <row r="29" spans="2:52" ht="15" hidden="1" customHeight="1">
      <c r="B29" s="355"/>
      <c r="C29" s="2227"/>
      <c r="D29" s="2227"/>
      <c r="E29" s="2227"/>
      <c r="F29" s="2227"/>
      <c r="G29" s="2227"/>
      <c r="H29" s="2227"/>
      <c r="I29" s="356"/>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2" ht="15" hidden="1" customHeight="1">
      <c r="B30" s="355"/>
      <c r="C30" s="2227"/>
      <c r="D30" s="2227"/>
      <c r="E30" s="2227"/>
      <c r="F30" s="2227"/>
      <c r="G30" s="2227"/>
      <c r="H30" s="2227"/>
      <c r="I30" s="356"/>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2" ht="15" hidden="1" customHeight="1">
      <c r="B31" s="355"/>
      <c r="C31" s="2227"/>
      <c r="D31" s="2227"/>
      <c r="E31" s="2227"/>
      <c r="F31" s="2227"/>
      <c r="G31" s="2227"/>
      <c r="H31" s="2227"/>
      <c r="I31" s="356"/>
      <c r="J31" s="1878"/>
      <c r="K31" s="1879"/>
      <c r="L31" s="1879"/>
      <c r="M31" s="1879"/>
      <c r="N31" s="1879"/>
      <c r="O31" s="1879"/>
      <c r="P31" s="1879"/>
      <c r="Q31" s="1879"/>
      <c r="R31" s="1879"/>
      <c r="S31" s="1879"/>
      <c r="T31" s="1879"/>
      <c r="U31" s="1879"/>
      <c r="V31" s="1879"/>
      <c r="W31" s="1879"/>
      <c r="X31" s="1879"/>
      <c r="Y31" s="1879"/>
      <c r="Z31" s="1879"/>
      <c r="AA31" s="1879"/>
      <c r="AB31" s="1879"/>
      <c r="AC31" s="1879"/>
      <c r="AD31" s="1879"/>
      <c r="AE31" s="1879"/>
      <c r="AF31" s="1879"/>
      <c r="AG31" s="1879"/>
      <c r="AH31" s="1879"/>
      <c r="AI31" s="1879"/>
      <c r="AJ31" s="1880"/>
    </row>
    <row r="32" spans="2:52" ht="15" hidden="1" customHeight="1">
      <c r="B32" s="355"/>
      <c r="C32" s="2227"/>
      <c r="D32" s="2227"/>
      <c r="E32" s="2227"/>
      <c r="F32" s="2227"/>
      <c r="G32" s="2227"/>
      <c r="H32" s="2227"/>
      <c r="I32" s="356"/>
      <c r="J32" s="1878"/>
      <c r="K32" s="1879"/>
      <c r="L32" s="1879"/>
      <c r="M32" s="1879"/>
      <c r="N32" s="1879"/>
      <c r="O32" s="1879"/>
      <c r="P32" s="1879"/>
      <c r="Q32" s="1879"/>
      <c r="R32" s="1879"/>
      <c r="S32" s="1879"/>
      <c r="T32" s="1879"/>
      <c r="U32" s="1879"/>
      <c r="V32" s="1879"/>
      <c r="W32" s="1879"/>
      <c r="X32" s="1879"/>
      <c r="Y32" s="1879"/>
      <c r="Z32" s="1879"/>
      <c r="AA32" s="1879"/>
      <c r="AB32" s="1879"/>
      <c r="AC32" s="1879"/>
      <c r="AD32" s="1879"/>
      <c r="AE32" s="1879"/>
      <c r="AF32" s="1879"/>
      <c r="AG32" s="1879"/>
      <c r="AH32" s="1879"/>
      <c r="AI32" s="1879"/>
      <c r="AJ32" s="1880"/>
    </row>
    <row r="33" spans="2:36" ht="15" hidden="1" customHeight="1">
      <c r="B33" s="355"/>
      <c r="C33" s="2227"/>
      <c r="D33" s="2227"/>
      <c r="E33" s="2227"/>
      <c r="F33" s="2227"/>
      <c r="G33" s="2227"/>
      <c r="H33" s="2227"/>
      <c r="I33" s="356"/>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hidden="1" customHeight="1">
      <c r="B34" s="344"/>
      <c r="C34" s="2227"/>
      <c r="D34" s="2227"/>
      <c r="E34" s="2227"/>
      <c r="F34" s="2227"/>
      <c r="G34" s="2227"/>
      <c r="H34" s="2227"/>
      <c r="I34" s="345"/>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hidden="1" customHeight="1">
      <c r="B35" s="344"/>
      <c r="C35" s="2227"/>
      <c r="D35" s="2227"/>
      <c r="E35" s="2227"/>
      <c r="F35" s="2227"/>
      <c r="G35" s="2227"/>
      <c r="H35" s="2227"/>
      <c r="I35" s="345"/>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hidden="1" customHeight="1">
      <c r="B36" s="344"/>
      <c r="C36" s="2227"/>
      <c r="D36" s="2227"/>
      <c r="E36" s="2227"/>
      <c r="F36" s="2227"/>
      <c r="G36" s="2227"/>
      <c r="H36" s="2227"/>
      <c r="I36" s="345"/>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2:36" ht="15" hidden="1" customHeight="1" thickBot="1">
      <c r="B37" s="346"/>
      <c r="C37" s="2228"/>
      <c r="D37" s="2228"/>
      <c r="E37" s="2228"/>
      <c r="F37" s="2228"/>
      <c r="G37" s="2228"/>
      <c r="H37" s="2228"/>
      <c r="I37" s="347"/>
      <c r="J37" s="1881"/>
      <c r="K37" s="1882"/>
      <c r="L37" s="1882"/>
      <c r="M37" s="1882"/>
      <c r="N37" s="1882"/>
      <c r="O37" s="1882"/>
      <c r="P37" s="1882"/>
      <c r="Q37" s="1882"/>
      <c r="R37" s="1882"/>
      <c r="S37" s="1882"/>
      <c r="T37" s="1882"/>
      <c r="U37" s="1882"/>
      <c r="V37" s="1882"/>
      <c r="W37" s="1882"/>
      <c r="X37" s="1882"/>
      <c r="Y37" s="1882"/>
      <c r="Z37" s="1882"/>
      <c r="AA37" s="1882"/>
      <c r="AB37" s="1882"/>
      <c r="AC37" s="1882"/>
      <c r="AD37" s="1882"/>
      <c r="AE37" s="1882"/>
      <c r="AF37" s="1882"/>
      <c r="AG37" s="1882"/>
      <c r="AH37" s="1882"/>
      <c r="AI37" s="1882"/>
      <c r="AJ37" s="1883"/>
    </row>
    <row r="39" spans="2:36">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row>
    <row r="40" spans="2:36" s="192" customFormat="1" ht="15.75" hidden="1" customHeight="1">
      <c r="B40" s="178"/>
      <c r="C40" s="2219" t="s">
        <v>44</v>
      </c>
      <c r="D40" s="1897"/>
      <c r="E40" s="1897"/>
      <c r="F40" s="2214"/>
      <c r="G40" s="2217" t="s">
        <v>31</v>
      </c>
      <c r="H40" s="1897"/>
      <c r="I40" s="1897"/>
      <c r="J40" s="2218"/>
      <c r="K40" s="2213" t="s">
        <v>7</v>
      </c>
      <c r="L40" s="1897"/>
      <c r="M40" s="1897"/>
      <c r="N40" s="2214"/>
      <c r="O40" s="194"/>
      <c r="P40" s="369"/>
      <c r="Q40" s="2215" t="s">
        <v>6</v>
      </c>
      <c r="R40" s="1897"/>
      <c r="S40" s="1897"/>
      <c r="T40" s="1897"/>
      <c r="U40" s="369"/>
      <c r="V40" s="195"/>
      <c r="W40" s="194"/>
      <c r="X40" s="193"/>
      <c r="Y40" s="2215" t="s">
        <v>21</v>
      </c>
      <c r="Z40" s="1897"/>
      <c r="AA40" s="1897"/>
      <c r="AB40" s="1897"/>
      <c r="AC40" s="369"/>
      <c r="AD40" s="196"/>
      <c r="AE40" s="2213" t="s">
        <v>111</v>
      </c>
      <c r="AF40" s="1897"/>
      <c r="AG40" s="1897"/>
      <c r="AH40" s="2218"/>
      <c r="AJ40" s="191"/>
    </row>
    <row r="41" spans="2:36" s="1" customFormat="1" ht="17.100000000000001" hidden="1" customHeight="1">
      <c r="B41" s="343"/>
      <c r="C41" s="351"/>
      <c r="D41" s="363"/>
      <c r="E41" s="363"/>
      <c r="F41" s="359"/>
      <c r="G41" s="342"/>
      <c r="H41" s="363"/>
      <c r="I41" s="363"/>
      <c r="J41" s="366"/>
      <c r="K41" s="351"/>
      <c r="L41" s="363"/>
      <c r="M41" s="363"/>
      <c r="N41" s="359"/>
      <c r="O41" s="342"/>
      <c r="P41" s="363"/>
      <c r="Q41" s="363"/>
      <c r="R41" s="363"/>
      <c r="S41" s="363"/>
      <c r="T41" s="363"/>
      <c r="U41" s="363"/>
      <c r="V41" s="359"/>
      <c r="W41" s="342"/>
      <c r="X41" s="352"/>
      <c r="Y41" s="352"/>
      <c r="Z41" s="352"/>
      <c r="AA41" s="352"/>
      <c r="AB41" s="352"/>
      <c r="AC41" s="352"/>
      <c r="AD41" s="353"/>
      <c r="AE41" s="363"/>
      <c r="AF41" s="363"/>
      <c r="AG41" s="363"/>
      <c r="AH41" s="366"/>
      <c r="AJ41" s="12"/>
    </row>
    <row r="42" spans="2:36" s="1" customFormat="1" ht="17.100000000000001" hidden="1" customHeight="1">
      <c r="B42" s="343"/>
      <c r="C42" s="358"/>
      <c r="D42" s="363"/>
      <c r="E42" s="363"/>
      <c r="F42" s="359"/>
      <c r="G42" s="364"/>
      <c r="H42" s="363"/>
      <c r="I42" s="363"/>
      <c r="J42" s="366"/>
      <c r="K42" s="358"/>
      <c r="L42" s="363"/>
      <c r="M42" s="363"/>
      <c r="N42" s="359"/>
      <c r="O42" s="364"/>
      <c r="P42" s="363"/>
      <c r="Q42" s="363"/>
      <c r="R42" s="363"/>
      <c r="S42" s="363"/>
      <c r="T42" s="363"/>
      <c r="U42" s="363"/>
      <c r="V42" s="359"/>
      <c r="W42" s="370"/>
      <c r="X42" s="352"/>
      <c r="Y42" s="352"/>
      <c r="Z42" s="352"/>
      <c r="AA42" s="352"/>
      <c r="AB42" s="352"/>
      <c r="AC42" s="352"/>
      <c r="AD42" s="353"/>
      <c r="AE42" s="363"/>
      <c r="AF42" s="363"/>
      <c r="AG42" s="363"/>
      <c r="AH42" s="366"/>
      <c r="AJ42" s="12"/>
    </row>
    <row r="43" spans="2:36" s="1" customFormat="1" ht="17.100000000000001" hidden="1" customHeight="1" thickBot="1">
      <c r="B43" s="343"/>
      <c r="C43" s="360"/>
      <c r="D43" s="361"/>
      <c r="E43" s="361"/>
      <c r="F43" s="362"/>
      <c r="G43" s="365"/>
      <c r="H43" s="361"/>
      <c r="I43" s="361"/>
      <c r="J43" s="367"/>
      <c r="K43" s="360"/>
      <c r="L43" s="361"/>
      <c r="M43" s="361"/>
      <c r="N43" s="362"/>
      <c r="O43" s="365"/>
      <c r="P43" s="361"/>
      <c r="Q43" s="361"/>
      <c r="R43" s="361"/>
      <c r="S43" s="361"/>
      <c r="T43" s="361"/>
      <c r="U43" s="361"/>
      <c r="V43" s="362"/>
      <c r="W43" s="371"/>
      <c r="X43" s="350"/>
      <c r="Y43" s="350"/>
      <c r="Z43" s="350"/>
      <c r="AA43" s="350"/>
      <c r="AB43" s="350"/>
      <c r="AC43" s="350"/>
      <c r="AD43" s="354"/>
      <c r="AE43" s="361"/>
      <c r="AF43" s="361"/>
      <c r="AG43" s="361"/>
      <c r="AH43" s="367"/>
      <c r="AJ43" s="12"/>
    </row>
    <row r="44" spans="2:36" hidden="1">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row>
    <row r="45" spans="2:36">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2:36">
      <c r="C46" s="20"/>
      <c r="D46" s="21"/>
      <c r="E46" s="22"/>
      <c r="F46" s="20"/>
      <c r="G46" s="20"/>
      <c r="H46" s="20"/>
      <c r="I46" s="20"/>
      <c r="J46" s="20"/>
      <c r="K46" s="20"/>
      <c r="L46" s="20"/>
      <c r="M46" s="20"/>
      <c r="N46" s="20"/>
      <c r="O46" s="20"/>
      <c r="P46" s="20"/>
      <c r="Q46" s="20"/>
      <c r="R46" s="20"/>
      <c r="S46" s="20"/>
      <c r="T46" s="20"/>
      <c r="U46" s="20"/>
      <c r="V46" s="20"/>
      <c r="W46" s="20"/>
      <c r="X46" s="20"/>
      <c r="Y46" s="20"/>
      <c r="Z46" s="20"/>
    </row>
    <row r="47" spans="2:36">
      <c r="C47" s="20"/>
      <c r="D47" s="21"/>
      <c r="E47" s="20"/>
      <c r="F47" s="20"/>
      <c r="G47" s="20"/>
      <c r="H47" s="23"/>
      <c r="I47" s="23"/>
      <c r="J47" s="23"/>
      <c r="K47" s="23"/>
      <c r="L47" s="23"/>
      <c r="M47" s="23"/>
      <c r="N47" s="23"/>
      <c r="O47" s="23"/>
      <c r="P47" s="23"/>
      <c r="Q47" s="23"/>
      <c r="R47" s="23"/>
      <c r="S47" s="23"/>
      <c r="T47" s="23"/>
      <c r="U47" s="23"/>
      <c r="V47" s="23"/>
      <c r="W47" s="23"/>
      <c r="X47" s="23"/>
      <c r="Y47" s="23"/>
      <c r="Z47" s="23"/>
      <c r="AA47" s="349"/>
      <c r="AB47" s="349"/>
      <c r="AC47" s="349"/>
      <c r="AD47" s="349"/>
      <c r="AE47" s="349"/>
      <c r="AF47" s="349"/>
      <c r="AG47" s="349"/>
      <c r="AH47" s="349"/>
      <c r="AI47" s="349"/>
    </row>
    <row r="48" spans="2:36">
      <c r="D48" s="17"/>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row>
    <row r="49" spans="4:35">
      <c r="D49" s="17"/>
      <c r="H49" s="1510"/>
      <c r="I49" s="1510"/>
      <c r="J49" s="1510"/>
      <c r="K49" s="1510"/>
      <c r="L49" s="1510"/>
      <c r="M49" s="1510"/>
      <c r="N49" s="1510"/>
      <c r="O49" s="1510"/>
      <c r="P49" s="1510"/>
      <c r="Q49" s="1510"/>
      <c r="R49" s="1510"/>
      <c r="S49" s="1510"/>
      <c r="T49" s="1510"/>
      <c r="U49" s="1510"/>
      <c r="V49" s="1510"/>
      <c r="W49" s="1510"/>
      <c r="X49" s="1510"/>
      <c r="Y49" s="1510"/>
      <c r="Z49" s="1510"/>
      <c r="AA49" s="1510"/>
      <c r="AB49" s="1510"/>
      <c r="AC49" s="1510"/>
      <c r="AD49" s="1510"/>
      <c r="AE49" s="1510"/>
      <c r="AF49" s="1510"/>
      <c r="AG49" s="1510"/>
      <c r="AH49" s="1510"/>
      <c r="AI49" s="1510"/>
    </row>
  </sheetData>
  <sheetProtection selectLockedCells="1"/>
  <mergeCells count="47">
    <mergeCell ref="AN22:AY23"/>
    <mergeCell ref="H49:AI49"/>
    <mergeCell ref="AN15:AW17"/>
    <mergeCell ref="AU19:AX20"/>
    <mergeCell ref="C26:H37"/>
    <mergeCell ref="J26:AJ37"/>
    <mergeCell ref="C40:F40"/>
    <mergeCell ref="G40:J40"/>
    <mergeCell ref="K40:N40"/>
    <mergeCell ref="Q40:T40"/>
    <mergeCell ref="Y40:AB40"/>
    <mergeCell ref="AE40:AH40"/>
    <mergeCell ref="W20:AA21"/>
    <mergeCell ref="AC20:AJ21"/>
    <mergeCell ref="AN19:AT20"/>
    <mergeCell ref="V22:AJ23"/>
    <mergeCell ref="V24:AJ25"/>
    <mergeCell ref="B22:B23"/>
    <mergeCell ref="C22:H23"/>
    <mergeCell ref="I22:I23"/>
    <mergeCell ref="B20:B21"/>
    <mergeCell ref="C20:H21"/>
    <mergeCell ref="I20:I21"/>
    <mergeCell ref="L20:U21"/>
    <mergeCell ref="L22:U23"/>
    <mergeCell ref="B24:B25"/>
    <mergeCell ref="C24:H25"/>
    <mergeCell ref="I24:I25"/>
    <mergeCell ref="L24:U25"/>
    <mergeCell ref="B13:AJ14"/>
    <mergeCell ref="B16:AJ16"/>
    <mergeCell ref="B18:B19"/>
    <mergeCell ref="C18:H19"/>
    <mergeCell ref="I18:I19"/>
    <mergeCell ref="L18:AJ19"/>
    <mergeCell ref="AN10:BG12"/>
    <mergeCell ref="S7:W7"/>
    <mergeCell ref="Y7:AI7"/>
    <mergeCell ref="Z1:AI1"/>
    <mergeCell ref="C3:F3"/>
    <mergeCell ref="C4:L4"/>
    <mergeCell ref="S6:W6"/>
    <mergeCell ref="Y6:AI6"/>
    <mergeCell ref="S8:W8"/>
    <mergeCell ref="Y8:AI8"/>
    <mergeCell ref="B11:AJ11"/>
    <mergeCell ref="P9:AH10"/>
  </mergeCells>
  <phoneticPr fontId="3"/>
  <conditionalFormatting sqref="L20:U21">
    <cfRule type="expression" dxfId="65" priority="4" stopIfTrue="1">
      <formula>AND(MONTH(L20)&lt;10,DAY(L20)&gt;9)</formula>
    </cfRule>
    <cfRule type="expression" dxfId="64" priority="5" stopIfTrue="1">
      <formula>AND(MONTH(L20)&lt;10,DAY(L20)&lt;10)</formula>
    </cfRule>
    <cfRule type="expression" dxfId="63" priority="6" stopIfTrue="1">
      <formula>AND(MONTH(L20)&gt;9,DAY(L20)&lt;10)</formula>
    </cfRule>
  </conditionalFormatting>
  <conditionalFormatting sqref="L24:U25">
    <cfRule type="expression" dxfId="62" priority="1" stopIfTrue="1">
      <formula>AND(MONTH(L24)&lt;10,DAY(L24)&gt;9)</formula>
    </cfRule>
    <cfRule type="expression" dxfId="61" priority="2" stopIfTrue="1">
      <formula>AND(MONTH(L24)&lt;10,DAY(L24)&lt;10)</formula>
    </cfRule>
    <cfRule type="expression" dxfId="60" priority="3" stopIfTrue="1">
      <formula>AND(MONTH(L24)&gt;9,DAY(L24)&lt;10)</formula>
    </cfRule>
  </conditionalFormatting>
  <dataValidations disablePrompts="1" count="1">
    <dataValidation type="list" allowBlank="1" showInputMessage="1" showErrorMessage="1" sqref="AU19:AW20">
      <formula1>$AZ$18:$AZ$20</formula1>
    </dataValidation>
  </dataValidations>
  <pageMargins left="0.9055118110236221" right="0.51181102362204722" top="0.74803149606299213" bottom="0.74803149606299213" header="0.31496062992125984" footer="0.51181102362204722"/>
  <pageSetup paperSize="9" orientation="portrait" r:id="rId1"/>
  <headerFooter>
    <oddHeader>&amp;L&amp;"ＭＳ 明朝,標準"&amp;8&amp;K01+034第22号様式（第23条関係）建築保全業務委託用</oddHeader>
    <oddFooter>&amp;R&amp;"ＭＳ 明朝,標準"&amp;8&amp;K01+034受注者⇒施設管理担当者</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BJ64"/>
  <sheetViews>
    <sheetView showZeros="0" view="pageBreakPreview" zoomScaleNormal="100" zoomScaleSheetLayoutView="100" workbookViewId="0">
      <selection activeCell="AJ8" sqref="AJ8"/>
    </sheetView>
  </sheetViews>
  <sheetFormatPr defaultColWidth="2.33203125" defaultRowHeight="13.2"/>
  <cols>
    <col min="1" max="1" width="8.33203125" style="52" customWidth="1"/>
    <col min="2" max="37" width="2.33203125" style="52"/>
    <col min="38" max="38" width="3" style="52" customWidth="1"/>
    <col min="39" max="39" width="2.33203125" style="52" hidden="1" customWidth="1"/>
    <col min="40" max="46" width="2.33203125" style="52"/>
    <col min="47" max="47" width="12.44140625" style="52" customWidth="1"/>
    <col min="48" max="51" width="2.33203125" style="52"/>
    <col min="52" max="52" width="7" style="52" customWidth="1"/>
    <col min="53" max="16384" width="2.33203125" style="52"/>
  </cols>
  <sheetData>
    <row r="1" spans="2:52" ht="19.5" customHeight="1">
      <c r="B1" s="119"/>
      <c r="C1" s="119"/>
      <c r="D1" s="119"/>
      <c r="E1" s="119"/>
      <c r="F1" s="119"/>
      <c r="G1" s="119"/>
      <c r="H1" s="119"/>
      <c r="I1" s="119"/>
      <c r="J1" s="119"/>
      <c r="K1" s="119"/>
      <c r="L1" s="119"/>
      <c r="M1" s="119"/>
      <c r="N1" s="119"/>
      <c r="O1" s="119"/>
      <c r="P1" s="119"/>
      <c r="Q1" s="119"/>
      <c r="R1" s="119"/>
      <c r="S1" s="119"/>
      <c r="T1" s="119"/>
      <c r="U1" s="119"/>
      <c r="V1" s="119"/>
      <c r="W1" s="119"/>
      <c r="X1" s="120"/>
      <c r="Y1" s="935"/>
      <c r="Z1" s="1914">
        <v>43220</v>
      </c>
      <c r="AA1" s="2259"/>
      <c r="AB1" s="2259"/>
      <c r="AC1" s="2259"/>
      <c r="AD1" s="2259"/>
      <c r="AE1" s="2259"/>
      <c r="AF1" s="2259"/>
      <c r="AG1" s="2259"/>
      <c r="AH1" s="2259"/>
      <c r="AI1" s="2259"/>
      <c r="AJ1" s="935"/>
      <c r="AK1" s="902" t="s">
        <v>384</v>
      </c>
      <c r="AL1" s="271"/>
    </row>
    <row r="2" spans="2:52" ht="15" customHeight="1">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row>
    <row r="3" spans="2:52" s="909" customFormat="1" ht="15" customHeight="1">
      <c r="B3" s="963"/>
      <c r="C3" s="1158" t="s">
        <v>660</v>
      </c>
      <c r="D3" s="1834"/>
      <c r="E3" s="1834"/>
      <c r="F3" s="1834"/>
      <c r="G3" s="975"/>
      <c r="H3" s="975"/>
      <c r="I3" s="963"/>
      <c r="J3" s="963"/>
      <c r="K3" s="963"/>
      <c r="L3" s="963"/>
      <c r="M3" s="963"/>
      <c r="N3" s="963"/>
      <c r="O3" s="963"/>
      <c r="P3" s="963"/>
      <c r="Q3" s="963"/>
      <c r="R3" s="963"/>
      <c r="S3" s="963"/>
      <c r="T3" s="963"/>
      <c r="U3" s="963"/>
      <c r="V3" s="963"/>
      <c r="W3" s="963"/>
      <c r="X3" s="963"/>
      <c r="Y3" s="963"/>
      <c r="Z3" s="963"/>
      <c r="AA3" s="963"/>
      <c r="AB3" s="963"/>
      <c r="AC3" s="963"/>
      <c r="AD3" s="963"/>
      <c r="AE3" s="963"/>
      <c r="AF3" s="963"/>
      <c r="AG3" s="963"/>
      <c r="AH3" s="963"/>
      <c r="AI3" s="963"/>
      <c r="AJ3" s="963"/>
    </row>
    <row r="4" spans="2:52" s="909" customFormat="1" ht="20.100000000000001" customHeight="1">
      <c r="B4" s="963"/>
      <c r="C4" s="1836" t="str">
        <f>IF(各項目入力表!B10=各項目入力表!A19,"平　塚　市　長","平塚市病院事業管理者")</f>
        <v>平　塚　市　長</v>
      </c>
      <c r="D4" s="1837"/>
      <c r="E4" s="1837"/>
      <c r="F4" s="1837"/>
      <c r="G4" s="1837"/>
      <c r="H4" s="1837"/>
      <c r="I4" s="1837"/>
      <c r="J4" s="1837"/>
      <c r="K4" s="1837"/>
      <c r="L4" s="1837"/>
      <c r="M4" s="975"/>
      <c r="N4" s="935"/>
      <c r="O4" s="935"/>
      <c r="P4" s="935"/>
      <c r="Q4" s="935"/>
      <c r="R4" s="935"/>
      <c r="S4" s="963"/>
      <c r="T4" s="963"/>
      <c r="U4" s="963"/>
      <c r="V4" s="963"/>
      <c r="W4" s="963"/>
      <c r="X4" s="963"/>
      <c r="Y4" s="963"/>
      <c r="Z4" s="963"/>
      <c r="AA4" s="963"/>
      <c r="AB4" s="963"/>
      <c r="AC4" s="963"/>
      <c r="AD4" s="963"/>
      <c r="AE4" s="963"/>
      <c r="AF4" s="963"/>
      <c r="AG4" s="963"/>
      <c r="AH4" s="963"/>
      <c r="AI4" s="963"/>
      <c r="AJ4" s="963"/>
      <c r="AM4" s="52"/>
      <c r="AN4" s="52"/>
    </row>
    <row r="5" spans="2:52" ht="15" customHeight="1">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M5" s="52" t="s">
        <v>134</v>
      </c>
    </row>
    <row r="6" spans="2:52" s="909" customFormat="1" ht="30" customHeight="1">
      <c r="B6" s="963"/>
      <c r="C6" s="963"/>
      <c r="D6" s="963"/>
      <c r="E6" s="963"/>
      <c r="F6" s="963"/>
      <c r="G6" s="963"/>
      <c r="H6" s="963"/>
      <c r="I6" s="963"/>
      <c r="J6" s="963"/>
      <c r="K6" s="527"/>
      <c r="L6" s="527"/>
      <c r="M6" s="527"/>
      <c r="N6" s="527"/>
      <c r="O6" s="527"/>
      <c r="P6" s="527"/>
      <c r="Q6" s="527"/>
      <c r="R6" s="2066" t="s">
        <v>29</v>
      </c>
      <c r="S6" s="2020"/>
      <c r="T6" s="2020"/>
      <c r="U6" s="2020"/>
      <c r="V6" s="2020"/>
      <c r="W6" s="975"/>
      <c r="X6" s="2258" t="str">
        <f>各項目入力表!F3</f>
        <v>○○市○○番地○○</v>
      </c>
      <c r="Y6" s="2107"/>
      <c r="Z6" s="2107"/>
      <c r="AA6" s="2107"/>
      <c r="AB6" s="2107"/>
      <c r="AC6" s="2107"/>
      <c r="AD6" s="2107"/>
      <c r="AE6" s="2107"/>
      <c r="AF6" s="2107"/>
      <c r="AG6" s="2107"/>
      <c r="AH6" s="2107"/>
      <c r="AI6" s="2107"/>
      <c r="AJ6" s="963"/>
    </row>
    <row r="7" spans="2:52" s="909" customFormat="1" ht="30" customHeight="1">
      <c r="B7" s="963"/>
      <c r="C7" s="963"/>
      <c r="D7" s="963"/>
      <c r="E7" s="963"/>
      <c r="F7" s="963"/>
      <c r="G7" s="963"/>
      <c r="H7" s="963"/>
      <c r="I7" s="963"/>
      <c r="J7" s="963"/>
      <c r="K7" s="963"/>
      <c r="L7" s="963"/>
      <c r="M7" s="963"/>
      <c r="N7" s="963"/>
      <c r="O7" s="963"/>
      <c r="P7" s="963"/>
      <c r="Q7" s="963"/>
      <c r="R7" s="2066" t="s">
        <v>661</v>
      </c>
      <c r="S7" s="2020"/>
      <c r="T7" s="2020"/>
      <c r="U7" s="2020"/>
      <c r="V7" s="2020"/>
      <c r="W7" s="975"/>
      <c r="X7" s="2258" t="str">
        <f>各項目入力表!F4</f>
        <v>○△□×ビル管理株式会社</v>
      </c>
      <c r="Y7" s="2107"/>
      <c r="Z7" s="2107"/>
      <c r="AA7" s="2107"/>
      <c r="AB7" s="2107"/>
      <c r="AC7" s="2107"/>
      <c r="AD7" s="2107"/>
      <c r="AE7" s="2107"/>
      <c r="AF7" s="2107"/>
      <c r="AG7" s="2107"/>
      <c r="AH7" s="2107"/>
      <c r="AI7" s="2107"/>
      <c r="AJ7" s="963"/>
    </row>
    <row r="8" spans="2:52" s="909" customFormat="1" ht="30" customHeight="1">
      <c r="B8" s="963"/>
      <c r="C8" s="963"/>
      <c r="D8" s="963"/>
      <c r="E8" s="963"/>
      <c r="F8" s="963"/>
      <c r="G8" s="963"/>
      <c r="H8" s="963"/>
      <c r="I8" s="963"/>
      <c r="J8" s="963"/>
      <c r="K8" s="963"/>
      <c r="L8" s="963"/>
      <c r="M8" s="963"/>
      <c r="N8" s="963"/>
      <c r="O8" s="963"/>
      <c r="P8" s="963"/>
      <c r="Q8" s="963"/>
      <c r="R8" s="2066" t="s">
        <v>662</v>
      </c>
      <c r="S8" s="2020"/>
      <c r="T8" s="2020"/>
      <c r="U8" s="2020"/>
      <c r="V8" s="2020"/>
      <c r="W8" s="975"/>
      <c r="X8" s="2258" t="str">
        <f>各項目入力表!F5</f>
        <v>代表取締役　○△　□×</v>
      </c>
      <c r="Y8" s="2107"/>
      <c r="Z8" s="2107"/>
      <c r="AA8" s="2107"/>
      <c r="AB8" s="2107"/>
      <c r="AC8" s="2107"/>
      <c r="AD8" s="2107"/>
      <c r="AE8" s="2107"/>
      <c r="AF8" s="2107"/>
      <c r="AG8" s="2107"/>
      <c r="AH8" s="2107"/>
      <c r="AI8" s="2107"/>
      <c r="AJ8" s="530"/>
    </row>
    <row r="9" spans="2:52" s="1060" customFormat="1" ht="16.8" customHeight="1">
      <c r="B9" s="1053"/>
      <c r="C9" s="1053"/>
      <c r="D9" s="1053"/>
      <c r="E9" s="1053"/>
      <c r="F9" s="1053"/>
      <c r="G9" s="1053"/>
      <c r="H9" s="1053"/>
      <c r="I9" s="1053"/>
      <c r="J9" s="1053"/>
      <c r="K9" s="1053"/>
      <c r="L9" s="1053"/>
      <c r="M9" s="1053"/>
      <c r="N9" s="1053"/>
      <c r="O9" s="1053"/>
      <c r="P9" s="2064" t="s">
        <v>861</v>
      </c>
      <c r="Q9" s="2236"/>
      <c r="R9" s="2236"/>
      <c r="S9" s="2236"/>
      <c r="T9" s="2236"/>
      <c r="U9" s="2236"/>
      <c r="V9" s="2236"/>
      <c r="W9" s="2236"/>
      <c r="X9" s="2236"/>
      <c r="Y9" s="2236"/>
      <c r="Z9" s="2236"/>
      <c r="AA9" s="2236"/>
      <c r="AB9" s="2236"/>
      <c r="AC9" s="2236"/>
      <c r="AD9" s="2236"/>
      <c r="AE9" s="2236"/>
      <c r="AF9" s="2236"/>
      <c r="AG9" s="2236"/>
      <c r="AH9" s="2236"/>
      <c r="AI9" s="1057"/>
      <c r="AJ9" s="530"/>
    </row>
    <row r="10" spans="2:52" ht="15" customHeight="1">
      <c r="B10" s="119"/>
      <c r="C10" s="119"/>
      <c r="D10" s="119"/>
      <c r="E10" s="119"/>
      <c r="F10" s="119"/>
      <c r="G10" s="119"/>
      <c r="H10" s="119"/>
      <c r="I10" s="119"/>
      <c r="J10" s="119"/>
      <c r="K10" s="119"/>
      <c r="L10" s="119"/>
      <c r="M10" s="119"/>
      <c r="N10" s="119"/>
      <c r="O10" s="119"/>
      <c r="P10" s="2236"/>
      <c r="Q10" s="2236"/>
      <c r="R10" s="2236"/>
      <c r="S10" s="2236"/>
      <c r="T10" s="2236"/>
      <c r="U10" s="2236"/>
      <c r="V10" s="2236"/>
      <c r="W10" s="2236"/>
      <c r="X10" s="2236"/>
      <c r="Y10" s="2236"/>
      <c r="Z10" s="2236"/>
      <c r="AA10" s="2236"/>
      <c r="AB10" s="2236"/>
      <c r="AC10" s="2236"/>
      <c r="AD10" s="2236"/>
      <c r="AE10" s="2236"/>
      <c r="AF10" s="2236"/>
      <c r="AG10" s="2236"/>
      <c r="AH10" s="2236"/>
      <c r="AI10" s="119"/>
      <c r="AJ10" s="119"/>
    </row>
    <row r="11" spans="2:52" ht="30" customHeight="1">
      <c r="B11" s="2268" t="s">
        <v>663</v>
      </c>
      <c r="C11" s="2020"/>
      <c r="D11" s="2020"/>
      <c r="E11" s="2020"/>
      <c r="F11" s="2020"/>
      <c r="G11" s="2020"/>
      <c r="H11" s="2020"/>
      <c r="I11" s="2020"/>
      <c r="J11" s="2020"/>
      <c r="K11" s="2020"/>
      <c r="L11" s="2020"/>
      <c r="M11" s="2020"/>
      <c r="N11" s="2020"/>
      <c r="O11" s="2020"/>
      <c r="P11" s="2020"/>
      <c r="Q11" s="2020"/>
      <c r="R11" s="2020"/>
      <c r="S11" s="2020"/>
      <c r="T11" s="2020"/>
      <c r="U11" s="2020"/>
      <c r="V11" s="2020"/>
      <c r="W11" s="2020"/>
      <c r="X11" s="2020"/>
      <c r="Y11" s="2020"/>
      <c r="Z11" s="2020"/>
      <c r="AA11" s="2020"/>
      <c r="AB11" s="2020"/>
      <c r="AC11" s="2020"/>
      <c r="AD11" s="2020"/>
      <c r="AE11" s="2020"/>
      <c r="AF11" s="2020"/>
      <c r="AG11" s="2020"/>
      <c r="AH11" s="2020"/>
      <c r="AI11" s="2020"/>
      <c r="AJ11" s="2020"/>
    </row>
    <row r="12" spans="2:52" ht="15" customHeight="1">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row>
    <row r="13" spans="2:52" ht="15" customHeight="1">
      <c r="B13" s="2269" t="s">
        <v>818</v>
      </c>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c r="AJ13" s="1074"/>
      <c r="AQ13" s="1616"/>
      <c r="AR13" s="1090"/>
      <c r="AS13" s="1090"/>
      <c r="AT13" s="1090"/>
      <c r="AU13" s="1090"/>
      <c r="AV13" s="1090"/>
      <c r="AW13" s="1090"/>
    </row>
    <row r="14" spans="2:52" ht="15" customHeight="1">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c r="AQ14" s="1090"/>
      <c r="AR14" s="1090"/>
      <c r="AS14" s="1090"/>
      <c r="AT14" s="1090"/>
      <c r="AU14" s="1090"/>
      <c r="AV14" s="1090"/>
      <c r="AW14" s="1090"/>
    </row>
    <row r="15" spans="2:52" ht="15" customHeight="1">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Q15" s="1090"/>
      <c r="AR15" s="1090"/>
      <c r="AS15" s="1090"/>
      <c r="AT15" s="1090"/>
      <c r="AU15" s="1090"/>
      <c r="AV15" s="1090"/>
      <c r="AW15" s="1090"/>
    </row>
    <row r="16" spans="2:52" ht="20.100000000000001" customHeight="1">
      <c r="B16" s="2260" t="s">
        <v>664</v>
      </c>
      <c r="C16" s="2020"/>
      <c r="D16" s="2020"/>
      <c r="E16" s="2020"/>
      <c r="F16" s="2020"/>
      <c r="G16" s="2020"/>
      <c r="H16" s="2020"/>
      <c r="I16" s="2020"/>
      <c r="J16" s="2020"/>
      <c r="K16" s="2020"/>
      <c r="L16" s="2020"/>
      <c r="M16" s="2020"/>
      <c r="N16" s="2020"/>
      <c r="O16" s="2020"/>
      <c r="P16" s="2020"/>
      <c r="Q16" s="2020"/>
      <c r="R16" s="2020"/>
      <c r="S16" s="2020"/>
      <c r="T16" s="2020"/>
      <c r="U16" s="2020"/>
      <c r="V16" s="2020"/>
      <c r="W16" s="2020"/>
      <c r="X16" s="2020"/>
      <c r="Y16" s="2020"/>
      <c r="Z16" s="2020"/>
      <c r="AA16" s="2020"/>
      <c r="AB16" s="2020"/>
      <c r="AC16" s="2020"/>
      <c r="AD16" s="2020"/>
      <c r="AE16" s="2020"/>
      <c r="AF16" s="2020"/>
      <c r="AG16" s="2020"/>
      <c r="AH16" s="2020"/>
      <c r="AI16" s="2020"/>
      <c r="AJ16" s="2020"/>
      <c r="AM16" s="909" t="s">
        <v>128</v>
      </c>
      <c r="AQ16" s="1616" t="s">
        <v>785</v>
      </c>
      <c r="AR16" s="1090"/>
      <c r="AS16" s="1090"/>
      <c r="AT16" s="1090"/>
      <c r="AU16" s="1090"/>
      <c r="AV16" s="1090"/>
      <c r="AW16" s="1090"/>
      <c r="AX16" s="2247"/>
      <c r="AY16" s="2247"/>
      <c r="AZ16" s="2247"/>
    </row>
    <row r="17" spans="2:62" ht="15" customHeight="1" thickBot="1">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M17" s="909" t="s">
        <v>129</v>
      </c>
      <c r="AQ17" s="1090"/>
      <c r="AR17" s="1090"/>
      <c r="AS17" s="1090"/>
      <c r="AT17" s="1090"/>
      <c r="AU17" s="1090"/>
      <c r="AV17" s="1090"/>
      <c r="AW17" s="1090"/>
      <c r="AX17" s="2247"/>
      <c r="AY17" s="2247"/>
      <c r="AZ17" s="2247"/>
    </row>
    <row r="18" spans="2:62" s="909" customFormat="1" ht="15" customHeight="1">
      <c r="B18" s="1926"/>
      <c r="C18" s="1602" t="s">
        <v>229</v>
      </c>
      <c r="D18" s="1096"/>
      <c r="E18" s="1096"/>
      <c r="F18" s="1096"/>
      <c r="G18" s="1096"/>
      <c r="H18" s="1096"/>
      <c r="I18" s="90"/>
      <c r="J18" s="2262"/>
      <c r="K18" s="1273"/>
      <c r="L18" s="2264" t="str">
        <f>各項目入力表!B3</f>
        <v>○○○○施設保全業務（総合管理）</v>
      </c>
      <c r="M18" s="2264"/>
      <c r="N18" s="2264"/>
      <c r="O18" s="2264"/>
      <c r="P18" s="2264"/>
      <c r="Q18" s="2264"/>
      <c r="R18" s="2264"/>
      <c r="S18" s="2264"/>
      <c r="T18" s="2264"/>
      <c r="U18" s="2264"/>
      <c r="V18" s="2264"/>
      <c r="W18" s="2264"/>
      <c r="X18" s="2264"/>
      <c r="Y18" s="2264"/>
      <c r="Z18" s="2264"/>
      <c r="AA18" s="2264"/>
      <c r="AB18" s="2264"/>
      <c r="AC18" s="2264"/>
      <c r="AD18" s="2264"/>
      <c r="AE18" s="2264"/>
      <c r="AF18" s="2264"/>
      <c r="AG18" s="2264"/>
      <c r="AH18" s="2264"/>
      <c r="AI18" s="2264"/>
      <c r="AJ18" s="2265"/>
      <c r="AM18" s="909" t="s">
        <v>110</v>
      </c>
      <c r="AQ18" s="1090"/>
      <c r="AR18" s="1090"/>
      <c r="AS18" s="1090"/>
      <c r="AT18" s="1090"/>
      <c r="AU18" s="1090"/>
      <c r="AV18" s="1090"/>
      <c r="AW18" s="1090"/>
      <c r="AX18" s="2247"/>
      <c r="AY18" s="2247"/>
      <c r="AZ18" s="2247"/>
    </row>
    <row r="19" spans="2:62" s="909" customFormat="1" ht="15" customHeight="1">
      <c r="B19" s="2261"/>
      <c r="C19" s="1091"/>
      <c r="D19" s="1091"/>
      <c r="E19" s="1091"/>
      <c r="F19" s="1091"/>
      <c r="G19" s="1091"/>
      <c r="H19" s="1091"/>
      <c r="I19" s="932"/>
      <c r="J19" s="2263"/>
      <c r="K19" s="1104"/>
      <c r="L19" s="2266"/>
      <c r="M19" s="2266"/>
      <c r="N19" s="2266"/>
      <c r="O19" s="2266"/>
      <c r="P19" s="2266"/>
      <c r="Q19" s="2266"/>
      <c r="R19" s="2266"/>
      <c r="S19" s="2266"/>
      <c r="T19" s="2266"/>
      <c r="U19" s="2266"/>
      <c r="V19" s="2266"/>
      <c r="W19" s="2266"/>
      <c r="X19" s="2266"/>
      <c r="Y19" s="2266"/>
      <c r="Z19" s="2266"/>
      <c r="AA19" s="2266"/>
      <c r="AB19" s="2266"/>
      <c r="AC19" s="2266"/>
      <c r="AD19" s="2266"/>
      <c r="AE19" s="2266"/>
      <c r="AF19" s="2266"/>
      <c r="AG19" s="2266"/>
      <c r="AH19" s="2266"/>
      <c r="AI19" s="2266"/>
      <c r="AJ19" s="2267"/>
      <c r="AQ19" s="2247"/>
      <c r="AR19" s="2247"/>
      <c r="AS19" s="2247"/>
      <c r="AT19" s="2247"/>
      <c r="AU19" s="2247"/>
      <c r="AV19" s="2247"/>
      <c r="AW19" s="2247"/>
      <c r="AX19" s="2247"/>
      <c r="AY19" s="2247"/>
      <c r="AZ19" s="2247"/>
    </row>
    <row r="20" spans="2:62" s="909" customFormat="1" ht="15" customHeight="1" thickBot="1">
      <c r="B20" s="1585"/>
      <c r="C20" s="1587" t="s">
        <v>211</v>
      </c>
      <c r="D20" s="1102"/>
      <c r="E20" s="1102"/>
      <c r="F20" s="1102"/>
      <c r="G20" s="1102"/>
      <c r="H20" s="1102"/>
      <c r="I20" s="931"/>
      <c r="J20" s="1588"/>
      <c r="K20" s="1103"/>
      <c r="L20" s="2270" t="str">
        <f>各項目入力表!B4</f>
        <v>平塚市○○地内</v>
      </c>
      <c r="M20" s="2270"/>
      <c r="N20" s="2270"/>
      <c r="O20" s="2270"/>
      <c r="P20" s="2270"/>
      <c r="Q20" s="2270"/>
      <c r="R20" s="2270"/>
      <c r="S20" s="2270"/>
      <c r="T20" s="2270"/>
      <c r="U20" s="2270"/>
      <c r="V20" s="2270"/>
      <c r="W20" s="2270"/>
      <c r="X20" s="2270"/>
      <c r="Y20" s="2270"/>
      <c r="Z20" s="2270"/>
      <c r="AA20" s="2270"/>
      <c r="AB20" s="2270"/>
      <c r="AC20" s="2270"/>
      <c r="AD20" s="2270"/>
      <c r="AE20" s="2270"/>
      <c r="AF20" s="2270"/>
      <c r="AG20" s="2270"/>
      <c r="AH20" s="2270"/>
      <c r="AI20" s="2270"/>
      <c r="AJ20" s="2271"/>
    </row>
    <row r="21" spans="2:62" s="909" customFormat="1" ht="15" customHeight="1" thickTop="1">
      <c r="B21" s="1586"/>
      <c r="C21" s="1095"/>
      <c r="D21" s="1095"/>
      <c r="E21" s="1095"/>
      <c r="F21" s="1095"/>
      <c r="G21" s="1095"/>
      <c r="H21" s="1095"/>
      <c r="I21" s="929"/>
      <c r="J21" s="1991"/>
      <c r="K21" s="1769"/>
      <c r="L21" s="2270"/>
      <c r="M21" s="2270"/>
      <c r="N21" s="2270"/>
      <c r="O21" s="2270"/>
      <c r="P21" s="2270"/>
      <c r="Q21" s="2270"/>
      <c r="R21" s="2270"/>
      <c r="S21" s="2270"/>
      <c r="T21" s="2270"/>
      <c r="U21" s="2270"/>
      <c r="V21" s="2270"/>
      <c r="W21" s="2270"/>
      <c r="X21" s="2270"/>
      <c r="Y21" s="2270"/>
      <c r="Z21" s="2270"/>
      <c r="AA21" s="2270"/>
      <c r="AB21" s="2270"/>
      <c r="AC21" s="2270"/>
      <c r="AD21" s="2270"/>
      <c r="AE21" s="2270"/>
      <c r="AF21" s="2270"/>
      <c r="AG21" s="2270"/>
      <c r="AH21" s="2270"/>
      <c r="AI21" s="2270"/>
      <c r="AJ21" s="2271"/>
      <c r="AO21" s="2108" t="s">
        <v>274</v>
      </c>
      <c r="AP21" s="1074"/>
      <c r="AQ21" s="1074"/>
      <c r="AR21" s="1074"/>
      <c r="AS21" s="1074"/>
      <c r="AT21" s="1074"/>
      <c r="AU21" s="1074"/>
      <c r="AV21" s="1074"/>
      <c r="AW21" s="1592"/>
      <c r="AX21" s="2272" t="s">
        <v>110</v>
      </c>
      <c r="AY21" s="2273"/>
      <c r="AZ21" s="2274"/>
    </row>
    <row r="22" spans="2:62" s="909" customFormat="1" ht="15" customHeight="1" thickBot="1">
      <c r="B22" s="1585"/>
      <c r="C22" s="1587" t="s">
        <v>48</v>
      </c>
      <c r="D22" s="1102"/>
      <c r="E22" s="1102"/>
      <c r="F22" s="1102"/>
      <c r="G22" s="1102"/>
      <c r="H22" s="1102"/>
      <c r="I22" s="1627"/>
      <c r="J22" s="1593"/>
      <c r="K22" s="1594"/>
      <c r="L22" s="1561">
        <f>各項目入力表!B6</f>
        <v>43922</v>
      </c>
      <c r="M22" s="1561"/>
      <c r="N22" s="1561"/>
      <c r="O22" s="1561"/>
      <c r="P22" s="1561"/>
      <c r="Q22" s="1561"/>
      <c r="R22" s="1561"/>
      <c r="S22" s="1561"/>
      <c r="T22" s="1561"/>
      <c r="U22" s="1561"/>
      <c r="V22" s="1561"/>
      <c r="W22" s="1590"/>
      <c r="X22" s="946"/>
      <c r="Y22" s="1102" t="s">
        <v>118</v>
      </c>
      <c r="Z22" s="2255"/>
      <c r="AA22" s="2255"/>
      <c r="AB22" s="2255"/>
      <c r="AC22" s="2255"/>
      <c r="AD22" s="927"/>
      <c r="AE22" s="1599" t="str">
        <f>各項目入力表!B5</f>
        <v>05</v>
      </c>
      <c r="AF22" s="2069"/>
      <c r="AG22" s="2069"/>
      <c r="AH22" s="2069"/>
      <c r="AI22" s="2069"/>
      <c r="AJ22" s="2278"/>
      <c r="AO22" s="1074"/>
      <c r="AP22" s="1074"/>
      <c r="AQ22" s="1074"/>
      <c r="AR22" s="1074"/>
      <c r="AS22" s="1074"/>
      <c r="AT22" s="1074"/>
      <c r="AU22" s="1074"/>
      <c r="AV22" s="1074"/>
      <c r="AW22" s="1592"/>
      <c r="AX22" s="2275"/>
      <c r="AY22" s="2276"/>
      <c r="AZ22" s="2277"/>
    </row>
    <row r="23" spans="2:62" s="909" customFormat="1" ht="15" customHeight="1" thickTop="1">
      <c r="B23" s="1586"/>
      <c r="C23" s="1095"/>
      <c r="D23" s="1095"/>
      <c r="E23" s="1095"/>
      <c r="F23" s="1095"/>
      <c r="G23" s="1095"/>
      <c r="H23" s="1095"/>
      <c r="I23" s="1628"/>
      <c r="J23" s="1595"/>
      <c r="K23" s="1596"/>
      <c r="L23" s="1597"/>
      <c r="M23" s="1597"/>
      <c r="N23" s="1597"/>
      <c r="O23" s="1597"/>
      <c r="P23" s="1597"/>
      <c r="Q23" s="1597"/>
      <c r="R23" s="1597"/>
      <c r="S23" s="1597"/>
      <c r="T23" s="1597"/>
      <c r="U23" s="1597"/>
      <c r="V23" s="1597"/>
      <c r="W23" s="1598"/>
      <c r="X23" s="930"/>
      <c r="Y23" s="1263"/>
      <c r="Z23" s="1263"/>
      <c r="AA23" s="1263"/>
      <c r="AB23" s="1263"/>
      <c r="AC23" s="1263"/>
      <c r="AD23" s="958"/>
      <c r="AE23" s="2070"/>
      <c r="AF23" s="2071"/>
      <c r="AG23" s="2071"/>
      <c r="AH23" s="2071"/>
      <c r="AI23" s="2071"/>
      <c r="AJ23" s="2279"/>
      <c r="AO23" s="2108" t="s">
        <v>777</v>
      </c>
      <c r="AP23" s="1074"/>
      <c r="AQ23" s="1074"/>
      <c r="AR23" s="1074"/>
      <c r="AS23" s="1074"/>
      <c r="AT23" s="1074"/>
      <c r="AU23" s="1074"/>
      <c r="AV23" s="1074"/>
      <c r="AW23" s="1592"/>
      <c r="AX23" s="2272" t="s">
        <v>110</v>
      </c>
      <c r="AY23" s="2273"/>
      <c r="AZ23" s="2274"/>
    </row>
    <row r="24" spans="2:62" s="909" customFormat="1" ht="30" customHeight="1" thickBot="1">
      <c r="B24" s="1585"/>
      <c r="C24" s="1587" t="s">
        <v>267</v>
      </c>
      <c r="D24" s="1102"/>
      <c r="E24" s="1102"/>
      <c r="F24" s="1102"/>
      <c r="G24" s="1102"/>
      <c r="H24" s="1102"/>
      <c r="I24" s="931"/>
      <c r="J24" s="1588" t="s">
        <v>665</v>
      </c>
      <c r="K24" s="1934"/>
      <c r="L24" s="1561">
        <f>各項目入力表!B7</f>
        <v>43922</v>
      </c>
      <c r="M24" s="1561"/>
      <c r="N24" s="1561"/>
      <c r="O24" s="1561"/>
      <c r="P24" s="1561"/>
      <c r="Q24" s="1561"/>
      <c r="R24" s="1561"/>
      <c r="S24" s="1561"/>
      <c r="T24" s="1561"/>
      <c r="U24" s="1561"/>
      <c r="V24" s="1561"/>
      <c r="W24" s="1590"/>
      <c r="X24" s="947"/>
      <c r="Y24" s="983"/>
      <c r="Z24" s="983"/>
      <c r="AA24" s="983"/>
      <c r="AB24" s="983"/>
      <c r="AC24" s="983"/>
      <c r="AD24" s="983"/>
      <c r="AE24" s="983"/>
      <c r="AF24" s="983"/>
      <c r="AG24" s="983"/>
      <c r="AH24" s="983"/>
      <c r="AI24" s="983"/>
      <c r="AJ24" s="57"/>
      <c r="AO24" s="1074"/>
      <c r="AP24" s="1074"/>
      <c r="AQ24" s="1074"/>
      <c r="AR24" s="1074"/>
      <c r="AS24" s="1074"/>
      <c r="AT24" s="1074"/>
      <c r="AU24" s="1074"/>
      <c r="AV24" s="1074"/>
      <c r="AW24" s="1592"/>
      <c r="AX24" s="2275"/>
      <c r="AY24" s="2276"/>
      <c r="AZ24" s="2277"/>
    </row>
    <row r="25" spans="2:62" s="909" customFormat="1" ht="30" customHeight="1" thickTop="1">
      <c r="B25" s="1586"/>
      <c r="C25" s="1095"/>
      <c r="D25" s="1095"/>
      <c r="E25" s="1095"/>
      <c r="F25" s="1095"/>
      <c r="G25" s="1095"/>
      <c r="H25" s="1095"/>
      <c r="I25" s="929"/>
      <c r="J25" s="1625" t="s">
        <v>666</v>
      </c>
      <c r="K25" s="1935"/>
      <c r="L25" s="1597">
        <f>各項目入力表!B8</f>
        <v>44286</v>
      </c>
      <c r="M25" s="1597"/>
      <c r="N25" s="1597"/>
      <c r="O25" s="1597"/>
      <c r="P25" s="1597"/>
      <c r="Q25" s="1597"/>
      <c r="R25" s="1597"/>
      <c r="S25" s="1597"/>
      <c r="T25" s="1597"/>
      <c r="U25" s="1597"/>
      <c r="V25" s="1597"/>
      <c r="W25" s="1598"/>
      <c r="X25" s="938"/>
      <c r="Y25" s="89"/>
      <c r="Z25" s="89"/>
      <c r="AA25" s="89"/>
      <c r="AB25" s="89"/>
      <c r="AC25" s="89"/>
      <c r="AD25" s="89"/>
      <c r="AE25" s="89"/>
      <c r="AF25" s="89"/>
      <c r="AG25" s="89"/>
      <c r="AH25" s="89"/>
      <c r="AI25" s="89"/>
      <c r="AJ25" s="58"/>
      <c r="AN25" s="2131" t="s">
        <v>786</v>
      </c>
      <c r="AO25" s="1074"/>
      <c r="AP25" s="1074"/>
      <c r="AQ25" s="1074"/>
      <c r="AR25" s="1074"/>
      <c r="AS25" s="1074"/>
      <c r="AT25" s="1074"/>
      <c r="AU25" s="1074"/>
      <c r="AV25" s="1074"/>
      <c r="AW25" s="1074"/>
      <c r="AX25" s="1074"/>
      <c r="AY25" s="1074"/>
      <c r="AZ25" s="1074"/>
    </row>
    <row r="26" spans="2:62" s="909" customFormat="1" ht="15" customHeight="1">
      <c r="B26" s="1585"/>
      <c r="C26" s="1587" t="s">
        <v>784</v>
      </c>
      <c r="D26" s="1102"/>
      <c r="E26" s="1102"/>
      <c r="F26" s="1102"/>
      <c r="G26" s="1102"/>
      <c r="H26" s="1102"/>
      <c r="I26" s="1627"/>
      <c r="J26" s="95"/>
      <c r="K26" s="91"/>
      <c r="L26" s="2240">
        <f>各項目入力表!B9</f>
        <v>10800000</v>
      </c>
      <c r="M26" s="2280"/>
      <c r="N26" s="2280"/>
      <c r="O26" s="2280"/>
      <c r="P26" s="2280"/>
      <c r="Q26" s="2280"/>
      <c r="R26" s="2280"/>
      <c r="S26" s="2280"/>
      <c r="T26" s="2280"/>
      <c r="U26" s="2280"/>
      <c r="V26" s="2280"/>
      <c r="W26" s="2280"/>
      <c r="X26" s="2255" t="s">
        <v>667</v>
      </c>
      <c r="Y26" s="2255"/>
      <c r="Z26" s="2255"/>
      <c r="AA26" s="2255"/>
      <c r="AB26" s="2255"/>
      <c r="AC26" s="2255"/>
      <c r="AD26" s="2255"/>
      <c r="AE26" s="2255"/>
      <c r="AF26" s="2255"/>
      <c r="AG26" s="2255"/>
      <c r="AH26" s="2255"/>
      <c r="AI26" s="2255"/>
      <c r="AJ26" s="2256"/>
      <c r="AN26" s="1074"/>
      <c r="AO26" s="1074"/>
      <c r="AP26" s="1074"/>
      <c r="AQ26" s="1074"/>
      <c r="AR26" s="1074"/>
      <c r="AS26" s="1074"/>
      <c r="AT26" s="1074"/>
      <c r="AU26" s="1074"/>
      <c r="AV26" s="1074"/>
      <c r="AW26" s="1074"/>
      <c r="AX26" s="1074"/>
      <c r="AY26" s="1074"/>
      <c r="AZ26" s="1074"/>
    </row>
    <row r="27" spans="2:62" s="909" customFormat="1" ht="15" customHeight="1">
      <c r="B27" s="1586"/>
      <c r="C27" s="1095"/>
      <c r="D27" s="1095"/>
      <c r="E27" s="1095"/>
      <c r="F27" s="1095"/>
      <c r="G27" s="1095"/>
      <c r="H27" s="1095"/>
      <c r="I27" s="1628"/>
      <c r="J27" s="64"/>
      <c r="K27" s="65"/>
      <c r="L27" s="2281"/>
      <c r="M27" s="2281"/>
      <c r="N27" s="2281"/>
      <c r="O27" s="2281"/>
      <c r="P27" s="2281"/>
      <c r="Q27" s="2281"/>
      <c r="R27" s="2281"/>
      <c r="S27" s="2281"/>
      <c r="T27" s="2281"/>
      <c r="U27" s="2281"/>
      <c r="V27" s="2281"/>
      <c r="W27" s="2281"/>
      <c r="X27" s="1263"/>
      <c r="Y27" s="1263"/>
      <c r="Z27" s="1263"/>
      <c r="AA27" s="1263"/>
      <c r="AB27" s="1263"/>
      <c r="AC27" s="1263"/>
      <c r="AD27" s="1263"/>
      <c r="AE27" s="1263"/>
      <c r="AF27" s="1263"/>
      <c r="AG27" s="1263"/>
      <c r="AH27" s="1263"/>
      <c r="AI27" s="1263"/>
      <c r="AJ27" s="2257"/>
      <c r="AN27" s="1074"/>
      <c r="AO27" s="1074"/>
      <c r="AP27" s="1074"/>
      <c r="AQ27" s="1074"/>
      <c r="AR27" s="1074"/>
      <c r="AS27" s="1074"/>
      <c r="AT27" s="1074"/>
      <c r="AU27" s="1074"/>
      <c r="AV27" s="1074"/>
      <c r="AW27" s="1074"/>
      <c r="AX27" s="1074"/>
      <c r="AY27" s="1074"/>
      <c r="AZ27" s="1074"/>
    </row>
    <row r="28" spans="2:62" s="909" customFormat="1" ht="15" customHeight="1">
      <c r="B28" s="1941"/>
      <c r="C28" s="1884" t="s">
        <v>668</v>
      </c>
      <c r="D28" s="1589"/>
      <c r="E28" s="1589"/>
      <c r="F28" s="1589"/>
      <c r="G28" s="1589"/>
      <c r="H28" s="1589"/>
      <c r="I28" s="980"/>
      <c r="J28" s="1920"/>
      <c r="K28" s="1786"/>
      <c r="L28" s="2156">
        <v>43220</v>
      </c>
      <c r="M28" s="2156"/>
      <c r="N28" s="2156"/>
      <c r="O28" s="2156"/>
      <c r="P28" s="2156"/>
      <c r="Q28" s="2156"/>
      <c r="R28" s="2156"/>
      <c r="S28" s="2156"/>
      <c r="T28" s="2156"/>
      <c r="U28" s="2156"/>
      <c r="V28" s="2156"/>
      <c r="W28" s="2157"/>
      <c r="X28" s="904"/>
      <c r="Y28" s="907"/>
      <c r="Z28" s="907"/>
      <c r="AA28" s="907"/>
      <c r="AB28" s="907"/>
      <c r="AC28" s="907"/>
      <c r="AD28" s="907"/>
      <c r="AE28" s="907"/>
      <c r="AF28" s="907"/>
      <c r="AG28" s="907"/>
      <c r="AH28" s="907"/>
      <c r="AI28" s="907"/>
      <c r="AJ28" s="59"/>
    </row>
    <row r="29" spans="2:62" s="909" customFormat="1" ht="15" customHeight="1">
      <c r="B29" s="1980"/>
      <c r="C29" s="1603"/>
      <c r="D29" s="1603"/>
      <c r="E29" s="1603"/>
      <c r="F29" s="1603"/>
      <c r="G29" s="1603"/>
      <c r="H29" s="1603"/>
      <c r="I29" s="981"/>
      <c r="J29" s="2161"/>
      <c r="K29" s="2162"/>
      <c r="L29" s="2158"/>
      <c r="M29" s="2158"/>
      <c r="N29" s="2158"/>
      <c r="O29" s="2158"/>
      <c r="P29" s="2158"/>
      <c r="Q29" s="2158"/>
      <c r="R29" s="2158"/>
      <c r="S29" s="2158"/>
      <c r="T29" s="2158"/>
      <c r="U29" s="2158"/>
      <c r="V29" s="2158"/>
      <c r="W29" s="2159"/>
      <c r="X29" s="905"/>
      <c r="Y29" s="62"/>
      <c r="Z29" s="62"/>
      <c r="AA29" s="62"/>
      <c r="AB29" s="62"/>
      <c r="AC29" s="62"/>
      <c r="AD29" s="62"/>
      <c r="AE29" s="62"/>
      <c r="AF29" s="62"/>
      <c r="AG29" s="62"/>
      <c r="AH29" s="62"/>
      <c r="AI29" s="62"/>
      <c r="AJ29" s="63"/>
    </row>
    <row r="30" spans="2:62" s="909" customFormat="1" ht="15" customHeight="1">
      <c r="B30" s="1585"/>
      <c r="C30" s="1583" t="s">
        <v>669</v>
      </c>
      <c r="D30" s="1102"/>
      <c r="E30" s="1102"/>
      <c r="F30" s="1102"/>
      <c r="G30" s="1102"/>
      <c r="H30" s="1102"/>
      <c r="I30" s="931"/>
      <c r="J30" s="2288"/>
      <c r="K30" s="1104"/>
      <c r="L30" s="2289">
        <v>43222</v>
      </c>
      <c r="M30" s="2289"/>
      <c r="N30" s="2289"/>
      <c r="O30" s="2289"/>
      <c r="P30" s="2289"/>
      <c r="Q30" s="2289"/>
      <c r="R30" s="2289"/>
      <c r="S30" s="2289"/>
      <c r="T30" s="2289"/>
      <c r="U30" s="2289"/>
      <c r="V30" s="2289"/>
      <c r="W30" s="2290"/>
      <c r="X30" s="668"/>
      <c r="Y30" s="907"/>
      <c r="Z30" s="907"/>
      <c r="AA30" s="907"/>
      <c r="AB30" s="907"/>
      <c r="AC30" s="907"/>
      <c r="AD30" s="907"/>
      <c r="AE30" s="907"/>
      <c r="AF30" s="907"/>
      <c r="AG30" s="907"/>
      <c r="AH30" s="907"/>
      <c r="AI30" s="907"/>
      <c r="AJ30" s="59"/>
      <c r="AK30" s="903"/>
      <c r="AL30" s="903"/>
      <c r="AM30" s="903"/>
      <c r="AN30" s="903"/>
      <c r="AO30" s="903"/>
      <c r="AP30" s="903"/>
      <c r="AQ30" s="903"/>
      <c r="AR30" s="903"/>
      <c r="AS30" s="903"/>
      <c r="AT30" s="903"/>
      <c r="AU30" s="903"/>
      <c r="AV30" s="903"/>
      <c r="AW30" s="903"/>
      <c r="AX30" s="903"/>
      <c r="AY30" s="903"/>
      <c r="AZ30" s="903"/>
      <c r="BA30" s="903"/>
      <c r="BB30" s="903"/>
      <c r="BC30" s="903"/>
      <c r="BD30" s="903"/>
      <c r="BE30" s="903"/>
      <c r="BF30" s="903"/>
      <c r="BG30" s="903"/>
      <c r="BH30" s="903"/>
      <c r="BI30" s="903"/>
      <c r="BJ30" s="903"/>
    </row>
    <row r="31" spans="2:62" s="909" customFormat="1" ht="15" customHeight="1">
      <c r="B31" s="1586"/>
      <c r="C31" s="1095"/>
      <c r="D31" s="1095"/>
      <c r="E31" s="1095"/>
      <c r="F31" s="1095"/>
      <c r="G31" s="1095"/>
      <c r="H31" s="1095"/>
      <c r="I31" s="929"/>
      <c r="J31" s="1991"/>
      <c r="K31" s="1769"/>
      <c r="L31" s="2158"/>
      <c r="M31" s="2158"/>
      <c r="N31" s="2158"/>
      <c r="O31" s="2158"/>
      <c r="P31" s="2158"/>
      <c r="Q31" s="2158"/>
      <c r="R31" s="2158"/>
      <c r="S31" s="2158"/>
      <c r="T31" s="2158"/>
      <c r="U31" s="2158"/>
      <c r="V31" s="2158"/>
      <c r="W31" s="2159"/>
      <c r="X31" s="673"/>
      <c r="Y31" s="62"/>
      <c r="Z31" s="62"/>
      <c r="AA31" s="62"/>
      <c r="AB31" s="62"/>
      <c r="AC31" s="62"/>
      <c r="AD31" s="62"/>
      <c r="AE31" s="62"/>
      <c r="AF31" s="62"/>
      <c r="AG31" s="62"/>
      <c r="AH31" s="62"/>
      <c r="AI31" s="62"/>
      <c r="AJ31" s="63"/>
      <c r="AK31" s="903"/>
      <c r="AL31" s="903"/>
      <c r="AM31" s="903"/>
      <c r="AN31" s="903"/>
      <c r="AO31" s="903"/>
      <c r="AP31" s="903"/>
      <c r="AQ31" s="903"/>
      <c r="AR31" s="903"/>
      <c r="AS31" s="903"/>
      <c r="AT31" s="903"/>
      <c r="AU31" s="903"/>
      <c r="AV31" s="903"/>
      <c r="AW31" s="903"/>
      <c r="AX31" s="903"/>
      <c r="AY31" s="903"/>
      <c r="AZ31" s="903"/>
      <c r="BA31" s="903"/>
      <c r="BB31" s="903"/>
      <c r="BC31" s="903"/>
      <c r="BD31" s="903"/>
      <c r="BE31" s="903"/>
      <c r="BF31" s="903"/>
      <c r="BG31" s="903"/>
      <c r="BH31" s="903"/>
      <c r="BI31" s="903"/>
      <c r="BJ31" s="903"/>
    </row>
    <row r="32" spans="2:62" s="909" customFormat="1" ht="15" customHeight="1">
      <c r="B32" s="999"/>
      <c r="C32" s="1102" t="s">
        <v>688</v>
      </c>
      <c r="D32" s="1454"/>
      <c r="E32" s="1454"/>
      <c r="F32" s="1454"/>
      <c r="G32" s="1454"/>
      <c r="H32" s="1454"/>
      <c r="I32" s="932"/>
      <c r="J32" s="908"/>
      <c r="K32" s="901"/>
      <c r="L32" s="2282" t="s">
        <v>677</v>
      </c>
      <c r="M32" s="2283"/>
      <c r="N32" s="2283"/>
      <c r="O32" s="2283"/>
      <c r="P32" s="2283"/>
      <c r="Q32" s="2283"/>
      <c r="R32" s="2283"/>
      <c r="S32" s="2283"/>
      <c r="T32" s="2283"/>
      <c r="U32" s="2283"/>
      <c r="V32" s="2283"/>
      <c r="W32" s="2284"/>
      <c r="X32" s="667"/>
      <c r="Y32" s="60"/>
      <c r="Z32" s="60"/>
      <c r="AA32" s="60"/>
      <c r="AB32" s="60"/>
      <c r="AC32" s="60"/>
      <c r="AD32" s="60"/>
      <c r="AE32" s="60"/>
      <c r="AF32" s="60"/>
      <c r="AG32" s="60"/>
      <c r="AH32" s="60"/>
      <c r="AI32" s="60"/>
      <c r="AJ32" s="61"/>
      <c r="AK32" s="903"/>
      <c r="AL32" s="903"/>
      <c r="AM32" s="903"/>
      <c r="AN32" s="903"/>
      <c r="AO32" s="903"/>
      <c r="AP32" s="903"/>
      <c r="AQ32" s="903"/>
      <c r="AR32" s="903"/>
      <c r="AS32" s="903"/>
      <c r="AT32" s="903"/>
      <c r="AU32" s="903"/>
      <c r="AV32" s="903"/>
      <c r="AW32" s="903"/>
      <c r="AX32" s="903"/>
      <c r="AY32" s="903"/>
      <c r="AZ32" s="903"/>
      <c r="BA32" s="903"/>
      <c r="BB32" s="903"/>
      <c r="BC32" s="903"/>
      <c r="BD32" s="903"/>
      <c r="BE32" s="903"/>
      <c r="BF32" s="903"/>
      <c r="BG32" s="903"/>
      <c r="BH32" s="903"/>
      <c r="BI32" s="903"/>
      <c r="BJ32" s="903"/>
    </row>
    <row r="33" spans="2:62" s="909" customFormat="1" ht="15" customHeight="1">
      <c r="B33" s="999"/>
      <c r="C33" s="1885"/>
      <c r="D33" s="1885"/>
      <c r="E33" s="1885"/>
      <c r="F33" s="1885"/>
      <c r="G33" s="1885"/>
      <c r="H33" s="1885"/>
      <c r="I33" s="932"/>
      <c r="J33" s="908"/>
      <c r="K33" s="901"/>
      <c r="L33" s="2285"/>
      <c r="M33" s="2285"/>
      <c r="N33" s="2285"/>
      <c r="O33" s="2285"/>
      <c r="P33" s="2285"/>
      <c r="Q33" s="2285"/>
      <c r="R33" s="2285"/>
      <c r="S33" s="2285"/>
      <c r="T33" s="2285"/>
      <c r="U33" s="2285"/>
      <c r="V33" s="2285"/>
      <c r="W33" s="2286"/>
      <c r="X33" s="667"/>
      <c r="Y33" s="60"/>
      <c r="Z33" s="60"/>
      <c r="AA33" s="60"/>
      <c r="AB33" s="60"/>
      <c r="AC33" s="60"/>
      <c r="AD33" s="60"/>
      <c r="AE33" s="60"/>
      <c r="AF33" s="60"/>
      <c r="AG33" s="60"/>
      <c r="AH33" s="60"/>
      <c r="AI33" s="60"/>
      <c r="AJ33" s="61"/>
      <c r="AK33" s="903"/>
      <c r="AL33" s="903"/>
      <c r="AM33" s="903"/>
      <c r="AN33" s="903"/>
      <c r="AO33" s="903"/>
      <c r="AP33" s="903"/>
      <c r="AQ33" s="903"/>
      <c r="AR33" s="903"/>
      <c r="AS33" s="903"/>
      <c r="AT33" s="903"/>
      <c r="AU33" s="903"/>
      <c r="AV33" s="903"/>
      <c r="AW33" s="903"/>
      <c r="AX33" s="903"/>
      <c r="AY33" s="903"/>
      <c r="AZ33" s="903"/>
      <c r="BA33" s="903"/>
      <c r="BB33" s="903"/>
      <c r="BC33" s="903"/>
      <c r="BD33" s="903"/>
      <c r="BE33" s="903"/>
      <c r="BF33" s="903"/>
      <c r="BG33" s="903"/>
      <c r="BH33" s="903"/>
      <c r="BI33" s="903"/>
      <c r="BJ33" s="903"/>
    </row>
    <row r="34" spans="2:62" ht="15" customHeight="1">
      <c r="B34" s="1000"/>
      <c r="C34" s="1589" t="s">
        <v>670</v>
      </c>
      <c r="D34" s="1589"/>
      <c r="E34" s="1589"/>
      <c r="F34" s="1589"/>
      <c r="G34" s="1589"/>
      <c r="H34" s="1589"/>
      <c r="I34" s="980"/>
      <c r="J34" s="2287"/>
      <c r="K34" s="2230"/>
      <c r="L34" s="2230"/>
      <c r="M34" s="2230"/>
      <c r="N34" s="2230"/>
      <c r="O34" s="2230"/>
      <c r="P34" s="2230"/>
      <c r="Q34" s="2230"/>
      <c r="R34" s="2230"/>
      <c r="S34" s="2230"/>
      <c r="T34" s="2230"/>
      <c r="U34" s="2230"/>
      <c r="V34" s="2230"/>
      <c r="W34" s="2230"/>
      <c r="X34" s="2230"/>
      <c r="Y34" s="2230"/>
      <c r="Z34" s="2230"/>
      <c r="AA34" s="2230"/>
      <c r="AB34" s="2230"/>
      <c r="AC34" s="2230"/>
      <c r="AD34" s="2230"/>
      <c r="AE34" s="2230"/>
      <c r="AF34" s="2230"/>
      <c r="AG34" s="2230"/>
      <c r="AH34" s="2230"/>
      <c r="AI34" s="2230"/>
      <c r="AJ34" s="2231"/>
    </row>
    <row r="35" spans="2:62" ht="15" customHeight="1">
      <c r="B35" s="992"/>
      <c r="C35" s="1146"/>
      <c r="D35" s="1146"/>
      <c r="E35" s="1146"/>
      <c r="F35" s="1146"/>
      <c r="G35" s="1146"/>
      <c r="H35" s="1146"/>
      <c r="I35" s="698"/>
      <c r="J35" s="2099"/>
      <c r="K35" s="2100"/>
      <c r="L35" s="2100"/>
      <c r="M35" s="2100"/>
      <c r="N35" s="2100"/>
      <c r="O35" s="2100"/>
      <c r="P35" s="2100"/>
      <c r="Q35" s="2100"/>
      <c r="R35" s="2100"/>
      <c r="S35" s="2100"/>
      <c r="T35" s="2100"/>
      <c r="U35" s="2100"/>
      <c r="V35" s="2100"/>
      <c r="W35" s="2100"/>
      <c r="X35" s="2100"/>
      <c r="Y35" s="2100"/>
      <c r="Z35" s="2100"/>
      <c r="AA35" s="2100"/>
      <c r="AB35" s="2100"/>
      <c r="AC35" s="2100"/>
      <c r="AD35" s="2100"/>
      <c r="AE35" s="2100"/>
      <c r="AF35" s="2100"/>
      <c r="AG35" s="2100"/>
      <c r="AH35" s="2100"/>
      <c r="AI35" s="2100"/>
      <c r="AJ35" s="2101"/>
    </row>
    <row r="36" spans="2:62" ht="15" customHeight="1">
      <c r="B36" s="992"/>
      <c r="C36" s="1146"/>
      <c r="D36" s="1146"/>
      <c r="E36" s="1146"/>
      <c r="F36" s="1146"/>
      <c r="G36" s="1146"/>
      <c r="H36" s="1146"/>
      <c r="I36" s="698"/>
      <c r="J36" s="2099"/>
      <c r="K36" s="2100"/>
      <c r="L36" s="2100"/>
      <c r="M36" s="2100"/>
      <c r="N36" s="2100"/>
      <c r="O36" s="2100"/>
      <c r="P36" s="2100"/>
      <c r="Q36" s="2100"/>
      <c r="R36" s="2100"/>
      <c r="S36" s="2100"/>
      <c r="T36" s="2100"/>
      <c r="U36" s="2100"/>
      <c r="V36" s="2100"/>
      <c r="W36" s="2100"/>
      <c r="X36" s="2100"/>
      <c r="Y36" s="2100"/>
      <c r="Z36" s="2100"/>
      <c r="AA36" s="2100"/>
      <c r="AB36" s="2100"/>
      <c r="AC36" s="2100"/>
      <c r="AD36" s="2100"/>
      <c r="AE36" s="2100"/>
      <c r="AF36" s="2100"/>
      <c r="AG36" s="2100"/>
      <c r="AH36" s="2100"/>
      <c r="AI36" s="2100"/>
      <c r="AJ36" s="2101"/>
    </row>
    <row r="37" spans="2:62" ht="15" customHeight="1">
      <c r="B37" s="992"/>
      <c r="C37" s="1146"/>
      <c r="D37" s="1146"/>
      <c r="E37" s="1146"/>
      <c r="F37" s="1146"/>
      <c r="G37" s="1146"/>
      <c r="H37" s="1146"/>
      <c r="I37" s="698"/>
      <c r="J37" s="2099"/>
      <c r="K37" s="2100"/>
      <c r="L37" s="2100"/>
      <c r="M37" s="2100"/>
      <c r="N37" s="2100"/>
      <c r="O37" s="2100"/>
      <c r="P37" s="2100"/>
      <c r="Q37" s="2100"/>
      <c r="R37" s="2100"/>
      <c r="S37" s="2100"/>
      <c r="T37" s="2100"/>
      <c r="U37" s="2100"/>
      <c r="V37" s="2100"/>
      <c r="W37" s="2100"/>
      <c r="X37" s="2100"/>
      <c r="Y37" s="2100"/>
      <c r="Z37" s="2100"/>
      <c r="AA37" s="2100"/>
      <c r="AB37" s="2100"/>
      <c r="AC37" s="2100"/>
      <c r="AD37" s="2100"/>
      <c r="AE37" s="2100"/>
      <c r="AF37" s="2100"/>
      <c r="AG37" s="2100"/>
      <c r="AH37" s="2100"/>
      <c r="AI37" s="2100"/>
      <c r="AJ37" s="2101"/>
    </row>
    <row r="38" spans="2:62" ht="15" customHeight="1">
      <c r="B38" s="992"/>
      <c r="C38" s="1146"/>
      <c r="D38" s="1146"/>
      <c r="E38" s="1146"/>
      <c r="F38" s="1146"/>
      <c r="G38" s="1146"/>
      <c r="H38" s="1146"/>
      <c r="I38" s="698"/>
      <c r="J38" s="2099"/>
      <c r="K38" s="2100"/>
      <c r="L38" s="2100"/>
      <c r="M38" s="2100"/>
      <c r="N38" s="2100"/>
      <c r="O38" s="2100"/>
      <c r="P38" s="2100"/>
      <c r="Q38" s="2100"/>
      <c r="R38" s="2100"/>
      <c r="S38" s="2100"/>
      <c r="T38" s="2100"/>
      <c r="U38" s="2100"/>
      <c r="V38" s="2100"/>
      <c r="W38" s="2100"/>
      <c r="X38" s="2100"/>
      <c r="Y38" s="2100"/>
      <c r="Z38" s="2100"/>
      <c r="AA38" s="2100"/>
      <c r="AB38" s="2100"/>
      <c r="AC38" s="2100"/>
      <c r="AD38" s="2100"/>
      <c r="AE38" s="2100"/>
      <c r="AF38" s="2100"/>
      <c r="AG38" s="2100"/>
      <c r="AH38" s="2100"/>
      <c r="AI38" s="2100"/>
      <c r="AJ38" s="2101"/>
    </row>
    <row r="39" spans="2:62" ht="15" customHeight="1">
      <c r="B39" s="992"/>
      <c r="C39" s="1146"/>
      <c r="D39" s="1146"/>
      <c r="E39" s="1146"/>
      <c r="F39" s="1146"/>
      <c r="G39" s="1146"/>
      <c r="H39" s="1146"/>
      <c r="I39" s="698"/>
      <c r="J39" s="2099"/>
      <c r="K39" s="2100"/>
      <c r="L39" s="2100"/>
      <c r="M39" s="2100"/>
      <c r="N39" s="2100"/>
      <c r="O39" s="2100"/>
      <c r="P39" s="2100"/>
      <c r="Q39" s="2100"/>
      <c r="R39" s="2100"/>
      <c r="S39" s="2100"/>
      <c r="T39" s="2100"/>
      <c r="U39" s="2100"/>
      <c r="V39" s="2100"/>
      <c r="W39" s="2100"/>
      <c r="X39" s="2100"/>
      <c r="Y39" s="2100"/>
      <c r="Z39" s="2100"/>
      <c r="AA39" s="2100"/>
      <c r="AB39" s="2100"/>
      <c r="AC39" s="2100"/>
      <c r="AD39" s="2100"/>
      <c r="AE39" s="2100"/>
      <c r="AF39" s="2100"/>
      <c r="AG39" s="2100"/>
      <c r="AH39" s="2100"/>
      <c r="AI39" s="2100"/>
      <c r="AJ39" s="2101"/>
    </row>
    <row r="40" spans="2:62" ht="15" customHeight="1">
      <c r="B40" s="992"/>
      <c r="C40" s="1146"/>
      <c r="D40" s="1146"/>
      <c r="E40" s="1146"/>
      <c r="F40" s="1146"/>
      <c r="G40" s="1146"/>
      <c r="H40" s="1146"/>
      <c r="I40" s="698"/>
      <c r="J40" s="2099"/>
      <c r="K40" s="2100"/>
      <c r="L40" s="2100"/>
      <c r="M40" s="2100"/>
      <c r="N40" s="2100"/>
      <c r="O40" s="2100"/>
      <c r="P40" s="2100"/>
      <c r="Q40" s="2100"/>
      <c r="R40" s="2100"/>
      <c r="S40" s="2100"/>
      <c r="T40" s="2100"/>
      <c r="U40" s="2100"/>
      <c r="V40" s="2100"/>
      <c r="W40" s="2100"/>
      <c r="X40" s="2100"/>
      <c r="Y40" s="2100"/>
      <c r="Z40" s="2100"/>
      <c r="AA40" s="2100"/>
      <c r="AB40" s="2100"/>
      <c r="AC40" s="2100"/>
      <c r="AD40" s="2100"/>
      <c r="AE40" s="2100"/>
      <c r="AF40" s="2100"/>
      <c r="AG40" s="2100"/>
      <c r="AH40" s="2100"/>
      <c r="AI40" s="2100"/>
      <c r="AJ40" s="2101"/>
    </row>
    <row r="41" spans="2:62" ht="15" customHeight="1">
      <c r="B41" s="992"/>
      <c r="C41" s="1146"/>
      <c r="D41" s="1146"/>
      <c r="E41" s="1146"/>
      <c r="F41" s="1146"/>
      <c r="G41" s="1146"/>
      <c r="H41" s="1146"/>
      <c r="I41" s="698"/>
      <c r="J41" s="2099"/>
      <c r="K41" s="2100"/>
      <c r="L41" s="2100"/>
      <c r="M41" s="2100"/>
      <c r="N41" s="2100"/>
      <c r="O41" s="2100"/>
      <c r="P41" s="2100"/>
      <c r="Q41" s="2100"/>
      <c r="R41" s="2100"/>
      <c r="S41" s="2100"/>
      <c r="T41" s="2100"/>
      <c r="U41" s="2100"/>
      <c r="V41" s="2100"/>
      <c r="W41" s="2100"/>
      <c r="X41" s="2100"/>
      <c r="Y41" s="2100"/>
      <c r="Z41" s="2100"/>
      <c r="AA41" s="2100"/>
      <c r="AB41" s="2100"/>
      <c r="AC41" s="2100"/>
      <c r="AD41" s="2100"/>
      <c r="AE41" s="2100"/>
      <c r="AF41" s="2100"/>
      <c r="AG41" s="2100"/>
      <c r="AH41" s="2100"/>
      <c r="AI41" s="2100"/>
      <c r="AJ41" s="2101"/>
    </row>
    <row r="42" spans="2:62" ht="15" customHeight="1">
      <c r="B42" s="992"/>
      <c r="C42" s="1146"/>
      <c r="D42" s="1146"/>
      <c r="E42" s="1146"/>
      <c r="F42" s="1146"/>
      <c r="G42" s="1146"/>
      <c r="H42" s="1146"/>
      <c r="I42" s="698"/>
      <c r="J42" s="2099"/>
      <c r="K42" s="2100"/>
      <c r="L42" s="2100"/>
      <c r="M42" s="2100"/>
      <c r="N42" s="2100"/>
      <c r="O42" s="2100"/>
      <c r="P42" s="2100"/>
      <c r="Q42" s="2100"/>
      <c r="R42" s="2100"/>
      <c r="S42" s="2100"/>
      <c r="T42" s="2100"/>
      <c r="U42" s="2100"/>
      <c r="V42" s="2100"/>
      <c r="W42" s="2100"/>
      <c r="X42" s="2100"/>
      <c r="Y42" s="2100"/>
      <c r="Z42" s="2100"/>
      <c r="AA42" s="2100"/>
      <c r="AB42" s="2100"/>
      <c r="AC42" s="2100"/>
      <c r="AD42" s="2100"/>
      <c r="AE42" s="2100"/>
      <c r="AF42" s="2100"/>
      <c r="AG42" s="2100"/>
      <c r="AH42" s="2100"/>
      <c r="AI42" s="2100"/>
      <c r="AJ42" s="2101"/>
    </row>
    <row r="43" spans="2:62" ht="15" customHeight="1" thickBot="1">
      <c r="B43" s="993"/>
      <c r="C43" s="1113"/>
      <c r="D43" s="1113"/>
      <c r="E43" s="1113"/>
      <c r="F43" s="1113"/>
      <c r="G43" s="1113"/>
      <c r="H43" s="1113"/>
      <c r="I43" s="1001"/>
      <c r="J43" s="2102"/>
      <c r="K43" s="2103"/>
      <c r="L43" s="2103"/>
      <c r="M43" s="2103"/>
      <c r="N43" s="2103"/>
      <c r="O43" s="2103"/>
      <c r="P43" s="2103"/>
      <c r="Q43" s="2103"/>
      <c r="R43" s="2103"/>
      <c r="S43" s="2103"/>
      <c r="T43" s="2103"/>
      <c r="U43" s="2103"/>
      <c r="V43" s="2103"/>
      <c r="W43" s="2103"/>
      <c r="X43" s="2103"/>
      <c r="Y43" s="2103"/>
      <c r="Z43" s="2103"/>
      <c r="AA43" s="2103"/>
      <c r="AB43" s="2103"/>
      <c r="AC43" s="2103"/>
      <c r="AD43" s="2103"/>
      <c r="AE43" s="2103"/>
      <c r="AF43" s="2103"/>
      <c r="AG43" s="2103"/>
      <c r="AH43" s="2103"/>
      <c r="AI43" s="2103"/>
      <c r="AJ43" s="2104"/>
    </row>
    <row r="45" spans="2:62" ht="13.8" hidden="1" thickBot="1">
      <c r="B45" s="1002"/>
      <c r="C45" s="1002"/>
      <c r="D45" s="1002"/>
      <c r="E45" s="1002"/>
      <c r="F45" s="1002"/>
      <c r="G45" s="1002"/>
      <c r="H45" s="1002"/>
      <c r="I45" s="1002"/>
      <c r="J45" s="1002"/>
      <c r="K45" s="1002"/>
      <c r="L45" s="1002"/>
      <c r="M45" s="1002"/>
      <c r="N45" s="1002"/>
      <c r="O45" s="1002"/>
      <c r="P45" s="1002"/>
      <c r="Q45" s="1002"/>
      <c r="R45" s="1002"/>
      <c r="S45" s="1002"/>
      <c r="T45" s="1002"/>
      <c r="U45" s="1002"/>
      <c r="V45" s="1002"/>
      <c r="W45" s="1002"/>
      <c r="X45" s="1002"/>
      <c r="Y45" s="1002"/>
      <c r="Z45" s="1002"/>
      <c r="AA45" s="1002"/>
      <c r="AB45" s="1002"/>
      <c r="AC45" s="1002"/>
      <c r="AD45" s="1002"/>
      <c r="AE45" s="1002"/>
      <c r="AF45" s="1002"/>
      <c r="AG45" s="1002"/>
      <c r="AH45" s="1002"/>
      <c r="AI45" s="1002"/>
      <c r="AJ45" s="1002"/>
    </row>
    <row r="46" spans="2:62" s="192" customFormat="1" ht="15.75" hidden="1" customHeight="1">
      <c r="B46" s="178"/>
      <c r="C46" s="1003"/>
      <c r="D46" s="1003"/>
      <c r="E46" s="2219" t="s">
        <v>671</v>
      </c>
      <c r="F46" s="1897"/>
      <c r="G46" s="1897"/>
      <c r="H46" s="2214"/>
      <c r="I46" s="2217" t="s">
        <v>672</v>
      </c>
      <c r="J46" s="1897"/>
      <c r="K46" s="1897"/>
      <c r="L46" s="2218"/>
      <c r="M46" s="2213" t="s">
        <v>673</v>
      </c>
      <c r="N46" s="1897"/>
      <c r="O46" s="1897"/>
      <c r="P46" s="2214"/>
      <c r="Q46" s="194"/>
      <c r="R46" s="906"/>
      <c r="S46" s="2215" t="s">
        <v>674</v>
      </c>
      <c r="T46" s="1897"/>
      <c r="U46" s="1897"/>
      <c r="V46" s="1897"/>
      <c r="W46" s="906"/>
      <c r="X46" s="195"/>
      <c r="Y46" s="194"/>
      <c r="Z46" s="193"/>
      <c r="AA46" s="2215" t="s">
        <v>675</v>
      </c>
      <c r="AB46" s="2295"/>
      <c r="AC46" s="2295"/>
      <c r="AD46" s="2295"/>
      <c r="AE46" s="906"/>
      <c r="AF46" s="196"/>
      <c r="AG46" s="2215" t="s">
        <v>111</v>
      </c>
      <c r="AH46" s="2295"/>
      <c r="AI46" s="2295"/>
      <c r="AJ46" s="2296"/>
    </row>
    <row r="47" spans="2:62" s="1" customFormat="1" ht="17.100000000000001" hidden="1" customHeight="1">
      <c r="B47" s="343"/>
      <c r="C47" s="343"/>
      <c r="D47" s="343"/>
      <c r="E47" s="2297"/>
      <c r="F47" s="2291"/>
      <c r="G47" s="2291"/>
      <c r="H47" s="2298"/>
      <c r="I47" s="2302"/>
      <c r="J47" s="2291"/>
      <c r="K47" s="2291"/>
      <c r="L47" s="2292"/>
      <c r="M47" s="2297"/>
      <c r="N47" s="2291"/>
      <c r="O47" s="2291"/>
      <c r="P47" s="2298"/>
      <c r="Q47" s="2302"/>
      <c r="R47" s="2291"/>
      <c r="S47" s="2291"/>
      <c r="T47" s="2291"/>
      <c r="U47" s="2291"/>
      <c r="V47" s="2291"/>
      <c r="W47" s="2291"/>
      <c r="X47" s="2298"/>
      <c r="Y47" s="2302"/>
      <c r="Z47" s="2043"/>
      <c r="AA47" s="2043"/>
      <c r="AB47" s="2043"/>
      <c r="AC47" s="2043"/>
      <c r="AD47" s="2043"/>
      <c r="AE47" s="2043"/>
      <c r="AF47" s="2044"/>
      <c r="AG47" s="2291"/>
      <c r="AH47" s="2291"/>
      <c r="AI47" s="2291"/>
      <c r="AJ47" s="2292"/>
    </row>
    <row r="48" spans="2:62" s="1" customFormat="1" ht="17.100000000000001" hidden="1" customHeight="1">
      <c r="B48" s="343"/>
      <c r="C48" s="343"/>
      <c r="D48" s="343"/>
      <c r="E48" s="2299"/>
      <c r="F48" s="2291"/>
      <c r="G48" s="2291"/>
      <c r="H48" s="2298"/>
      <c r="I48" s="2303"/>
      <c r="J48" s="2291"/>
      <c r="K48" s="2291"/>
      <c r="L48" s="2292"/>
      <c r="M48" s="2299"/>
      <c r="N48" s="2291"/>
      <c r="O48" s="2291"/>
      <c r="P48" s="2298"/>
      <c r="Q48" s="2303"/>
      <c r="R48" s="2291"/>
      <c r="S48" s="2291"/>
      <c r="T48" s="2291"/>
      <c r="U48" s="2291"/>
      <c r="V48" s="2291"/>
      <c r="W48" s="2291"/>
      <c r="X48" s="2298"/>
      <c r="Y48" s="2305"/>
      <c r="Z48" s="2043"/>
      <c r="AA48" s="2043"/>
      <c r="AB48" s="2043"/>
      <c r="AC48" s="2043"/>
      <c r="AD48" s="2043"/>
      <c r="AE48" s="2043"/>
      <c r="AF48" s="2044"/>
      <c r="AG48" s="2291"/>
      <c r="AH48" s="2291"/>
      <c r="AI48" s="2291"/>
      <c r="AJ48" s="2292"/>
    </row>
    <row r="49" spans="2:36" s="1" customFormat="1" ht="17.100000000000001" hidden="1" customHeight="1" thickBot="1">
      <c r="B49" s="343"/>
      <c r="C49" s="343"/>
      <c r="D49" s="343"/>
      <c r="E49" s="2300"/>
      <c r="F49" s="2293"/>
      <c r="G49" s="2293"/>
      <c r="H49" s="2301"/>
      <c r="I49" s="2304"/>
      <c r="J49" s="2293"/>
      <c r="K49" s="2293"/>
      <c r="L49" s="2294"/>
      <c r="M49" s="2300"/>
      <c r="N49" s="2293"/>
      <c r="O49" s="2293"/>
      <c r="P49" s="2301"/>
      <c r="Q49" s="2304"/>
      <c r="R49" s="2293"/>
      <c r="S49" s="2293"/>
      <c r="T49" s="2293"/>
      <c r="U49" s="2293"/>
      <c r="V49" s="2293"/>
      <c r="W49" s="2293"/>
      <c r="X49" s="2301"/>
      <c r="Y49" s="2306"/>
      <c r="Z49" s="1493"/>
      <c r="AA49" s="1493"/>
      <c r="AB49" s="1493"/>
      <c r="AC49" s="1493"/>
      <c r="AD49" s="1493"/>
      <c r="AE49" s="1493"/>
      <c r="AF49" s="2045"/>
      <c r="AG49" s="2293"/>
      <c r="AH49" s="2293"/>
      <c r="AI49" s="2293"/>
      <c r="AJ49" s="2294"/>
    </row>
    <row r="50" spans="2:36" hidden="1"/>
    <row r="53" spans="2:36" hidden="1">
      <c r="B53" s="52" t="s">
        <v>677</v>
      </c>
    </row>
    <row r="54" spans="2:36" hidden="1">
      <c r="B54" s="52" t="s">
        <v>678</v>
      </c>
    </row>
    <row r="55" spans="2:36" hidden="1">
      <c r="B55" s="52" t="s">
        <v>679</v>
      </c>
    </row>
    <row r="56" spans="2:36" hidden="1">
      <c r="B56" s="52" t="s">
        <v>680</v>
      </c>
    </row>
    <row r="57" spans="2:36" hidden="1">
      <c r="B57" s="52" t="s">
        <v>681</v>
      </c>
    </row>
    <row r="58" spans="2:36" hidden="1">
      <c r="B58" s="52" t="s">
        <v>682</v>
      </c>
    </row>
    <row r="59" spans="2:36" hidden="1">
      <c r="B59" s="52" t="s">
        <v>683</v>
      </c>
    </row>
    <row r="60" spans="2:36" hidden="1">
      <c r="B60" s="52" t="s">
        <v>684</v>
      </c>
    </row>
    <row r="61" spans="2:36" hidden="1">
      <c r="B61" s="52" t="s">
        <v>685</v>
      </c>
    </row>
    <row r="62" spans="2:36" hidden="1">
      <c r="B62" s="52" t="s">
        <v>686</v>
      </c>
    </row>
    <row r="63" spans="2:36" hidden="1">
      <c r="B63" s="52" t="s">
        <v>687</v>
      </c>
    </row>
    <row r="64" spans="2:36" hidden="1">
      <c r="B64" s="52" t="s">
        <v>676</v>
      </c>
    </row>
  </sheetData>
  <sheetProtection selectLockedCells="1"/>
  <mergeCells count="70">
    <mergeCell ref="AG47:AJ49"/>
    <mergeCell ref="E46:H46"/>
    <mergeCell ref="I46:L46"/>
    <mergeCell ref="M46:P46"/>
    <mergeCell ref="S46:V46"/>
    <mergeCell ref="AA46:AD46"/>
    <mergeCell ref="AG46:AJ46"/>
    <mergeCell ref="E47:H49"/>
    <mergeCell ref="I47:L49"/>
    <mergeCell ref="M47:P49"/>
    <mergeCell ref="Q47:X49"/>
    <mergeCell ref="Y47:AF49"/>
    <mergeCell ref="C32:H33"/>
    <mergeCell ref="C34:H43"/>
    <mergeCell ref="L32:W33"/>
    <mergeCell ref="J34:AJ43"/>
    <mergeCell ref="B28:B29"/>
    <mergeCell ref="C28:H29"/>
    <mergeCell ref="J28:K29"/>
    <mergeCell ref="L28:W29"/>
    <mergeCell ref="B30:B31"/>
    <mergeCell ref="C30:H31"/>
    <mergeCell ref="J30:K31"/>
    <mergeCell ref="L30:W31"/>
    <mergeCell ref="AN25:AZ27"/>
    <mergeCell ref="B26:B27"/>
    <mergeCell ref="C26:H27"/>
    <mergeCell ref="I26:I27"/>
    <mergeCell ref="L26:W27"/>
    <mergeCell ref="X26:AJ27"/>
    <mergeCell ref="B24:B25"/>
    <mergeCell ref="C24:H25"/>
    <mergeCell ref="J24:K24"/>
    <mergeCell ref="L24:W24"/>
    <mergeCell ref="J25:K25"/>
    <mergeCell ref="L25:W25"/>
    <mergeCell ref="B20:B21"/>
    <mergeCell ref="C20:H21"/>
    <mergeCell ref="J20:K21"/>
    <mergeCell ref="L20:AJ21"/>
    <mergeCell ref="AX21:AZ22"/>
    <mergeCell ref="B22:B23"/>
    <mergeCell ref="C22:H23"/>
    <mergeCell ref="I22:I23"/>
    <mergeCell ref="J22:K23"/>
    <mergeCell ref="L22:W23"/>
    <mergeCell ref="Y22:AC23"/>
    <mergeCell ref="AE22:AJ23"/>
    <mergeCell ref="AO23:AW24"/>
    <mergeCell ref="AX23:AZ24"/>
    <mergeCell ref="AO21:AW22"/>
    <mergeCell ref="R8:V8"/>
    <mergeCell ref="X8:AI8"/>
    <mergeCell ref="B11:AJ11"/>
    <mergeCell ref="B13:AJ14"/>
    <mergeCell ref="AQ13:AW15"/>
    <mergeCell ref="P9:AH10"/>
    <mergeCell ref="B16:AJ16"/>
    <mergeCell ref="AQ16:AZ19"/>
    <mergeCell ref="B18:B19"/>
    <mergeCell ref="C18:H19"/>
    <mergeCell ref="J18:K19"/>
    <mergeCell ref="L18:AJ19"/>
    <mergeCell ref="R7:V7"/>
    <mergeCell ref="X7:AI7"/>
    <mergeCell ref="Z1:AI1"/>
    <mergeCell ref="C3:F3"/>
    <mergeCell ref="C4:L4"/>
    <mergeCell ref="R6:V6"/>
    <mergeCell ref="X6:AI6"/>
  </mergeCells>
  <phoneticPr fontId="3"/>
  <conditionalFormatting sqref="L22:W23">
    <cfRule type="expression" dxfId="59" priority="13" stopIfTrue="1">
      <formula>AND(MONTH(L22)&lt;10,DAY(L22)&gt;9)</formula>
    </cfRule>
    <cfRule type="expression" dxfId="58" priority="14" stopIfTrue="1">
      <formula>AND(MONTH(L22)&lt;10,DAY(L22)&lt;10)</formula>
    </cfRule>
    <cfRule type="expression" dxfId="57" priority="15" stopIfTrue="1">
      <formula>AND(MONTH(L22)&gt;9,DAY(L22)&lt;10)</formula>
    </cfRule>
  </conditionalFormatting>
  <conditionalFormatting sqref="L24:W24">
    <cfRule type="expression" dxfId="56" priority="10" stopIfTrue="1">
      <formula>AND(MONTH(L24)&lt;10,DAY(L24)&gt;9)</formula>
    </cfRule>
    <cfRule type="expression" dxfId="55" priority="11" stopIfTrue="1">
      <formula>AND(MONTH(L24)&lt;10,DAY(L24)&lt;10)</formula>
    </cfRule>
    <cfRule type="expression" dxfId="54" priority="12" stopIfTrue="1">
      <formula>AND(MONTH(L24)&gt;9,DAY(L24)&lt;10)</formula>
    </cfRule>
  </conditionalFormatting>
  <conditionalFormatting sqref="L25:W25">
    <cfRule type="expression" dxfId="53" priority="7" stopIfTrue="1">
      <formula>AND(MONTH(L25)&lt;10,DAY(L25)&gt;9)</formula>
    </cfRule>
    <cfRule type="expression" dxfId="52" priority="8" stopIfTrue="1">
      <formula>AND(MONTH(L25)&lt;10,DAY(L25)&lt;10)</formula>
    </cfRule>
    <cfRule type="expression" dxfId="51" priority="9" stopIfTrue="1">
      <formula>AND(MONTH(L25)&gt;9,DAY(L25)&lt;10)</formula>
    </cfRule>
  </conditionalFormatting>
  <conditionalFormatting sqref="L28:W29">
    <cfRule type="expression" dxfId="50" priority="4" stopIfTrue="1">
      <formula>AND(MONTH(L28)&lt;10,DAY(L28)&gt;9)</formula>
    </cfRule>
    <cfRule type="expression" dxfId="49" priority="5" stopIfTrue="1">
      <formula>AND(MONTH(L28)&lt;10,DAY(L28)&lt;10)</formula>
    </cfRule>
    <cfRule type="expression" dxfId="48" priority="6" stopIfTrue="1">
      <formula>AND(MONTH(L28)&gt;9,DAY(L28)&lt;10)</formula>
    </cfRule>
  </conditionalFormatting>
  <conditionalFormatting sqref="L30:W31">
    <cfRule type="expression" dxfId="47" priority="1" stopIfTrue="1">
      <formula>AND(MONTH(L30)&lt;10,DAY(L30)&gt;9)</formula>
    </cfRule>
    <cfRule type="expression" dxfId="46" priority="2" stopIfTrue="1">
      <formula>AND(MONTH(L30)&lt;10,DAY(L30)&lt;10)</formula>
    </cfRule>
    <cfRule type="expression" dxfId="45" priority="3" stopIfTrue="1">
      <formula>AND(MONTH(L30)&gt;9,DAY(L30)&lt;10)</formula>
    </cfRule>
  </conditionalFormatting>
  <dataValidations count="2">
    <dataValidation type="list" allowBlank="1" showInputMessage="1" showErrorMessage="1" sqref="AX21:AZ24">
      <formula1>$AM$16:$AM$18</formula1>
    </dataValidation>
    <dataValidation type="list" allowBlank="1" showInputMessage="1" showErrorMessage="1" sqref="L32:W33">
      <formula1>$B$53:$B$64</formula1>
    </dataValidation>
  </dataValidations>
  <pageMargins left="0.98425196850393704" right="0.59055118110236227" top="0.98425196850393704" bottom="0.98425196850393704" header="0.51181102362204722" footer="0.51181102362204722"/>
  <pageSetup paperSize="9" orientation="portrait" r:id="rId1"/>
  <headerFooter alignWithMargins="0">
    <oddHeader>&amp;L&amp;"ＭＳ 明朝,標準"&amp;8&amp;K01+034第23号（第24条関係）建築保全業務委託用</oddHeader>
    <oddFooter>&amp;R&amp;"ＭＳ 明朝,標準"&amp;8&amp;K01+034受注者⇒施設管理担当者</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BF59"/>
  <sheetViews>
    <sheetView showZeros="0" view="pageBreakPreview" zoomScaleNormal="100" zoomScaleSheetLayoutView="100" workbookViewId="0">
      <selection activeCell="AT33" sqref="AT33"/>
    </sheetView>
  </sheetViews>
  <sheetFormatPr defaultColWidth="2.33203125" defaultRowHeight="13.2"/>
  <cols>
    <col min="1" max="1" width="8.88671875" style="612" customWidth="1"/>
    <col min="2" max="36" width="2.33203125" style="612"/>
    <col min="37" max="38" width="2.33203125" style="612" customWidth="1"/>
    <col min="39" max="39" width="2.33203125" style="612" hidden="1" customWidth="1"/>
    <col min="40" max="41" width="2.33203125" style="612" customWidth="1"/>
    <col min="42" max="47" width="2.33203125" style="612"/>
    <col min="48" max="48" width="17" style="612" customWidth="1"/>
    <col min="49" max="49" width="2.33203125" style="612" customWidth="1"/>
    <col min="50" max="50" width="2.33203125" style="612"/>
    <col min="51" max="51" width="9.21875" style="612" customWidth="1"/>
    <col min="52" max="16384" width="2.33203125" style="612"/>
  </cols>
  <sheetData>
    <row r="1" spans="2:58" ht="20.100000000000001" customHeight="1">
      <c r="B1" s="963"/>
      <c r="C1" s="963"/>
      <c r="D1" s="963"/>
      <c r="E1" s="963"/>
      <c r="F1" s="963"/>
      <c r="G1" s="963"/>
      <c r="H1" s="963"/>
      <c r="I1" s="963"/>
      <c r="J1" s="963"/>
      <c r="K1" s="963"/>
      <c r="L1" s="963"/>
      <c r="M1" s="963"/>
      <c r="N1" s="963"/>
      <c r="O1" s="963"/>
      <c r="P1" s="963"/>
      <c r="Q1" s="963"/>
      <c r="R1" s="963"/>
      <c r="S1" s="963"/>
      <c r="T1" s="963"/>
      <c r="U1" s="963"/>
      <c r="V1" s="963"/>
      <c r="W1" s="963"/>
      <c r="X1" s="963"/>
      <c r="Y1" s="2346" t="s">
        <v>353</v>
      </c>
      <c r="Z1" s="2347"/>
      <c r="AA1" s="2347"/>
      <c r="AB1" s="2347"/>
      <c r="AC1" s="2347"/>
      <c r="AD1" s="2347"/>
      <c r="AE1" s="2347"/>
      <c r="AF1" s="2347"/>
      <c r="AG1" s="2347"/>
      <c r="AH1" s="2347"/>
      <c r="AI1" s="2347"/>
      <c r="AJ1" s="2347"/>
      <c r="AK1" s="583" t="s">
        <v>281</v>
      </c>
      <c r="AL1" s="583"/>
      <c r="AS1" s="1723"/>
      <c r="AT1" s="1724"/>
      <c r="AU1" s="1724"/>
      <c r="AV1" s="1724"/>
      <c r="AW1" s="1724"/>
      <c r="AX1" s="1724"/>
      <c r="AY1" s="1724"/>
      <c r="AZ1" s="1724"/>
      <c r="BA1" s="1724"/>
      <c r="BB1" s="1724"/>
      <c r="BC1" s="1724"/>
      <c r="BD1" s="1725"/>
      <c r="BE1" s="1725"/>
      <c r="BF1" s="1725"/>
    </row>
    <row r="2" spans="2:58" ht="20.100000000000001" customHeight="1">
      <c r="B2" s="963"/>
      <c r="C2" s="963"/>
      <c r="D2" s="963"/>
      <c r="E2" s="963"/>
      <c r="F2" s="963"/>
      <c r="G2" s="963"/>
      <c r="H2" s="963"/>
      <c r="I2" s="963"/>
      <c r="J2" s="963"/>
      <c r="K2" s="963"/>
      <c r="L2" s="963"/>
      <c r="M2" s="963"/>
      <c r="N2" s="963"/>
      <c r="O2" s="963"/>
      <c r="P2" s="963"/>
      <c r="Q2" s="963"/>
      <c r="R2" s="963"/>
      <c r="S2" s="963"/>
      <c r="T2" s="963"/>
      <c r="U2" s="963"/>
      <c r="V2" s="963"/>
      <c r="W2" s="963"/>
      <c r="X2" s="963"/>
      <c r="Y2" s="2348">
        <v>43222</v>
      </c>
      <c r="Z2" s="2349"/>
      <c r="AA2" s="2349"/>
      <c r="AB2" s="2349"/>
      <c r="AC2" s="2349"/>
      <c r="AD2" s="2349"/>
      <c r="AE2" s="2349"/>
      <c r="AF2" s="2349"/>
      <c r="AG2" s="2349"/>
      <c r="AH2" s="2349"/>
      <c r="AI2" s="2349"/>
      <c r="AJ2" s="2349"/>
      <c r="AK2" s="583" t="s">
        <v>40</v>
      </c>
      <c r="AL2" s="583"/>
      <c r="AS2" s="1724"/>
      <c r="AT2" s="1724"/>
      <c r="AU2" s="1724"/>
      <c r="AV2" s="1724"/>
      <c r="AW2" s="1724"/>
      <c r="AX2" s="1724"/>
      <c r="AY2" s="1724"/>
      <c r="AZ2" s="1724"/>
      <c r="BA2" s="1724"/>
      <c r="BB2" s="1724"/>
      <c r="BC2" s="1724"/>
      <c r="BD2" s="1725"/>
      <c r="BE2" s="1725"/>
      <c r="BF2" s="1725"/>
    </row>
    <row r="3" spans="2:58" ht="15" customHeigh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6"/>
      <c r="AB3" s="963"/>
      <c r="AC3" s="526"/>
      <c r="AD3" s="526"/>
      <c r="AE3" s="526"/>
      <c r="AF3" s="526"/>
      <c r="AG3" s="526"/>
      <c r="AH3" s="526"/>
      <c r="AI3" s="526"/>
      <c r="AJ3" s="526"/>
    </row>
    <row r="4" spans="2:58" ht="15" customHeight="1">
      <c r="B4" s="1906" t="s">
        <v>338</v>
      </c>
      <c r="C4" s="1907"/>
      <c r="D4" s="1907"/>
      <c r="E4" s="1907"/>
      <c r="F4" s="1907"/>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row>
    <row r="5" spans="2:58" ht="30" customHeight="1">
      <c r="B5" s="963"/>
      <c r="C5" s="1755" t="str">
        <f>各項目入力表!F4</f>
        <v>○△□×ビル管理株式会社</v>
      </c>
      <c r="D5" s="2140"/>
      <c r="E5" s="2140"/>
      <c r="F5" s="2140"/>
      <c r="G5" s="2140"/>
      <c r="H5" s="2140"/>
      <c r="I5" s="2140"/>
      <c r="J5" s="2140"/>
      <c r="K5" s="2140"/>
      <c r="L5" s="2140"/>
      <c r="M5" s="2140"/>
      <c r="N5" s="2140"/>
      <c r="O5" s="2140"/>
      <c r="P5" s="2140"/>
      <c r="Q5" s="963"/>
      <c r="R5" s="963"/>
      <c r="S5" s="963"/>
      <c r="T5" s="963"/>
      <c r="U5" s="963"/>
      <c r="V5" s="963"/>
      <c r="W5" s="963"/>
      <c r="X5" s="963"/>
      <c r="Y5" s="963"/>
      <c r="Z5" s="963"/>
      <c r="AA5" s="963"/>
      <c r="AB5" s="963"/>
      <c r="AC5" s="963"/>
      <c r="AD5" s="963"/>
      <c r="AE5" s="963"/>
      <c r="AF5" s="963"/>
      <c r="AG5" s="963"/>
      <c r="AH5" s="963"/>
      <c r="AI5" s="963"/>
      <c r="AJ5" s="963"/>
    </row>
    <row r="6" spans="2:58" ht="30" customHeight="1">
      <c r="B6" s="963"/>
      <c r="C6" s="1755" t="str">
        <f>各項目入力表!F5</f>
        <v>代表取締役　○△　□×</v>
      </c>
      <c r="D6" s="2140"/>
      <c r="E6" s="2140"/>
      <c r="F6" s="2140"/>
      <c r="G6" s="2140"/>
      <c r="H6" s="2140"/>
      <c r="I6" s="2140"/>
      <c r="J6" s="2140"/>
      <c r="K6" s="2140"/>
      <c r="L6" s="2140"/>
      <c r="M6" s="2140"/>
      <c r="N6" s="2140"/>
      <c r="O6" s="2140"/>
      <c r="P6" s="2140"/>
      <c r="Q6" s="528" t="s">
        <v>320</v>
      </c>
      <c r="R6" s="963"/>
      <c r="S6" s="963"/>
      <c r="T6" s="963"/>
      <c r="U6" s="963"/>
      <c r="V6" s="963"/>
      <c r="W6" s="963"/>
      <c r="X6" s="963"/>
      <c r="Y6" s="963"/>
      <c r="Z6" s="963"/>
      <c r="AA6" s="963"/>
      <c r="AB6" s="963"/>
      <c r="AC6" s="963"/>
      <c r="AD6" s="963"/>
      <c r="AE6" s="963"/>
      <c r="AF6" s="963"/>
      <c r="AG6" s="963"/>
      <c r="AH6" s="963"/>
      <c r="AI6" s="963"/>
      <c r="AJ6" s="963"/>
    </row>
    <row r="7" spans="2:58" ht="15" customHeight="1" thickBot="1">
      <c r="B7" s="963"/>
      <c r="C7" s="963"/>
      <c r="D7" s="963"/>
      <c r="E7" s="963"/>
      <c r="F7" s="963"/>
      <c r="G7" s="963"/>
      <c r="H7" s="527"/>
      <c r="I7" s="527"/>
      <c r="J7" s="527"/>
      <c r="K7" s="527"/>
      <c r="L7" s="527"/>
      <c r="M7" s="527"/>
      <c r="N7" s="527"/>
      <c r="O7" s="527"/>
      <c r="P7" s="527"/>
      <c r="Q7" s="963"/>
      <c r="R7" s="963"/>
      <c r="S7" s="963"/>
      <c r="T7" s="963"/>
      <c r="U7" s="963"/>
      <c r="V7" s="963"/>
      <c r="W7" s="963"/>
      <c r="X7" s="963"/>
      <c r="Y7" s="963"/>
      <c r="Z7" s="963"/>
      <c r="AA7" s="963"/>
      <c r="AB7" s="963"/>
      <c r="AC7" s="963"/>
      <c r="AD7" s="963"/>
      <c r="AE7" s="963"/>
      <c r="AF7" s="963"/>
      <c r="AG7" s="963"/>
      <c r="AH7" s="963"/>
      <c r="AI7" s="963"/>
      <c r="AJ7" s="963"/>
    </row>
    <row r="8" spans="2:58" ht="20.100000000000001" customHeight="1">
      <c r="B8" s="963"/>
      <c r="C8" s="963"/>
      <c r="D8" s="963"/>
      <c r="E8" s="963"/>
      <c r="F8" s="963"/>
      <c r="G8" s="963"/>
      <c r="H8" s="963"/>
      <c r="I8" s="963"/>
      <c r="J8" s="963"/>
      <c r="K8" s="963"/>
      <c r="L8" s="963"/>
      <c r="M8" s="963"/>
      <c r="N8" s="963"/>
      <c r="O8" s="963"/>
      <c r="P8" s="963"/>
      <c r="Q8" s="963"/>
      <c r="R8" s="963"/>
      <c r="S8" s="963"/>
      <c r="T8" s="963"/>
      <c r="U8" s="1719" t="s">
        <v>344</v>
      </c>
      <c r="V8" s="1712"/>
      <c r="W8" s="1712"/>
      <c r="X8" s="1712"/>
      <c r="Y8" s="1712"/>
      <c r="Z8" s="1712"/>
      <c r="AA8" s="1712"/>
      <c r="AB8" s="1712"/>
      <c r="AC8" s="1712"/>
      <c r="AD8" s="1712"/>
      <c r="AE8" s="1712"/>
      <c r="AF8" s="1712"/>
      <c r="AG8" s="1712"/>
      <c r="AH8" s="1712"/>
      <c r="AI8" s="1754" t="s">
        <v>27</v>
      </c>
      <c r="AJ8" s="1754"/>
      <c r="AP8" s="2132" t="s">
        <v>691</v>
      </c>
      <c r="AQ8" s="2133"/>
      <c r="AR8" s="2133"/>
      <c r="AS8" s="2133"/>
      <c r="AT8" s="2133"/>
      <c r="AU8" s="2133"/>
      <c r="AV8" s="2134"/>
    </row>
    <row r="9" spans="2:58" ht="15" customHeight="1" thickBot="1">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P9" s="2135"/>
      <c r="AQ9" s="2136"/>
      <c r="AR9" s="2136"/>
      <c r="AS9" s="2136"/>
      <c r="AT9" s="2136"/>
      <c r="AU9" s="2136"/>
      <c r="AV9" s="2137"/>
    </row>
    <row r="10" spans="2:58" ht="30" customHeight="1">
      <c r="B10" s="2334" t="s">
        <v>378</v>
      </c>
      <c r="C10" s="2334"/>
      <c r="D10" s="2334"/>
      <c r="E10" s="2334"/>
      <c r="F10" s="2334"/>
      <c r="G10" s="2334"/>
      <c r="H10" s="2334"/>
      <c r="I10" s="2334"/>
      <c r="J10" s="2334"/>
      <c r="K10" s="2334"/>
      <c r="L10" s="2334"/>
      <c r="M10" s="2334"/>
      <c r="N10" s="2334"/>
      <c r="O10" s="2334"/>
      <c r="P10" s="2334"/>
      <c r="Q10" s="2334"/>
      <c r="R10" s="2334"/>
      <c r="S10" s="2334"/>
      <c r="T10" s="2334"/>
      <c r="U10" s="2334"/>
      <c r="V10" s="2334"/>
      <c r="W10" s="2334"/>
      <c r="X10" s="2334"/>
      <c r="Y10" s="2334"/>
      <c r="Z10" s="2334"/>
      <c r="AA10" s="2334"/>
      <c r="AB10" s="2334"/>
      <c r="AC10" s="2334"/>
      <c r="AD10" s="2334"/>
      <c r="AE10" s="2334"/>
      <c r="AF10" s="2334"/>
      <c r="AG10" s="2334"/>
      <c r="AH10" s="2334"/>
      <c r="AI10" s="2334"/>
      <c r="AJ10" s="2334"/>
    </row>
    <row r="11" spans="2:58" ht="15" customHeight="1">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row>
    <row r="12" spans="2:58" s="694" customFormat="1" ht="21.15" customHeight="1">
      <c r="B12" s="2335" t="str">
        <f>IF(L17=AM18,"　契約約款第２４条第２項の規定により、次のとおり業務完了検査の結果を通知します。
　なお、検査の結果が不合格であるため、契約約款第２４条第３項の規定に基づき、履行要求期限内に業務の完全な履行を請求します。","　契約約款第２４条第２項の規定により、次のとおり業務完了検査の結果を通知します。")</f>
        <v>　契約約款第２４条第２項の規定により、次のとおり業務完了検査の結果を通知します。
　なお、検査の結果が不合格であるため、契約約款第２４条第３項の規定に基づき、履行要求期限内に業務の完全な履行を請求します。</v>
      </c>
      <c r="C12" s="1630"/>
      <c r="D12" s="1630"/>
      <c r="E12" s="1630"/>
      <c r="F12" s="1630"/>
      <c r="G12" s="1630"/>
      <c r="H12" s="1630"/>
      <c r="I12" s="1630"/>
      <c r="J12" s="1630"/>
      <c r="K12" s="1630"/>
      <c r="L12" s="1630"/>
      <c r="M12" s="1630"/>
      <c r="N12" s="1630"/>
      <c r="O12" s="1630"/>
      <c r="P12" s="1630"/>
      <c r="Q12" s="1630"/>
      <c r="R12" s="1630"/>
      <c r="S12" s="1630"/>
      <c r="T12" s="1630"/>
      <c r="U12" s="1630"/>
      <c r="V12" s="1630"/>
      <c r="W12" s="1630"/>
      <c r="X12" s="1630"/>
      <c r="Y12" s="1630"/>
      <c r="Z12" s="1630"/>
      <c r="AA12" s="1630"/>
      <c r="AB12" s="1630"/>
      <c r="AC12" s="1630"/>
      <c r="AD12" s="1630"/>
      <c r="AE12" s="1630"/>
      <c r="AF12" s="1630"/>
      <c r="AG12" s="1630"/>
      <c r="AH12" s="1630"/>
      <c r="AI12" s="1630"/>
      <c r="AJ12" s="1630"/>
      <c r="AL12" s="471"/>
      <c r="AM12" s="690"/>
      <c r="AN12" s="20"/>
      <c r="AO12" s="689"/>
    </row>
    <row r="13" spans="2:58" ht="33" customHeight="1">
      <c r="B13" s="1630"/>
      <c r="C13" s="1630"/>
      <c r="D13" s="1630"/>
      <c r="E13" s="1630"/>
      <c r="F13" s="1630"/>
      <c r="G13" s="1630"/>
      <c r="H13" s="1630"/>
      <c r="I13" s="1630"/>
      <c r="J13" s="1630"/>
      <c r="K13" s="1630"/>
      <c r="L13" s="1630"/>
      <c r="M13" s="1630"/>
      <c r="N13" s="1630"/>
      <c r="O13" s="1630"/>
      <c r="P13" s="1630"/>
      <c r="Q13" s="1630"/>
      <c r="R13" s="1630"/>
      <c r="S13" s="1630"/>
      <c r="T13" s="1630"/>
      <c r="U13" s="1630"/>
      <c r="V13" s="1630"/>
      <c r="W13" s="1630"/>
      <c r="X13" s="1630"/>
      <c r="Y13" s="1630"/>
      <c r="Z13" s="1630"/>
      <c r="AA13" s="1630"/>
      <c r="AB13" s="1630"/>
      <c r="AC13" s="1630"/>
      <c r="AD13" s="1630"/>
      <c r="AE13" s="1630"/>
      <c r="AF13" s="1630"/>
      <c r="AG13" s="1630"/>
      <c r="AH13" s="1630"/>
      <c r="AI13" s="1630"/>
      <c r="AJ13" s="1630"/>
    </row>
    <row r="14" spans="2:58" s="909" customFormat="1" ht="15" customHeight="1">
      <c r="B14" s="924"/>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row>
    <row r="15" spans="2:58">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row>
    <row r="16" spans="2:58" ht="15" customHeight="1" thickBot="1">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Q16" s="1616" t="s">
        <v>785</v>
      </c>
      <c r="AR16" s="1090"/>
      <c r="AS16" s="1090"/>
      <c r="AT16" s="1090"/>
      <c r="AU16" s="1090"/>
      <c r="AV16" s="1090"/>
      <c r="AW16" s="1090"/>
      <c r="AX16" s="1074"/>
      <c r="AY16" s="1074"/>
      <c r="AZ16" s="1074"/>
    </row>
    <row r="17" spans="2:55" ht="15" customHeight="1">
      <c r="B17" s="2336"/>
      <c r="C17" s="2337" t="s">
        <v>337</v>
      </c>
      <c r="D17" s="1334"/>
      <c r="E17" s="1334"/>
      <c r="F17" s="1334"/>
      <c r="G17" s="1334"/>
      <c r="H17" s="1334"/>
      <c r="I17" s="699"/>
      <c r="J17" s="2338"/>
      <c r="K17" s="2339"/>
      <c r="L17" s="2340" t="s">
        <v>690</v>
      </c>
      <c r="M17" s="2341"/>
      <c r="N17" s="2341"/>
      <c r="O17" s="2341"/>
      <c r="P17" s="2341"/>
      <c r="Q17" s="2342"/>
      <c r="R17" s="2342"/>
      <c r="S17" s="2342"/>
      <c r="T17" s="2342"/>
      <c r="U17" s="2342"/>
      <c r="V17" s="2342"/>
      <c r="W17" s="2342"/>
      <c r="X17" s="2342"/>
      <c r="Y17" s="2342"/>
      <c r="Z17" s="2342"/>
      <c r="AA17" s="2342"/>
      <c r="AB17" s="2342"/>
      <c r="AC17" s="2342"/>
      <c r="AD17" s="2342"/>
      <c r="AE17" s="2342"/>
      <c r="AF17" s="2342"/>
      <c r="AG17" s="2342"/>
      <c r="AH17" s="2342"/>
      <c r="AI17" s="2342"/>
      <c r="AJ17" s="2343"/>
      <c r="AM17" s="612" t="s">
        <v>689</v>
      </c>
      <c r="AQ17" s="1090"/>
      <c r="AR17" s="1090"/>
      <c r="AS17" s="1090"/>
      <c r="AT17" s="1090"/>
      <c r="AU17" s="1090"/>
      <c r="AV17" s="1090"/>
      <c r="AW17" s="1090"/>
      <c r="AX17" s="1074"/>
      <c r="AY17" s="1074"/>
      <c r="AZ17" s="1074"/>
    </row>
    <row r="18" spans="2:55" ht="15" customHeight="1">
      <c r="B18" s="2125"/>
      <c r="C18" s="1146"/>
      <c r="D18" s="1146"/>
      <c r="E18" s="1146"/>
      <c r="F18" s="1146"/>
      <c r="G18" s="1146"/>
      <c r="H18" s="1146"/>
      <c r="I18" s="698"/>
      <c r="J18" s="1343"/>
      <c r="K18" s="1344"/>
      <c r="L18" s="1118"/>
      <c r="M18" s="1118"/>
      <c r="N18" s="1118"/>
      <c r="O18" s="1118"/>
      <c r="P18" s="1118"/>
      <c r="Q18" s="2344"/>
      <c r="R18" s="2344"/>
      <c r="S18" s="2344"/>
      <c r="T18" s="2344"/>
      <c r="U18" s="2344"/>
      <c r="V18" s="2344"/>
      <c r="W18" s="2344"/>
      <c r="X18" s="2344"/>
      <c r="Y18" s="2344"/>
      <c r="Z18" s="2344"/>
      <c r="AA18" s="2344"/>
      <c r="AB18" s="2344"/>
      <c r="AC18" s="2344"/>
      <c r="AD18" s="2344"/>
      <c r="AE18" s="2344"/>
      <c r="AF18" s="2344"/>
      <c r="AG18" s="2344"/>
      <c r="AH18" s="2344"/>
      <c r="AI18" s="2344"/>
      <c r="AJ18" s="2345"/>
      <c r="AM18" s="612" t="s">
        <v>690</v>
      </c>
      <c r="AQ18" s="1090"/>
      <c r="AR18" s="1090"/>
      <c r="AS18" s="1090"/>
      <c r="AT18" s="1090"/>
      <c r="AU18" s="1090"/>
      <c r="AV18" s="1090"/>
      <c r="AW18" s="1090"/>
      <c r="AX18" s="1074"/>
      <c r="AY18" s="1074"/>
      <c r="AZ18" s="1074"/>
    </row>
    <row r="19" spans="2:55" ht="15" customHeight="1">
      <c r="B19" s="1585"/>
      <c r="C19" s="1587" t="s">
        <v>229</v>
      </c>
      <c r="D19" s="1102"/>
      <c r="E19" s="1102"/>
      <c r="F19" s="1102"/>
      <c r="G19" s="1102"/>
      <c r="H19" s="1102"/>
      <c r="I19" s="676"/>
      <c r="J19" s="1588"/>
      <c r="K19" s="1103"/>
      <c r="L19" s="2270" t="str">
        <f>各項目入力表!B3</f>
        <v>○○○○施設保全業務（総合管理）</v>
      </c>
      <c r="M19" s="2270"/>
      <c r="N19" s="2270"/>
      <c r="O19" s="2270"/>
      <c r="P19" s="2270"/>
      <c r="Q19" s="2270"/>
      <c r="R19" s="2270"/>
      <c r="S19" s="2270"/>
      <c r="T19" s="2270"/>
      <c r="U19" s="2270"/>
      <c r="V19" s="2270"/>
      <c r="W19" s="2270"/>
      <c r="X19" s="2270"/>
      <c r="Y19" s="2270"/>
      <c r="Z19" s="2270"/>
      <c r="AA19" s="2270"/>
      <c r="AB19" s="2270"/>
      <c r="AC19" s="2270"/>
      <c r="AD19" s="2270"/>
      <c r="AE19" s="2270"/>
      <c r="AF19" s="2270"/>
      <c r="AG19" s="2270"/>
      <c r="AH19" s="2270"/>
      <c r="AI19" s="2270"/>
      <c r="AJ19" s="2271"/>
      <c r="AQ19" s="1074"/>
      <c r="AR19" s="1074"/>
      <c r="AS19" s="1074"/>
      <c r="AT19" s="1074"/>
      <c r="AU19" s="1074"/>
      <c r="AV19" s="1074"/>
      <c r="AW19" s="1074"/>
      <c r="AX19" s="1074"/>
      <c r="AY19" s="1074"/>
      <c r="AZ19" s="1074"/>
    </row>
    <row r="20" spans="2:55" ht="15" customHeight="1" thickBot="1">
      <c r="B20" s="1586"/>
      <c r="C20" s="1095"/>
      <c r="D20" s="1095"/>
      <c r="E20" s="1095"/>
      <c r="F20" s="1095"/>
      <c r="G20" s="1095"/>
      <c r="H20" s="1095"/>
      <c r="I20" s="674"/>
      <c r="J20" s="1991"/>
      <c r="K20" s="1769"/>
      <c r="L20" s="2270"/>
      <c r="M20" s="2270"/>
      <c r="N20" s="2270"/>
      <c r="O20" s="2270"/>
      <c r="P20" s="2270"/>
      <c r="Q20" s="2270"/>
      <c r="R20" s="2270"/>
      <c r="S20" s="2270"/>
      <c r="T20" s="2270"/>
      <c r="U20" s="2270"/>
      <c r="V20" s="2270"/>
      <c r="W20" s="2270"/>
      <c r="X20" s="2270"/>
      <c r="Y20" s="2270"/>
      <c r="Z20" s="2270"/>
      <c r="AA20" s="2270"/>
      <c r="AB20" s="2270"/>
      <c r="AC20" s="2270"/>
      <c r="AD20" s="2270"/>
      <c r="AE20" s="2270"/>
      <c r="AF20" s="2270"/>
      <c r="AG20" s="2270"/>
      <c r="AH20" s="2270"/>
      <c r="AI20" s="2270"/>
      <c r="AJ20" s="2271"/>
    </row>
    <row r="21" spans="2:55" ht="15" customHeight="1" thickTop="1">
      <c r="B21" s="1585"/>
      <c r="C21" s="1587" t="s">
        <v>211</v>
      </c>
      <c r="D21" s="1102"/>
      <c r="E21" s="1102"/>
      <c r="F21" s="1102"/>
      <c r="G21" s="1102"/>
      <c r="H21" s="1102"/>
      <c r="I21" s="676"/>
      <c r="J21" s="1588"/>
      <c r="K21" s="1103"/>
      <c r="L21" s="2270" t="str">
        <f>各項目入力表!B4</f>
        <v>平塚市○○地内</v>
      </c>
      <c r="M21" s="2270"/>
      <c r="N21" s="2270"/>
      <c r="O21" s="2270"/>
      <c r="P21" s="2270"/>
      <c r="Q21" s="2270"/>
      <c r="R21" s="2270"/>
      <c r="S21" s="2270"/>
      <c r="T21" s="2270"/>
      <c r="U21" s="2270"/>
      <c r="V21" s="2270"/>
      <c r="W21" s="2270"/>
      <c r="X21" s="2270"/>
      <c r="Y21" s="2270"/>
      <c r="Z21" s="2270"/>
      <c r="AA21" s="2270"/>
      <c r="AB21" s="2270"/>
      <c r="AC21" s="2270"/>
      <c r="AD21" s="2270"/>
      <c r="AE21" s="2270"/>
      <c r="AF21" s="2270"/>
      <c r="AG21" s="2270"/>
      <c r="AH21" s="2270"/>
      <c r="AI21" s="2270"/>
      <c r="AJ21" s="2271"/>
      <c r="AM21" s="612" t="s">
        <v>128</v>
      </c>
      <c r="AQ21" s="2108" t="s">
        <v>383</v>
      </c>
      <c r="AR21" s="1820"/>
      <c r="AS21" s="1820"/>
      <c r="AT21" s="1820"/>
      <c r="AU21" s="1820"/>
      <c r="AV21" s="1820"/>
      <c r="AW21" s="2109"/>
      <c r="AX21" s="1619" t="s">
        <v>110</v>
      </c>
      <c r="AY21" s="1620"/>
      <c r="AZ21" s="1621"/>
      <c r="BA21" s="121"/>
    </row>
    <row r="22" spans="2:55" ht="15" customHeight="1" thickBot="1">
      <c r="B22" s="1586"/>
      <c r="C22" s="1095"/>
      <c r="D22" s="1095"/>
      <c r="E22" s="1095"/>
      <c r="F22" s="1095"/>
      <c r="G22" s="1095"/>
      <c r="H22" s="1095"/>
      <c r="I22" s="674"/>
      <c r="J22" s="1991"/>
      <c r="K22" s="1769"/>
      <c r="L22" s="2270"/>
      <c r="M22" s="2270"/>
      <c r="N22" s="2270"/>
      <c r="O22" s="2270"/>
      <c r="P22" s="2270"/>
      <c r="Q22" s="2270"/>
      <c r="R22" s="2270"/>
      <c r="S22" s="2270"/>
      <c r="T22" s="2270"/>
      <c r="U22" s="2270"/>
      <c r="V22" s="2270"/>
      <c r="W22" s="2270"/>
      <c r="X22" s="2270"/>
      <c r="Y22" s="2270"/>
      <c r="Z22" s="2270"/>
      <c r="AA22" s="2270"/>
      <c r="AB22" s="2270"/>
      <c r="AC22" s="2270"/>
      <c r="AD22" s="2270"/>
      <c r="AE22" s="2270"/>
      <c r="AF22" s="2270"/>
      <c r="AG22" s="2270"/>
      <c r="AH22" s="2270"/>
      <c r="AI22" s="2270"/>
      <c r="AJ22" s="2271"/>
      <c r="AM22" s="612" t="s">
        <v>129</v>
      </c>
      <c r="AQ22" s="1820"/>
      <c r="AR22" s="1820"/>
      <c r="AS22" s="1820"/>
      <c r="AT22" s="1820"/>
      <c r="AU22" s="1820"/>
      <c r="AV22" s="1820"/>
      <c r="AW22" s="2109"/>
      <c r="AX22" s="1622"/>
      <c r="AY22" s="1623"/>
      <c r="AZ22" s="1624"/>
      <c r="BA22" s="121"/>
    </row>
    <row r="23" spans="2:55" ht="15" customHeight="1" thickTop="1">
      <c r="B23" s="1585"/>
      <c r="C23" s="1587" t="s">
        <v>48</v>
      </c>
      <c r="D23" s="1102"/>
      <c r="E23" s="1102"/>
      <c r="F23" s="1102"/>
      <c r="G23" s="1102"/>
      <c r="H23" s="1102"/>
      <c r="I23" s="1627"/>
      <c r="J23" s="1593"/>
      <c r="K23" s="1594"/>
      <c r="L23" s="1561">
        <f>各項目入力表!B6</f>
        <v>43922</v>
      </c>
      <c r="M23" s="1561"/>
      <c r="N23" s="1561"/>
      <c r="O23" s="1561"/>
      <c r="P23" s="1561"/>
      <c r="Q23" s="1561"/>
      <c r="R23" s="1561"/>
      <c r="S23" s="1561"/>
      <c r="T23" s="1561"/>
      <c r="U23" s="1561"/>
      <c r="V23" s="1561"/>
      <c r="W23" s="1590"/>
      <c r="X23" s="946"/>
      <c r="Y23" s="1102" t="s">
        <v>118</v>
      </c>
      <c r="Z23" s="2184"/>
      <c r="AA23" s="2184"/>
      <c r="AB23" s="2184"/>
      <c r="AC23" s="2184"/>
      <c r="AD23" s="927"/>
      <c r="AE23" s="1896" t="str">
        <f>各項目入力表!B5</f>
        <v>05</v>
      </c>
      <c r="AF23" s="1086"/>
      <c r="AG23" s="1086"/>
      <c r="AH23" s="1086"/>
      <c r="AI23" s="1086"/>
      <c r="AJ23" s="2330"/>
      <c r="AM23" s="612" t="s">
        <v>110</v>
      </c>
      <c r="AQ23" s="2108" t="s">
        <v>763</v>
      </c>
      <c r="AR23" s="1820"/>
      <c r="AS23" s="1820"/>
      <c r="AT23" s="1820"/>
      <c r="AU23" s="1820"/>
      <c r="AV23" s="1820"/>
      <c r="AW23" s="2109"/>
      <c r="AX23" s="1619" t="s">
        <v>110</v>
      </c>
      <c r="AY23" s="1620"/>
      <c r="AZ23" s="1621"/>
      <c r="BA23" s="121"/>
    </row>
    <row r="24" spans="2:55" ht="15" customHeight="1" thickBot="1">
      <c r="B24" s="1586"/>
      <c r="C24" s="1095"/>
      <c r="D24" s="1095"/>
      <c r="E24" s="1095"/>
      <c r="F24" s="1095"/>
      <c r="G24" s="1095"/>
      <c r="H24" s="1095"/>
      <c r="I24" s="1628"/>
      <c r="J24" s="1595"/>
      <c r="K24" s="1596"/>
      <c r="L24" s="1597"/>
      <c r="M24" s="1597"/>
      <c r="N24" s="1597"/>
      <c r="O24" s="1597"/>
      <c r="P24" s="1597"/>
      <c r="Q24" s="1597"/>
      <c r="R24" s="1597"/>
      <c r="S24" s="1597"/>
      <c r="T24" s="1597"/>
      <c r="U24" s="1597"/>
      <c r="V24" s="1597"/>
      <c r="W24" s="1598"/>
      <c r="X24" s="930"/>
      <c r="Y24" s="1194"/>
      <c r="Z24" s="1194"/>
      <c r="AA24" s="1194"/>
      <c r="AB24" s="1194"/>
      <c r="AC24" s="1194"/>
      <c r="AD24" s="958"/>
      <c r="AE24" s="2331"/>
      <c r="AF24" s="2332"/>
      <c r="AG24" s="2332"/>
      <c r="AH24" s="2332"/>
      <c r="AI24" s="2332"/>
      <c r="AJ24" s="2333"/>
      <c r="AQ24" s="1820"/>
      <c r="AR24" s="1820"/>
      <c r="AS24" s="1820"/>
      <c r="AT24" s="1820"/>
      <c r="AU24" s="1820"/>
      <c r="AV24" s="1820"/>
      <c r="AW24" s="2109"/>
      <c r="AX24" s="1622"/>
      <c r="AY24" s="1623"/>
      <c r="AZ24" s="1624"/>
      <c r="BA24" s="121"/>
    </row>
    <row r="25" spans="2:55" ht="30" customHeight="1" thickTop="1">
      <c r="B25" s="1585"/>
      <c r="C25" s="1587" t="s">
        <v>379</v>
      </c>
      <c r="D25" s="1587"/>
      <c r="E25" s="1587"/>
      <c r="F25" s="1587"/>
      <c r="G25" s="1587"/>
      <c r="H25" s="1587"/>
      <c r="I25" s="676"/>
      <c r="J25" s="1588" t="s">
        <v>380</v>
      </c>
      <c r="K25" s="1102"/>
      <c r="L25" s="1561">
        <f>各項目入力表!B7</f>
        <v>43922</v>
      </c>
      <c r="M25" s="1561"/>
      <c r="N25" s="1561"/>
      <c r="O25" s="1561"/>
      <c r="P25" s="1561"/>
      <c r="Q25" s="1561"/>
      <c r="R25" s="1561"/>
      <c r="S25" s="1561"/>
      <c r="T25" s="1561"/>
      <c r="U25" s="1561"/>
      <c r="V25" s="1561"/>
      <c r="W25" s="1590"/>
      <c r="X25" s="947"/>
      <c r="Y25" s="983"/>
      <c r="Z25" s="983"/>
      <c r="AA25" s="983"/>
      <c r="AB25" s="983"/>
      <c r="AC25" s="983"/>
      <c r="AD25" s="983"/>
      <c r="AE25" s="983"/>
      <c r="AF25" s="983"/>
      <c r="AG25" s="983"/>
      <c r="AH25" s="983"/>
      <c r="AI25" s="983"/>
      <c r="AJ25" s="57"/>
      <c r="AO25" s="2131" t="s">
        <v>787</v>
      </c>
      <c r="AP25" s="2350"/>
      <c r="AQ25" s="2350"/>
      <c r="AR25" s="2350"/>
      <c r="AS25" s="2350"/>
      <c r="AT25" s="2350"/>
      <c r="AU25" s="2350"/>
      <c r="AV25" s="2350"/>
      <c r="AW25" s="2350"/>
      <c r="AX25" s="2350"/>
      <c r="AY25" s="2350"/>
      <c r="AZ25" s="2350"/>
    </row>
    <row r="26" spans="2:55" ht="30" customHeight="1">
      <c r="B26" s="2221"/>
      <c r="C26" s="2216"/>
      <c r="D26" s="2216"/>
      <c r="E26" s="2216"/>
      <c r="F26" s="2216"/>
      <c r="G26" s="2216"/>
      <c r="H26" s="2216"/>
      <c r="I26" s="674"/>
      <c r="J26" s="1116" t="s">
        <v>381</v>
      </c>
      <c r="K26" s="1095"/>
      <c r="L26" s="1561">
        <f>IF(AX21=AM21,各項目入力表!D5,+IF(AX21=AM22,各項目入力表!D6,各項目入力表!B8))</f>
        <v>44286</v>
      </c>
      <c r="M26" s="1561"/>
      <c r="N26" s="1561"/>
      <c r="O26" s="1561"/>
      <c r="P26" s="1561"/>
      <c r="Q26" s="1561"/>
      <c r="R26" s="1561"/>
      <c r="S26" s="1561"/>
      <c r="T26" s="1561"/>
      <c r="U26" s="1561"/>
      <c r="V26" s="1561"/>
      <c r="W26" s="1590"/>
      <c r="X26" s="938"/>
      <c r="Y26" s="89"/>
      <c r="Z26" s="89"/>
      <c r="AA26" s="89"/>
      <c r="AB26" s="89"/>
      <c r="AC26" s="89"/>
      <c r="AD26" s="89"/>
      <c r="AE26" s="89"/>
      <c r="AF26" s="89"/>
      <c r="AG26" s="89"/>
      <c r="AH26" s="89"/>
      <c r="AI26" s="89"/>
      <c r="AJ26" s="58"/>
      <c r="AO26" s="2350"/>
      <c r="AP26" s="2350"/>
      <c r="AQ26" s="2350"/>
      <c r="AR26" s="2350"/>
      <c r="AS26" s="2350"/>
      <c r="AT26" s="2350"/>
      <c r="AU26" s="2350"/>
      <c r="AV26" s="2350"/>
      <c r="AW26" s="2350"/>
      <c r="AX26" s="2350"/>
      <c r="AY26" s="2350"/>
      <c r="AZ26" s="2350"/>
    </row>
    <row r="27" spans="2:55" ht="15" customHeight="1">
      <c r="B27" s="2310"/>
      <c r="C27" s="1587" t="s">
        <v>784</v>
      </c>
      <c r="D27" s="1102"/>
      <c r="E27" s="1102"/>
      <c r="F27" s="1102"/>
      <c r="G27" s="1102"/>
      <c r="H27" s="1102"/>
      <c r="I27" s="1627"/>
      <c r="J27" s="95"/>
      <c r="K27" s="91"/>
      <c r="L27" s="2240">
        <f>IF(AX23=AM21,各項目入力表!D7,+IF(AX23=AM22,各項目入力表!D8,各項目入力表!B9))</f>
        <v>10800000</v>
      </c>
      <c r="M27" s="2312"/>
      <c r="N27" s="2312"/>
      <c r="O27" s="2312"/>
      <c r="P27" s="2312"/>
      <c r="Q27" s="2312"/>
      <c r="R27" s="2312"/>
      <c r="S27" s="2312"/>
      <c r="T27" s="2312"/>
      <c r="U27" s="2312"/>
      <c r="V27" s="2312"/>
      <c r="W27" s="2313"/>
      <c r="X27" s="2184" t="s">
        <v>382</v>
      </c>
      <c r="Y27" s="2184"/>
      <c r="Z27" s="2184"/>
      <c r="AA27" s="2184"/>
      <c r="AB27" s="2184"/>
      <c r="AC27" s="2184"/>
      <c r="AD27" s="2184"/>
      <c r="AE27" s="2184"/>
      <c r="AF27" s="2184"/>
      <c r="AG27" s="2184"/>
      <c r="AH27" s="2184"/>
      <c r="AI27" s="2184"/>
      <c r="AJ27" s="2185"/>
      <c r="AO27" s="723"/>
      <c r="AP27" s="724"/>
      <c r="AQ27" s="724"/>
      <c r="AR27" s="724"/>
      <c r="AS27" s="724"/>
      <c r="AT27" s="724"/>
      <c r="AU27" s="724"/>
      <c r="AV27" s="725"/>
      <c r="AW27" s="2307"/>
      <c r="AX27" s="1074"/>
      <c r="AY27" s="1074"/>
      <c r="AZ27" s="1074"/>
      <c r="BA27" s="1074"/>
      <c r="BB27" s="1074"/>
      <c r="BC27" s="1074"/>
    </row>
    <row r="28" spans="2:55" ht="15" customHeight="1">
      <c r="B28" s="2311"/>
      <c r="C28" s="1095"/>
      <c r="D28" s="1095"/>
      <c r="E28" s="1095"/>
      <c r="F28" s="1095"/>
      <c r="G28" s="1095"/>
      <c r="H28" s="1095"/>
      <c r="I28" s="1628"/>
      <c r="J28" s="64"/>
      <c r="K28" s="65"/>
      <c r="L28" s="2314"/>
      <c r="M28" s="2314"/>
      <c r="N28" s="2314"/>
      <c r="O28" s="2314"/>
      <c r="P28" s="2314"/>
      <c r="Q28" s="2314"/>
      <c r="R28" s="2314"/>
      <c r="S28" s="2314"/>
      <c r="T28" s="2314"/>
      <c r="U28" s="2314"/>
      <c r="V28" s="2314"/>
      <c r="W28" s="2315"/>
      <c r="X28" s="1194"/>
      <c r="Y28" s="1194"/>
      <c r="Z28" s="1194"/>
      <c r="AA28" s="1194"/>
      <c r="AB28" s="1194"/>
      <c r="AC28" s="1194"/>
      <c r="AD28" s="1194"/>
      <c r="AE28" s="1194"/>
      <c r="AF28" s="1194"/>
      <c r="AG28" s="1194"/>
      <c r="AH28" s="1194"/>
      <c r="AI28" s="1194"/>
      <c r="AJ28" s="2186"/>
      <c r="AO28" s="724"/>
      <c r="AP28" s="724"/>
      <c r="AQ28" s="724"/>
      <c r="AR28" s="724"/>
      <c r="AS28" s="724"/>
      <c r="AT28" s="724"/>
      <c r="AU28" s="724"/>
      <c r="AV28" s="726"/>
      <c r="AW28" s="1074"/>
      <c r="AX28" s="1074"/>
      <c r="AY28" s="1074"/>
      <c r="AZ28" s="1074"/>
      <c r="BA28" s="1074"/>
      <c r="BB28" s="1074"/>
      <c r="BC28" s="1074"/>
    </row>
    <row r="29" spans="2:55" ht="15" customHeight="1">
      <c r="B29" s="1941"/>
      <c r="C29" s="2308" t="s">
        <v>693</v>
      </c>
      <c r="D29" s="2309"/>
      <c r="E29" s="2309"/>
      <c r="F29" s="2309"/>
      <c r="G29" s="2309"/>
      <c r="H29" s="2309"/>
      <c r="I29" s="692"/>
      <c r="J29" s="1588"/>
      <c r="K29" s="1103"/>
      <c r="L29" s="1561">
        <v>43220</v>
      </c>
      <c r="M29" s="1561"/>
      <c r="N29" s="1561"/>
      <c r="O29" s="1561"/>
      <c r="P29" s="1561"/>
      <c r="Q29" s="1561"/>
      <c r="R29" s="1561"/>
      <c r="S29" s="1561"/>
      <c r="T29" s="1561"/>
      <c r="U29" s="1561"/>
      <c r="V29" s="1561"/>
      <c r="W29" s="1590"/>
      <c r="X29" s="2316" t="s">
        <v>694</v>
      </c>
      <c r="Y29" s="2317"/>
      <c r="Z29" s="2317"/>
      <c r="AA29" s="2317"/>
      <c r="AB29" s="2317"/>
      <c r="AC29" s="2317"/>
      <c r="AD29" s="2317"/>
      <c r="AE29" s="2317"/>
      <c r="AF29" s="2317"/>
      <c r="AG29" s="2317"/>
      <c r="AH29" s="2317"/>
      <c r="AI29" s="2317"/>
      <c r="AJ29" s="2318"/>
    </row>
    <row r="30" spans="2:55" ht="15" customHeight="1">
      <c r="B30" s="1980"/>
      <c r="C30" s="1448"/>
      <c r="D30" s="1448"/>
      <c r="E30" s="1448"/>
      <c r="F30" s="1448"/>
      <c r="G30" s="1448"/>
      <c r="H30" s="1448"/>
      <c r="I30" s="693"/>
      <c r="J30" s="2263"/>
      <c r="K30" s="1104"/>
      <c r="L30" s="1597"/>
      <c r="M30" s="1597"/>
      <c r="N30" s="1597"/>
      <c r="O30" s="1597"/>
      <c r="P30" s="1597"/>
      <c r="Q30" s="1597"/>
      <c r="R30" s="1597"/>
      <c r="S30" s="1597"/>
      <c r="T30" s="1597"/>
      <c r="U30" s="1597"/>
      <c r="V30" s="1597"/>
      <c r="W30" s="1598"/>
      <c r="X30" s="2319"/>
      <c r="Y30" s="2319"/>
      <c r="Z30" s="2319"/>
      <c r="AA30" s="2319"/>
      <c r="AB30" s="2319"/>
      <c r="AC30" s="2319"/>
      <c r="AD30" s="2319"/>
      <c r="AE30" s="2319"/>
      <c r="AF30" s="2319"/>
      <c r="AG30" s="2319"/>
      <c r="AH30" s="2319"/>
      <c r="AI30" s="2319"/>
      <c r="AJ30" s="2320"/>
      <c r="AU30" s="909"/>
    </row>
    <row r="31" spans="2:55" ht="15" customHeight="1">
      <c r="B31" s="1941"/>
      <c r="C31" s="2308" t="str">
        <f>IF(L17=AM17,"業務完了  　　　 検査年月日",+IF(L17=AM18,"履行要求期限"))</f>
        <v>履行要求期限</v>
      </c>
      <c r="D31" s="2309"/>
      <c r="E31" s="2309"/>
      <c r="F31" s="2309"/>
      <c r="G31" s="2309"/>
      <c r="H31" s="2309"/>
      <c r="I31" s="692"/>
      <c r="J31" s="1588"/>
      <c r="K31" s="1103"/>
      <c r="L31" s="1561">
        <v>43222</v>
      </c>
      <c r="M31" s="1561"/>
      <c r="N31" s="1561"/>
      <c r="O31" s="1561"/>
      <c r="P31" s="1561"/>
      <c r="Q31" s="1561"/>
      <c r="R31" s="1561"/>
      <c r="S31" s="1561"/>
      <c r="T31" s="1561"/>
      <c r="U31" s="1561"/>
      <c r="V31" s="1561"/>
      <c r="W31" s="1590"/>
      <c r="X31" s="668"/>
      <c r="Y31" s="695"/>
      <c r="Z31" s="695"/>
      <c r="AA31" s="695"/>
      <c r="AB31" s="695"/>
      <c r="AC31" s="695"/>
      <c r="AD31" s="695"/>
      <c r="AE31" s="695"/>
      <c r="AF31" s="695"/>
      <c r="AG31" s="695"/>
      <c r="AH31" s="695"/>
      <c r="AI31" s="695"/>
      <c r="AJ31" s="59"/>
    </row>
    <row r="32" spans="2:55" ht="15" customHeight="1">
      <c r="B32" s="1980"/>
      <c r="C32" s="1448"/>
      <c r="D32" s="1448"/>
      <c r="E32" s="1448"/>
      <c r="F32" s="1448"/>
      <c r="G32" s="1448"/>
      <c r="H32" s="1448"/>
      <c r="I32" s="693"/>
      <c r="J32" s="2263"/>
      <c r="K32" s="1104"/>
      <c r="L32" s="1597"/>
      <c r="M32" s="1597"/>
      <c r="N32" s="1597"/>
      <c r="O32" s="1597"/>
      <c r="P32" s="1597"/>
      <c r="Q32" s="1597"/>
      <c r="R32" s="1597"/>
      <c r="S32" s="1597"/>
      <c r="T32" s="1597"/>
      <c r="U32" s="1597"/>
      <c r="V32" s="1597"/>
      <c r="W32" s="1598"/>
      <c r="X32" s="667"/>
      <c r="Y32" s="60"/>
      <c r="Z32" s="60"/>
      <c r="AA32" s="60"/>
      <c r="AB32" s="60"/>
      <c r="AC32" s="60"/>
      <c r="AD32" s="60"/>
      <c r="AE32" s="60"/>
      <c r="AF32" s="60"/>
      <c r="AG32" s="60"/>
      <c r="AH32" s="60"/>
      <c r="AI32" s="60"/>
      <c r="AJ32" s="61"/>
    </row>
    <row r="33" spans="2:36" ht="15" customHeight="1">
      <c r="B33" s="685"/>
      <c r="C33" s="2060" t="str">
        <f>IF(L17=AM17,"備考",+IF(L17=AM18,"完全な履行を請求する理由又は内容等"))</f>
        <v>完全な履行を請求する理由又は内容等</v>
      </c>
      <c r="D33" s="1589"/>
      <c r="E33" s="1589"/>
      <c r="F33" s="1589"/>
      <c r="G33" s="1589"/>
      <c r="H33" s="1589"/>
      <c r="I33" s="692"/>
      <c r="J33" s="2321"/>
      <c r="K33" s="2322"/>
      <c r="L33" s="2322"/>
      <c r="M33" s="2322"/>
      <c r="N33" s="2322"/>
      <c r="O33" s="2322"/>
      <c r="P33" s="2322"/>
      <c r="Q33" s="2322"/>
      <c r="R33" s="2322"/>
      <c r="S33" s="2322"/>
      <c r="T33" s="2322"/>
      <c r="U33" s="2322"/>
      <c r="V33" s="2322"/>
      <c r="W33" s="2322"/>
      <c r="X33" s="2322"/>
      <c r="Y33" s="2322"/>
      <c r="Z33" s="2322"/>
      <c r="AA33" s="2322"/>
      <c r="AB33" s="2322"/>
      <c r="AC33" s="2322"/>
      <c r="AD33" s="2322"/>
      <c r="AE33" s="2322"/>
      <c r="AF33" s="2322"/>
      <c r="AG33" s="2322"/>
      <c r="AH33" s="2322"/>
      <c r="AI33" s="2322"/>
      <c r="AJ33" s="2323"/>
    </row>
    <row r="34" spans="2:36" ht="15" customHeight="1">
      <c r="B34" s="697"/>
      <c r="C34" s="1491"/>
      <c r="D34" s="1491"/>
      <c r="E34" s="1491"/>
      <c r="F34" s="1491"/>
      <c r="G34" s="1491"/>
      <c r="H34" s="1491"/>
      <c r="I34" s="698"/>
      <c r="J34" s="2324"/>
      <c r="K34" s="2325"/>
      <c r="L34" s="2325"/>
      <c r="M34" s="2325"/>
      <c r="N34" s="2325"/>
      <c r="O34" s="2325"/>
      <c r="P34" s="2325"/>
      <c r="Q34" s="2325"/>
      <c r="R34" s="2325"/>
      <c r="S34" s="2325"/>
      <c r="T34" s="2325"/>
      <c r="U34" s="2325"/>
      <c r="V34" s="2325"/>
      <c r="W34" s="2325"/>
      <c r="X34" s="2325"/>
      <c r="Y34" s="2325"/>
      <c r="Z34" s="2325"/>
      <c r="AA34" s="2325"/>
      <c r="AB34" s="2325"/>
      <c r="AC34" s="2325"/>
      <c r="AD34" s="2325"/>
      <c r="AE34" s="2325"/>
      <c r="AF34" s="2325"/>
      <c r="AG34" s="2325"/>
      <c r="AH34" s="2325"/>
      <c r="AI34" s="2325"/>
      <c r="AJ34" s="2326"/>
    </row>
    <row r="35" spans="2:36" ht="15" customHeight="1">
      <c r="B35" s="697"/>
      <c r="C35" s="1491"/>
      <c r="D35" s="1491"/>
      <c r="E35" s="1491"/>
      <c r="F35" s="1491"/>
      <c r="G35" s="1491"/>
      <c r="H35" s="1491"/>
      <c r="I35" s="698"/>
      <c r="J35" s="2324"/>
      <c r="K35" s="2325"/>
      <c r="L35" s="2325"/>
      <c r="M35" s="2325"/>
      <c r="N35" s="2325"/>
      <c r="O35" s="2325"/>
      <c r="P35" s="2325"/>
      <c r="Q35" s="2325"/>
      <c r="R35" s="2325"/>
      <c r="S35" s="2325"/>
      <c r="T35" s="2325"/>
      <c r="U35" s="2325"/>
      <c r="V35" s="2325"/>
      <c r="W35" s="2325"/>
      <c r="X35" s="2325"/>
      <c r="Y35" s="2325"/>
      <c r="Z35" s="2325"/>
      <c r="AA35" s="2325"/>
      <c r="AB35" s="2325"/>
      <c r="AC35" s="2325"/>
      <c r="AD35" s="2325"/>
      <c r="AE35" s="2325"/>
      <c r="AF35" s="2325"/>
      <c r="AG35" s="2325"/>
      <c r="AH35" s="2325"/>
      <c r="AI35" s="2325"/>
      <c r="AJ35" s="2326"/>
    </row>
    <row r="36" spans="2:36" ht="15" customHeight="1">
      <c r="B36" s="697"/>
      <c r="C36" s="1491"/>
      <c r="D36" s="1491"/>
      <c r="E36" s="1491"/>
      <c r="F36" s="1491"/>
      <c r="G36" s="1491"/>
      <c r="H36" s="1491"/>
      <c r="I36" s="698"/>
      <c r="J36" s="2324"/>
      <c r="K36" s="2325"/>
      <c r="L36" s="2325"/>
      <c r="M36" s="2325"/>
      <c r="N36" s="2325"/>
      <c r="O36" s="2325"/>
      <c r="P36" s="2325"/>
      <c r="Q36" s="2325"/>
      <c r="R36" s="2325"/>
      <c r="S36" s="2325"/>
      <c r="T36" s="2325"/>
      <c r="U36" s="2325"/>
      <c r="V36" s="2325"/>
      <c r="W36" s="2325"/>
      <c r="X36" s="2325"/>
      <c r="Y36" s="2325"/>
      <c r="Z36" s="2325"/>
      <c r="AA36" s="2325"/>
      <c r="AB36" s="2325"/>
      <c r="AC36" s="2325"/>
      <c r="AD36" s="2325"/>
      <c r="AE36" s="2325"/>
      <c r="AF36" s="2325"/>
      <c r="AG36" s="2325"/>
      <c r="AH36" s="2325"/>
      <c r="AI36" s="2325"/>
      <c r="AJ36" s="2326"/>
    </row>
    <row r="37" spans="2:36" ht="15" customHeight="1">
      <c r="B37" s="682"/>
      <c r="C37" s="1491"/>
      <c r="D37" s="1491"/>
      <c r="E37" s="1491"/>
      <c r="F37" s="1491"/>
      <c r="G37" s="1491"/>
      <c r="H37" s="1491"/>
      <c r="I37" s="698"/>
      <c r="J37" s="2324"/>
      <c r="K37" s="2325"/>
      <c r="L37" s="2325"/>
      <c r="M37" s="2325"/>
      <c r="N37" s="2325"/>
      <c r="O37" s="2325"/>
      <c r="P37" s="2325"/>
      <c r="Q37" s="2325"/>
      <c r="R37" s="2325"/>
      <c r="S37" s="2325"/>
      <c r="T37" s="2325"/>
      <c r="U37" s="2325"/>
      <c r="V37" s="2325"/>
      <c r="W37" s="2325"/>
      <c r="X37" s="2325"/>
      <c r="Y37" s="2325"/>
      <c r="Z37" s="2325"/>
      <c r="AA37" s="2325"/>
      <c r="AB37" s="2325"/>
      <c r="AC37" s="2325"/>
      <c r="AD37" s="2325"/>
      <c r="AE37" s="2325"/>
      <c r="AF37" s="2325"/>
      <c r="AG37" s="2325"/>
      <c r="AH37" s="2325"/>
      <c r="AI37" s="2325"/>
      <c r="AJ37" s="2326"/>
    </row>
    <row r="38" spans="2:36" ht="15" customHeight="1">
      <c r="B38" s="682"/>
      <c r="C38" s="1491"/>
      <c r="D38" s="1491"/>
      <c r="E38" s="1491"/>
      <c r="F38" s="1491"/>
      <c r="G38" s="1491"/>
      <c r="H38" s="1491"/>
      <c r="I38" s="698"/>
      <c r="J38" s="2324"/>
      <c r="K38" s="2325"/>
      <c r="L38" s="2325"/>
      <c r="M38" s="2325"/>
      <c r="N38" s="2325"/>
      <c r="O38" s="2325"/>
      <c r="P38" s="2325"/>
      <c r="Q38" s="2325"/>
      <c r="R38" s="2325"/>
      <c r="S38" s="2325"/>
      <c r="T38" s="2325"/>
      <c r="U38" s="2325"/>
      <c r="V38" s="2325"/>
      <c r="W38" s="2325"/>
      <c r="X38" s="2325"/>
      <c r="Y38" s="2325"/>
      <c r="Z38" s="2325"/>
      <c r="AA38" s="2325"/>
      <c r="AB38" s="2325"/>
      <c r="AC38" s="2325"/>
      <c r="AD38" s="2325"/>
      <c r="AE38" s="2325"/>
      <c r="AF38" s="2325"/>
      <c r="AG38" s="2325"/>
      <c r="AH38" s="2325"/>
      <c r="AI38" s="2325"/>
      <c r="AJ38" s="2326"/>
    </row>
    <row r="39" spans="2:36" ht="15" customHeight="1" thickBot="1">
      <c r="B39" s="688"/>
      <c r="C39" s="1113"/>
      <c r="D39" s="1113"/>
      <c r="E39" s="1113"/>
      <c r="F39" s="1113"/>
      <c r="G39" s="1113"/>
      <c r="H39" s="1113"/>
      <c r="I39" s="67"/>
      <c r="J39" s="2327"/>
      <c r="K39" s="2328"/>
      <c r="L39" s="2328"/>
      <c r="M39" s="2328"/>
      <c r="N39" s="2328"/>
      <c r="O39" s="2328"/>
      <c r="P39" s="2328"/>
      <c r="Q39" s="2328"/>
      <c r="R39" s="2328"/>
      <c r="S39" s="2328"/>
      <c r="T39" s="2328"/>
      <c r="U39" s="2328"/>
      <c r="V39" s="2328"/>
      <c r="W39" s="2328"/>
      <c r="X39" s="2328"/>
      <c r="Y39" s="2328"/>
      <c r="Z39" s="2328"/>
      <c r="AA39" s="2328"/>
      <c r="AB39" s="2328"/>
      <c r="AC39" s="2328"/>
      <c r="AD39" s="2328"/>
      <c r="AE39" s="2328"/>
      <c r="AF39" s="2328"/>
      <c r="AG39" s="2328"/>
      <c r="AH39" s="2328"/>
      <c r="AI39" s="2328"/>
      <c r="AJ39" s="2329"/>
    </row>
    <row r="40" spans="2:36">
      <c r="B40" s="20"/>
      <c r="C40" s="21"/>
      <c r="D40" s="20"/>
      <c r="E40" s="20"/>
      <c r="F40" s="20"/>
      <c r="G40" s="23"/>
      <c r="H40" s="23"/>
      <c r="I40" s="23"/>
      <c r="J40" s="23"/>
      <c r="K40" s="23"/>
      <c r="L40" s="23"/>
      <c r="M40" s="23"/>
      <c r="N40" s="23"/>
      <c r="O40" s="23"/>
      <c r="P40" s="23"/>
      <c r="Q40" s="23"/>
      <c r="R40" s="23"/>
      <c r="S40" s="23"/>
      <c r="T40" s="23"/>
      <c r="U40" s="23"/>
      <c r="V40" s="23"/>
      <c r="W40" s="23"/>
      <c r="X40" s="23"/>
      <c r="Y40" s="23"/>
      <c r="Z40" s="587"/>
      <c r="AA40" s="587"/>
      <c r="AB40" s="587"/>
      <c r="AC40" s="587"/>
      <c r="AD40" s="587"/>
      <c r="AE40" s="587"/>
      <c r="AF40" s="587"/>
      <c r="AG40" s="587"/>
      <c r="AH40" s="587"/>
    </row>
    <row r="41" spans="2:36">
      <c r="C41" s="1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row>
    <row r="42" spans="2:36">
      <c r="C42" s="17"/>
      <c r="G42" s="1510"/>
      <c r="H42" s="1510"/>
      <c r="I42" s="1510"/>
      <c r="J42" s="1510"/>
      <c r="K42" s="1510"/>
      <c r="L42" s="1510"/>
      <c r="M42" s="1510"/>
      <c r="N42" s="1510"/>
      <c r="O42" s="1510"/>
      <c r="P42" s="1510"/>
      <c r="Q42" s="1510"/>
      <c r="R42" s="1510"/>
      <c r="S42" s="1510"/>
      <c r="T42" s="1510"/>
      <c r="U42" s="1510"/>
      <c r="V42" s="1510"/>
      <c r="W42" s="1510"/>
      <c r="X42" s="1510"/>
      <c r="Y42" s="1510"/>
      <c r="Z42" s="1510"/>
      <c r="AA42" s="1510"/>
      <c r="AB42" s="1510"/>
      <c r="AC42" s="1510"/>
      <c r="AD42" s="1510"/>
      <c r="AE42" s="1510"/>
      <c r="AF42" s="1510"/>
      <c r="AG42" s="1510"/>
      <c r="AH42" s="1510"/>
    </row>
    <row r="46" spans="2:36" s="738" customFormat="1" ht="27.75" customHeight="1">
      <c r="B46" s="272" t="s">
        <v>453</v>
      </c>
      <c r="C46" s="21"/>
      <c r="D46" s="741"/>
      <c r="E46" s="741"/>
      <c r="F46" s="741"/>
      <c r="G46" s="736"/>
      <c r="H46" s="736"/>
      <c r="I46" s="736"/>
      <c r="J46" s="736"/>
      <c r="K46" s="736"/>
      <c r="L46" s="736"/>
      <c r="M46" s="736"/>
      <c r="N46" s="736"/>
      <c r="O46" s="736"/>
      <c r="P46" s="736"/>
      <c r="Q46" s="736"/>
      <c r="R46" s="736"/>
      <c r="S46" s="736"/>
      <c r="T46" s="736"/>
      <c r="U46" s="736"/>
      <c r="V46" s="736"/>
      <c r="W46" s="736"/>
      <c r="X46" s="736"/>
      <c r="Y46" s="736"/>
      <c r="Z46" s="731"/>
      <c r="AA46" s="731"/>
      <c r="AB46" s="731"/>
      <c r="AC46" s="731"/>
      <c r="AD46" s="731"/>
      <c r="AE46" s="731"/>
      <c r="AF46" s="731"/>
      <c r="AG46" s="731"/>
      <c r="AH46" s="731"/>
    </row>
    <row r="47" spans="2:36" ht="231.75" customHeight="1">
      <c r="B47" s="1932" t="s">
        <v>692</v>
      </c>
      <c r="C47" s="2173"/>
      <c r="D47" s="2173"/>
      <c r="E47" s="2173"/>
      <c r="F47" s="2173"/>
      <c r="G47" s="2173"/>
      <c r="H47" s="2173"/>
      <c r="I47" s="2173"/>
      <c r="J47" s="2173"/>
      <c r="K47" s="2173"/>
      <c r="L47" s="2173"/>
      <c r="M47" s="2173"/>
      <c r="N47" s="2173"/>
      <c r="O47" s="2173"/>
      <c r="P47" s="2173"/>
      <c r="Q47" s="2173"/>
      <c r="R47" s="2173"/>
      <c r="S47" s="2173"/>
      <c r="T47" s="2173"/>
      <c r="U47" s="2173"/>
      <c r="V47" s="2173"/>
      <c r="W47" s="2173"/>
      <c r="X47" s="2173"/>
      <c r="Y47" s="2173"/>
      <c r="Z47" s="2173"/>
      <c r="AA47" s="2173"/>
      <c r="AB47" s="2173"/>
      <c r="AC47" s="2173"/>
      <c r="AD47" s="2173"/>
      <c r="AE47" s="2173"/>
      <c r="AF47" s="2173"/>
      <c r="AG47" s="2173"/>
      <c r="AH47" s="2173"/>
      <c r="AI47" s="2173"/>
      <c r="AJ47" s="2173"/>
    </row>
    <row r="48" spans="2:36">
      <c r="B48" s="52" t="s">
        <v>694</v>
      </c>
    </row>
    <row r="49" spans="2:2">
      <c r="B49" s="52" t="s">
        <v>695</v>
      </c>
    </row>
    <row r="50" spans="2:2">
      <c r="B50" s="52" t="s">
        <v>696</v>
      </c>
    </row>
    <row r="51" spans="2:2">
      <c r="B51" s="52" t="s">
        <v>697</v>
      </c>
    </row>
    <row r="52" spans="2:2">
      <c r="B52" s="52" t="s">
        <v>698</v>
      </c>
    </row>
    <row r="53" spans="2:2">
      <c r="B53" s="52" t="s">
        <v>699</v>
      </c>
    </row>
    <row r="54" spans="2:2">
      <c r="B54" s="52" t="s">
        <v>700</v>
      </c>
    </row>
    <row r="55" spans="2:2">
      <c r="B55" s="52" t="s">
        <v>701</v>
      </c>
    </row>
    <row r="56" spans="2:2">
      <c r="B56" s="52" t="s">
        <v>702</v>
      </c>
    </row>
    <row r="57" spans="2:2">
      <c r="B57" s="52" t="s">
        <v>703</v>
      </c>
    </row>
    <row r="58" spans="2:2">
      <c r="B58" s="52" t="s">
        <v>704</v>
      </c>
    </row>
    <row r="59" spans="2:2">
      <c r="B59" s="52" t="s">
        <v>705</v>
      </c>
    </row>
  </sheetData>
  <sheetProtection selectLockedCells="1"/>
  <mergeCells count="62">
    <mergeCell ref="L26:W26"/>
    <mergeCell ref="AQ21:AW22"/>
    <mergeCell ref="AX21:AZ22"/>
    <mergeCell ref="AQ23:AW24"/>
    <mergeCell ref="AX23:AZ24"/>
    <mergeCell ref="AO25:AZ26"/>
    <mergeCell ref="Y1:AJ1"/>
    <mergeCell ref="AS1:BF2"/>
    <mergeCell ref="Y2:AJ2"/>
    <mergeCell ref="L19:AJ20"/>
    <mergeCell ref="AP8:AV9"/>
    <mergeCell ref="B4:F4"/>
    <mergeCell ref="C5:P5"/>
    <mergeCell ref="AQ16:AZ19"/>
    <mergeCell ref="U8:AH8"/>
    <mergeCell ref="AI8:AJ8"/>
    <mergeCell ref="B10:AJ10"/>
    <mergeCell ref="C6:P6"/>
    <mergeCell ref="B12:AJ13"/>
    <mergeCell ref="B15:AJ15"/>
    <mergeCell ref="B17:B18"/>
    <mergeCell ref="C17:H18"/>
    <mergeCell ref="J17:K18"/>
    <mergeCell ref="L17:AJ18"/>
    <mergeCell ref="B19:B20"/>
    <mergeCell ref="C19:H20"/>
    <mergeCell ref="J19:K20"/>
    <mergeCell ref="B21:B22"/>
    <mergeCell ref="C21:H22"/>
    <mergeCell ref="J21:K22"/>
    <mergeCell ref="L21:AJ22"/>
    <mergeCell ref="B23:B24"/>
    <mergeCell ref="C23:H24"/>
    <mergeCell ref="I23:I24"/>
    <mergeCell ref="J23:K24"/>
    <mergeCell ref="L23:W24"/>
    <mergeCell ref="Y23:AC24"/>
    <mergeCell ref="AE23:AJ24"/>
    <mergeCell ref="C31:H32"/>
    <mergeCell ref="J31:K32"/>
    <mergeCell ref="L31:W32"/>
    <mergeCell ref="C33:H39"/>
    <mergeCell ref="B47:AJ47"/>
    <mergeCell ref="G42:AH42"/>
    <mergeCell ref="B31:B32"/>
    <mergeCell ref="J33:AJ39"/>
    <mergeCell ref="B25:B26"/>
    <mergeCell ref="C25:H26"/>
    <mergeCell ref="J25:K25"/>
    <mergeCell ref="AW27:BC28"/>
    <mergeCell ref="B29:B30"/>
    <mergeCell ref="C29:H30"/>
    <mergeCell ref="J29:K30"/>
    <mergeCell ref="L29:W30"/>
    <mergeCell ref="X27:AJ28"/>
    <mergeCell ref="B27:B28"/>
    <mergeCell ref="C27:H28"/>
    <mergeCell ref="I27:I28"/>
    <mergeCell ref="L27:W28"/>
    <mergeCell ref="X29:AJ30"/>
    <mergeCell ref="L25:W25"/>
    <mergeCell ref="J26:K26"/>
  </mergeCells>
  <phoneticPr fontId="3"/>
  <conditionalFormatting sqref="L23:W24">
    <cfRule type="expression" dxfId="44" priority="13" stopIfTrue="1">
      <formula>AND(MONTH(L23)&lt;10,DAY(L23)&gt;9)</formula>
    </cfRule>
    <cfRule type="expression" dxfId="43" priority="14" stopIfTrue="1">
      <formula>AND(MONTH(L23)&lt;10,DAY(L23)&lt;10)</formula>
    </cfRule>
    <cfRule type="expression" dxfId="42" priority="15" stopIfTrue="1">
      <formula>AND(MONTH(L23)&gt;9,DAY(L23)&lt;10)</formula>
    </cfRule>
  </conditionalFormatting>
  <conditionalFormatting sqref="L25:W25">
    <cfRule type="expression" dxfId="41" priority="10" stopIfTrue="1">
      <formula>AND(MONTH(L25)&lt;10,DAY(L25)&gt;9)</formula>
    </cfRule>
    <cfRule type="expression" dxfId="40" priority="11" stopIfTrue="1">
      <formula>AND(MONTH(L25)&lt;10,DAY(L25)&lt;10)</formula>
    </cfRule>
    <cfRule type="expression" dxfId="39" priority="12" stopIfTrue="1">
      <formula>AND(MONTH(L25)&gt;9,DAY(L25)&lt;10)</formula>
    </cfRule>
  </conditionalFormatting>
  <conditionalFormatting sqref="L26:W26">
    <cfRule type="expression" dxfId="38" priority="7" stopIfTrue="1">
      <formula>AND(MONTH(L26)&lt;10,DAY(L26)&gt;9)</formula>
    </cfRule>
    <cfRule type="expression" dxfId="37" priority="8" stopIfTrue="1">
      <formula>AND(MONTH(L26)&lt;10,DAY(L26)&lt;10)</formula>
    </cfRule>
    <cfRule type="expression" dxfId="36" priority="9" stopIfTrue="1">
      <formula>AND(MONTH(L26)&gt;9,DAY(L26)&lt;10)</formula>
    </cfRule>
  </conditionalFormatting>
  <conditionalFormatting sqref="L29:W30">
    <cfRule type="expression" dxfId="35" priority="4" stopIfTrue="1">
      <formula>AND(MONTH(L29)&lt;10,DAY(L29)&gt;9)</formula>
    </cfRule>
    <cfRule type="expression" dxfId="34" priority="5" stopIfTrue="1">
      <formula>AND(MONTH(L29)&lt;10,DAY(L29)&lt;10)</formula>
    </cfRule>
    <cfRule type="expression" dxfId="33" priority="6" stopIfTrue="1">
      <formula>AND(MONTH(L29)&gt;9,DAY(L29)&lt;10)</formula>
    </cfRule>
  </conditionalFormatting>
  <conditionalFormatting sqref="L31:W32">
    <cfRule type="expression" dxfId="32" priority="1" stopIfTrue="1">
      <formula>AND(MONTH(L31)&lt;10,DAY(L31)&gt;9)</formula>
    </cfRule>
    <cfRule type="expression" dxfId="31" priority="2" stopIfTrue="1">
      <formula>AND(MONTH(L31)&lt;10,DAY(L31)&lt;10)</formula>
    </cfRule>
    <cfRule type="expression" dxfId="30" priority="3" stopIfTrue="1">
      <formula>AND(MONTH(L31)&gt;9,DAY(L31)&lt;10)</formula>
    </cfRule>
  </conditionalFormatting>
  <dataValidations disablePrompts="1" count="3">
    <dataValidation type="list" allowBlank="1" showInputMessage="1" showErrorMessage="1" sqref="L17:P18">
      <formula1>$AM$17:$AM$19</formula1>
    </dataValidation>
    <dataValidation type="list" allowBlank="1" showInputMessage="1" showErrorMessage="1" sqref="AX21:AZ24">
      <formula1>$AM$21:$AM$23</formula1>
    </dataValidation>
    <dataValidation type="list" allowBlank="1" showInputMessage="1" showErrorMessage="1" sqref="X29:AJ30">
      <formula1>$B$48:$B$59</formula1>
    </dataValidation>
  </dataValidations>
  <hyperlinks>
    <hyperlink ref="AP8:AV9" location="'（25号様式）業務完了検査結果通知書'!B47" display="契約約款第２４条を見る"/>
  </hyperlinks>
  <pageMargins left="1.1023622047244095" right="0.51181102362204722" top="0.74803149606299213" bottom="0.74803149606299213" header="0.31496062992125984" footer="0.31496062992125984"/>
  <pageSetup paperSize="9" orientation="portrait" r:id="rId1"/>
  <headerFooter>
    <oddHeader>&amp;L&amp;"ＭＳ 明朝,標準"&amp;8&amp;K01+034第24号様式（第24条関係）建築保全業務委託用</oddHeader>
    <oddFooter>&amp;R&amp;"ＭＳ 明朝,標準"&amp;8&amp;K01+034業務主管&amp;"ＭＳ 明朝,太字"課&amp;"ＭＳ 明朝,標準"⇒受注者</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F51"/>
  <sheetViews>
    <sheetView showZeros="0" view="pageBreakPreview" zoomScaleNormal="100" zoomScaleSheetLayoutView="100" workbookViewId="0">
      <selection activeCell="L39" sqref="L39"/>
    </sheetView>
  </sheetViews>
  <sheetFormatPr defaultColWidth="2.33203125" defaultRowHeight="13.2"/>
  <cols>
    <col min="1" max="1" width="8.88671875" style="987" customWidth="1"/>
    <col min="2" max="9" width="2.33203125" style="987"/>
    <col min="10" max="10" width="2.33203125" style="987" customWidth="1"/>
    <col min="11" max="37" width="2.33203125" style="987"/>
    <col min="38" max="38" width="2.33203125" style="987" hidden="1" customWidth="1"/>
    <col min="39" max="39" width="17.44140625" style="987" customWidth="1"/>
    <col min="40" max="40" width="2.33203125" style="987"/>
    <col min="41" max="41" width="2.33203125" style="987" customWidth="1"/>
    <col min="42" max="45" width="2.33203125" style="987"/>
    <col min="46" max="46" width="12.21875" style="987" customWidth="1"/>
    <col min="47" max="48" width="2.33203125" style="987"/>
    <col min="49" max="49" width="0" style="987" hidden="1" customWidth="1"/>
    <col min="50" max="51" width="2.33203125" style="987"/>
    <col min="52" max="52" width="2.33203125" style="987" hidden="1" customWidth="1"/>
    <col min="53" max="16384" width="2.33203125" style="987"/>
  </cols>
  <sheetData>
    <row r="1" spans="2:54" ht="18" customHeight="1">
      <c r="B1" s="963"/>
      <c r="C1" s="963"/>
      <c r="D1" s="963"/>
      <c r="E1" s="963"/>
      <c r="F1" s="963"/>
      <c r="G1" s="963"/>
      <c r="H1" s="963"/>
      <c r="I1" s="963"/>
      <c r="J1" s="963"/>
      <c r="K1" s="963"/>
      <c r="L1" s="963"/>
      <c r="M1" s="963"/>
      <c r="N1" s="963"/>
      <c r="O1" s="963"/>
      <c r="P1" s="963"/>
      <c r="Q1" s="963"/>
      <c r="R1" s="963"/>
      <c r="S1" s="963"/>
      <c r="T1" s="963"/>
      <c r="U1" s="963"/>
      <c r="V1" s="963"/>
      <c r="W1" s="963"/>
      <c r="X1" s="963"/>
      <c r="Y1" s="1904" t="s">
        <v>353</v>
      </c>
      <c r="Z1" s="1722"/>
      <c r="AA1" s="1722"/>
      <c r="AB1" s="1722"/>
      <c r="AC1" s="1722"/>
      <c r="AD1" s="1722"/>
      <c r="AE1" s="1722"/>
      <c r="AF1" s="1722"/>
      <c r="AG1" s="1722"/>
      <c r="AH1" s="1722"/>
      <c r="AI1" s="1722"/>
      <c r="AJ1" s="1722"/>
      <c r="AK1" s="948" t="s">
        <v>281</v>
      </c>
      <c r="AL1" s="948" t="s">
        <v>281</v>
      </c>
    </row>
    <row r="2" spans="2:54" ht="18" customHeight="1">
      <c r="B2" s="963"/>
      <c r="C2" s="963"/>
      <c r="D2" s="963"/>
      <c r="E2" s="963"/>
      <c r="F2" s="963"/>
      <c r="G2" s="963"/>
      <c r="H2" s="963"/>
      <c r="I2" s="963"/>
      <c r="J2" s="963"/>
      <c r="K2" s="963"/>
      <c r="L2" s="963"/>
      <c r="M2" s="963"/>
      <c r="N2" s="963"/>
      <c r="O2" s="963"/>
      <c r="P2" s="963"/>
      <c r="Q2" s="963"/>
      <c r="R2" s="963"/>
      <c r="S2" s="963"/>
      <c r="T2" s="963"/>
      <c r="U2" s="963"/>
      <c r="V2" s="963"/>
      <c r="W2" s="963"/>
      <c r="X2" s="963"/>
      <c r="Y2" s="1947">
        <v>43388</v>
      </c>
      <c r="Z2" s="1722"/>
      <c r="AA2" s="1722"/>
      <c r="AB2" s="1722"/>
      <c r="AC2" s="1722"/>
      <c r="AD2" s="1722"/>
      <c r="AE2" s="1722"/>
      <c r="AF2" s="1722"/>
      <c r="AG2" s="1722"/>
      <c r="AH2" s="1722"/>
      <c r="AI2" s="1722"/>
      <c r="AJ2" s="1722"/>
      <c r="AK2" s="948" t="s">
        <v>40</v>
      </c>
      <c r="AL2" s="948" t="s">
        <v>40</v>
      </c>
    </row>
    <row r="3" spans="2:54" ht="15" customHeight="1">
      <c r="B3" s="963"/>
      <c r="C3" s="963"/>
      <c r="D3" s="963"/>
      <c r="E3" s="963"/>
      <c r="F3" s="963"/>
      <c r="G3" s="963"/>
      <c r="H3" s="963"/>
      <c r="I3" s="963"/>
      <c r="J3" s="963"/>
      <c r="K3" s="963"/>
      <c r="L3" s="963"/>
      <c r="M3" s="963"/>
      <c r="N3" s="963"/>
      <c r="O3" s="963"/>
      <c r="P3" s="963"/>
      <c r="Q3" s="963"/>
      <c r="R3" s="963"/>
      <c r="S3" s="963"/>
      <c r="T3" s="963"/>
      <c r="U3" s="963"/>
      <c r="V3" s="963"/>
      <c r="W3" s="963"/>
      <c r="X3" s="963"/>
      <c r="Y3" s="963"/>
      <c r="Z3" s="963"/>
      <c r="AA3" s="962"/>
      <c r="AB3" s="962"/>
      <c r="AC3" s="962"/>
      <c r="AD3" s="962"/>
      <c r="AE3" s="962"/>
      <c r="AF3" s="962"/>
      <c r="AG3" s="962"/>
      <c r="AH3" s="962"/>
      <c r="AI3" s="962"/>
      <c r="AJ3" s="962"/>
      <c r="AL3" s="948"/>
    </row>
    <row r="4" spans="2:54" ht="15" customHeight="1">
      <c r="B4" s="1906" t="s">
        <v>284</v>
      </c>
      <c r="C4" s="1907"/>
      <c r="D4" s="1907"/>
      <c r="E4" s="1907"/>
      <c r="F4" s="1907"/>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row>
    <row r="5" spans="2:54" ht="30" customHeight="1">
      <c r="B5" s="963"/>
      <c r="C5" s="1908" t="str">
        <f>各項目入力表!F4</f>
        <v>○△□×ビル管理株式会社</v>
      </c>
      <c r="D5" s="1490"/>
      <c r="E5" s="1490"/>
      <c r="F5" s="1490"/>
      <c r="G5" s="1490"/>
      <c r="H5" s="1490"/>
      <c r="I5" s="1490"/>
      <c r="J5" s="1490"/>
      <c r="K5" s="1490"/>
      <c r="L5" s="1490"/>
      <c r="M5" s="1490"/>
      <c r="N5" s="1490"/>
      <c r="O5" s="1490"/>
      <c r="P5" s="1490"/>
      <c r="Q5" s="963"/>
      <c r="R5" s="963"/>
      <c r="S5" s="963"/>
      <c r="T5" s="963"/>
      <c r="U5" s="963"/>
      <c r="V5" s="963"/>
      <c r="W5" s="963"/>
      <c r="X5" s="963"/>
      <c r="Y5" s="963"/>
      <c r="Z5" s="963"/>
      <c r="AA5" s="963"/>
      <c r="AB5" s="963"/>
      <c r="AC5" s="963"/>
      <c r="AD5" s="963"/>
      <c r="AE5" s="963"/>
      <c r="AF5" s="963"/>
      <c r="AG5" s="963"/>
      <c r="AH5" s="963"/>
      <c r="AI5" s="963"/>
      <c r="AJ5" s="963"/>
    </row>
    <row r="6" spans="2:54" ht="30" customHeight="1">
      <c r="B6" s="963"/>
      <c r="C6" s="1908" t="str">
        <f>各項目入力表!F5</f>
        <v>代表取締役　○△　□×</v>
      </c>
      <c r="D6" s="1490"/>
      <c r="E6" s="1490"/>
      <c r="F6" s="1490"/>
      <c r="G6" s="1490"/>
      <c r="H6" s="1490"/>
      <c r="I6" s="1490"/>
      <c r="J6" s="1490"/>
      <c r="K6" s="1490"/>
      <c r="L6" s="1490"/>
      <c r="M6" s="1490"/>
      <c r="N6" s="1490"/>
      <c r="O6" s="1490"/>
      <c r="P6" s="1490"/>
      <c r="Q6" s="528" t="s">
        <v>320</v>
      </c>
      <c r="R6" s="963"/>
      <c r="S6" s="963"/>
      <c r="T6" s="963"/>
      <c r="U6" s="963"/>
      <c r="V6" s="963"/>
      <c r="W6" s="963"/>
      <c r="X6" s="963"/>
      <c r="Y6" s="963"/>
      <c r="Z6" s="963"/>
      <c r="AA6" s="963"/>
      <c r="AB6" s="963"/>
      <c r="AC6" s="963"/>
      <c r="AD6" s="963"/>
      <c r="AE6" s="963"/>
      <c r="AF6" s="963"/>
      <c r="AG6" s="963"/>
      <c r="AH6" s="963"/>
      <c r="AI6" s="963"/>
      <c r="AJ6" s="963"/>
    </row>
    <row r="7" spans="2:54" ht="15" customHeight="1">
      <c r="B7" s="963"/>
      <c r="C7" s="963"/>
      <c r="D7" s="963"/>
      <c r="E7" s="963"/>
      <c r="F7" s="963"/>
      <c r="G7" s="963"/>
      <c r="H7" s="527"/>
      <c r="I7" s="527"/>
      <c r="J7" s="527"/>
      <c r="K7" s="527"/>
      <c r="L7" s="527"/>
      <c r="M7" s="527"/>
      <c r="N7" s="527"/>
      <c r="O7" s="527"/>
      <c r="P7" s="527"/>
      <c r="Q7" s="963"/>
      <c r="R7" s="963"/>
      <c r="S7" s="963"/>
      <c r="T7" s="963"/>
      <c r="U7" s="975"/>
      <c r="V7" s="975"/>
      <c r="W7" s="975"/>
      <c r="X7" s="975"/>
      <c r="Y7" s="975"/>
      <c r="Z7" s="963"/>
      <c r="AA7" s="963"/>
      <c r="AB7" s="963"/>
      <c r="AC7" s="963"/>
      <c r="AD7" s="963"/>
      <c r="AE7" s="963"/>
      <c r="AF7" s="963"/>
      <c r="AG7" s="963"/>
      <c r="AH7" s="963"/>
      <c r="AI7" s="963"/>
      <c r="AJ7" s="963"/>
    </row>
    <row r="8" spans="2:54" ht="20.100000000000001" customHeight="1">
      <c r="B8" s="963"/>
      <c r="C8" s="963"/>
      <c r="D8" s="963"/>
      <c r="E8" s="963"/>
      <c r="F8" s="963"/>
      <c r="G8" s="963"/>
      <c r="H8" s="963"/>
      <c r="I8" s="963"/>
      <c r="J8" s="963"/>
      <c r="K8" s="963"/>
      <c r="L8" s="963"/>
      <c r="M8" s="963"/>
      <c r="N8" s="963"/>
      <c r="O8" s="963"/>
      <c r="P8" s="963"/>
      <c r="Q8" s="963"/>
      <c r="R8" s="1904" t="s">
        <v>560</v>
      </c>
      <c r="S8" s="1722"/>
      <c r="T8" s="1722"/>
      <c r="U8" s="1722"/>
      <c r="V8" s="1722"/>
      <c r="W8" s="1722"/>
      <c r="X8" s="1722"/>
      <c r="Y8" s="1722"/>
      <c r="Z8" s="1722"/>
      <c r="AA8" s="2362" t="s">
        <v>409</v>
      </c>
      <c r="AB8" s="2362"/>
      <c r="AC8" s="2362"/>
      <c r="AD8" s="2362"/>
      <c r="AE8" s="2362"/>
      <c r="AF8" s="2362"/>
      <c r="AG8" s="2362"/>
      <c r="AH8" s="2362"/>
      <c r="AI8" s="1754" t="s">
        <v>27</v>
      </c>
      <c r="AJ8" s="1754"/>
      <c r="AL8" s="496"/>
      <c r="AM8" s="497"/>
      <c r="AN8" s="25"/>
      <c r="AO8" s="25"/>
    </row>
    <row r="9" spans="2:54" ht="15" customHeight="1" thickBot="1">
      <c r="B9" s="963"/>
      <c r="C9" s="963"/>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N9" s="645"/>
      <c r="AO9" s="644"/>
      <c r="AW9" s="987" t="s">
        <v>636</v>
      </c>
    </row>
    <row r="10" spans="2:54" ht="30" customHeight="1">
      <c r="B10" s="1909" t="s">
        <v>613</v>
      </c>
      <c r="C10" s="1909"/>
      <c r="D10" s="1909"/>
      <c r="E10" s="1909"/>
      <c r="F10" s="1909"/>
      <c r="G10" s="1909"/>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M10" s="2132" t="s">
        <v>452</v>
      </c>
      <c r="AN10" s="2133"/>
      <c r="AO10" s="2133"/>
      <c r="AP10" s="2133"/>
      <c r="AQ10" s="2133"/>
      <c r="AR10" s="2133"/>
      <c r="AS10" s="2134"/>
      <c r="AW10" s="987" t="s">
        <v>637</v>
      </c>
    </row>
    <row r="11" spans="2:54" ht="15" customHeight="1" thickBot="1">
      <c r="B11" s="963"/>
      <c r="C11" s="963"/>
      <c r="D11" s="963"/>
      <c r="E11" s="963"/>
      <c r="F11" s="963"/>
      <c r="G11" s="963"/>
      <c r="H11" s="963"/>
      <c r="I11" s="963"/>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M11" s="2135"/>
      <c r="AN11" s="2136"/>
      <c r="AO11" s="2136"/>
      <c r="AP11" s="2136"/>
      <c r="AQ11" s="2136"/>
      <c r="AR11" s="2136"/>
      <c r="AS11" s="2137"/>
      <c r="AW11" s="987" t="s">
        <v>560</v>
      </c>
    </row>
    <row r="12" spans="2:54" ht="20.100000000000001" customHeight="1">
      <c r="B12" s="967"/>
      <c r="C12" s="1490" t="s">
        <v>631</v>
      </c>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c r="AD12" s="2361"/>
      <c r="AE12" s="2361"/>
      <c r="AF12" s="2361"/>
      <c r="AG12" s="2107"/>
      <c r="AH12" s="2107"/>
      <c r="AI12" s="2107"/>
      <c r="AJ12" s="975"/>
      <c r="AL12" s="1910"/>
      <c r="AM12" s="1725"/>
      <c r="AN12" s="1725"/>
      <c r="AO12" s="1725"/>
      <c r="AP12" s="1725"/>
      <c r="AQ12" s="1725"/>
      <c r="AR12" s="1725"/>
      <c r="AS12" s="1725"/>
      <c r="AT12" s="1725"/>
      <c r="AU12" s="1725"/>
      <c r="AV12" s="1725"/>
      <c r="AW12" s="1725"/>
      <c r="AX12" s="1725"/>
      <c r="AY12" s="1725"/>
      <c r="AZ12" s="1725"/>
      <c r="BA12" s="1074"/>
      <c r="BB12" s="1074"/>
    </row>
    <row r="13" spans="2:54" ht="20.100000000000001" customHeight="1">
      <c r="B13" s="935"/>
      <c r="C13" s="2107"/>
      <c r="D13" s="2107"/>
      <c r="E13" s="2107"/>
      <c r="F13" s="2107"/>
      <c r="G13" s="2107"/>
      <c r="H13" s="2107"/>
      <c r="I13" s="2107"/>
      <c r="J13" s="2107"/>
      <c r="K13" s="2107"/>
      <c r="L13" s="2107"/>
      <c r="M13" s="2107"/>
      <c r="N13" s="2107"/>
      <c r="O13" s="2107"/>
      <c r="P13" s="2107"/>
      <c r="Q13" s="2107"/>
      <c r="R13" s="2107"/>
      <c r="S13" s="2107"/>
      <c r="T13" s="2107"/>
      <c r="U13" s="2107"/>
      <c r="V13" s="2107"/>
      <c r="W13" s="2107"/>
      <c r="X13" s="2107"/>
      <c r="Y13" s="2107"/>
      <c r="Z13" s="2107"/>
      <c r="AA13" s="2107"/>
      <c r="AB13" s="2107"/>
      <c r="AC13" s="2107"/>
      <c r="AD13" s="2107"/>
      <c r="AE13" s="2107"/>
      <c r="AF13" s="2107"/>
      <c r="AG13" s="2107"/>
      <c r="AH13" s="2107"/>
      <c r="AI13" s="2107"/>
      <c r="AJ13" s="935"/>
      <c r="AL13" s="948"/>
      <c r="AM13" s="954"/>
      <c r="AN13" s="954"/>
      <c r="AO13" s="954"/>
      <c r="AP13" s="954"/>
      <c r="AQ13" s="954"/>
      <c r="AR13" s="954"/>
      <c r="AS13" s="954"/>
      <c r="AT13" s="954"/>
      <c r="AU13" s="954"/>
      <c r="AV13" s="954"/>
      <c r="AW13" s="954"/>
      <c r="AX13" s="954"/>
      <c r="AY13" s="954"/>
      <c r="AZ13" s="954"/>
      <c r="BA13" s="923"/>
      <c r="BB13" s="923"/>
    </row>
    <row r="14" spans="2:54" ht="15" customHeight="1">
      <c r="B14" s="963"/>
      <c r="C14" s="963"/>
      <c r="D14" s="963"/>
      <c r="E14" s="963"/>
      <c r="F14" s="963"/>
      <c r="G14" s="963"/>
      <c r="H14" s="963"/>
      <c r="I14" s="963"/>
      <c r="J14" s="963"/>
      <c r="K14" s="963"/>
      <c r="L14" s="963"/>
      <c r="M14" s="963"/>
      <c r="N14" s="963"/>
      <c r="O14" s="963"/>
      <c r="P14" s="963"/>
      <c r="Q14" s="963"/>
      <c r="R14" s="963"/>
      <c r="S14" s="963"/>
      <c r="T14" s="963"/>
      <c r="U14" s="963"/>
      <c r="V14" s="963"/>
      <c r="W14" s="963"/>
      <c r="X14" s="963"/>
      <c r="Y14" s="963"/>
      <c r="Z14" s="963"/>
      <c r="AA14" s="963"/>
      <c r="AB14" s="963"/>
      <c r="AC14" s="963"/>
      <c r="AD14" s="963"/>
      <c r="AE14" s="963"/>
      <c r="AF14" s="963"/>
      <c r="AG14" s="963"/>
      <c r="AH14" s="963"/>
      <c r="AI14" s="963"/>
      <c r="AJ14" s="963"/>
    </row>
    <row r="15" spans="2:54" ht="20.100000000000001" customHeight="1">
      <c r="B15" s="1754" t="s">
        <v>28</v>
      </c>
      <c r="C15" s="1754"/>
      <c r="D15" s="1754"/>
      <c r="E15" s="1754"/>
      <c r="F15" s="1754"/>
      <c r="G15" s="1754"/>
      <c r="H15" s="1754"/>
      <c r="I15" s="1754"/>
      <c r="J15" s="1754"/>
      <c r="K15" s="1754"/>
      <c r="L15" s="1754"/>
      <c r="M15" s="1754"/>
      <c r="N15" s="1754"/>
      <c r="O15" s="1754"/>
      <c r="P15" s="1754"/>
      <c r="Q15" s="1754"/>
      <c r="R15" s="1754"/>
      <c r="S15" s="1754"/>
      <c r="T15" s="1754"/>
      <c r="U15" s="1754"/>
      <c r="V15" s="1754"/>
      <c r="W15" s="1754"/>
      <c r="X15" s="1754"/>
      <c r="Y15" s="1754"/>
      <c r="Z15" s="1754"/>
      <c r="AA15" s="1754"/>
      <c r="AB15" s="1754"/>
      <c r="AC15" s="1754"/>
      <c r="AD15" s="1754"/>
      <c r="AE15" s="1754"/>
      <c r="AF15" s="1754"/>
      <c r="AG15" s="1754"/>
      <c r="AH15" s="1754"/>
      <c r="AI15" s="1754"/>
      <c r="AJ15" s="1754"/>
    </row>
    <row r="16" spans="2:54" ht="15" customHeight="1" thickBot="1">
      <c r="B16" s="963"/>
      <c r="C16" s="963"/>
      <c r="D16" s="963"/>
      <c r="E16" s="963"/>
      <c r="F16" s="963"/>
      <c r="G16" s="963"/>
      <c r="H16" s="963"/>
      <c r="I16" s="963"/>
      <c r="J16" s="963"/>
      <c r="K16" s="963"/>
      <c r="L16" s="963"/>
      <c r="M16" s="963"/>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row>
    <row r="17" spans="2:58" ht="15" customHeight="1">
      <c r="B17" s="969"/>
      <c r="C17" s="1602" t="s">
        <v>252</v>
      </c>
      <c r="D17" s="1897"/>
      <c r="E17" s="1897"/>
      <c r="F17" s="1897"/>
      <c r="G17" s="1897"/>
      <c r="H17" s="1897"/>
      <c r="I17" s="970"/>
      <c r="J17" s="1886" t="str">
        <f>各項目入力表!B3</f>
        <v>○○○○施設保全業務（総合管理）</v>
      </c>
      <c r="K17" s="1887"/>
      <c r="L17" s="1887"/>
      <c r="M17" s="1887"/>
      <c r="N17" s="1887"/>
      <c r="O17" s="1887"/>
      <c r="P17" s="1887"/>
      <c r="Q17" s="1887"/>
      <c r="R17" s="1887"/>
      <c r="S17" s="1887"/>
      <c r="T17" s="1887"/>
      <c r="U17" s="1887"/>
      <c r="V17" s="1887"/>
      <c r="W17" s="1887"/>
      <c r="X17" s="1887"/>
      <c r="Y17" s="1887"/>
      <c r="Z17" s="1887"/>
      <c r="AA17" s="1887"/>
      <c r="AB17" s="1887"/>
      <c r="AC17" s="1887"/>
      <c r="AD17" s="1887"/>
      <c r="AE17" s="1887"/>
      <c r="AF17" s="1887"/>
      <c r="AG17" s="1887"/>
      <c r="AH17" s="1887"/>
      <c r="AI17" s="1887"/>
      <c r="AJ17" s="1888"/>
    </row>
    <row r="18" spans="2:58" ht="15" customHeight="1">
      <c r="B18" s="984"/>
      <c r="C18" s="1885"/>
      <c r="D18" s="1885"/>
      <c r="E18" s="1885"/>
      <c r="F18" s="1885"/>
      <c r="G18" s="1885"/>
      <c r="H18" s="1885"/>
      <c r="I18" s="985"/>
      <c r="J18" s="1889"/>
      <c r="K18" s="1890"/>
      <c r="L18" s="1890"/>
      <c r="M18" s="1890"/>
      <c r="N18" s="1890"/>
      <c r="O18" s="1890"/>
      <c r="P18" s="1890"/>
      <c r="Q18" s="1890"/>
      <c r="R18" s="1890"/>
      <c r="S18" s="1890"/>
      <c r="T18" s="1890"/>
      <c r="U18" s="1890"/>
      <c r="V18" s="1890"/>
      <c r="W18" s="1890"/>
      <c r="X18" s="1890"/>
      <c r="Y18" s="1890"/>
      <c r="Z18" s="1890"/>
      <c r="AA18" s="1890"/>
      <c r="AB18" s="1890"/>
      <c r="AC18" s="1890"/>
      <c r="AD18" s="1890"/>
      <c r="AE18" s="1890"/>
      <c r="AF18" s="1890"/>
      <c r="AG18" s="1890"/>
      <c r="AH18" s="1890"/>
      <c r="AI18" s="1890"/>
      <c r="AJ18" s="1891"/>
    </row>
    <row r="19" spans="2:58" ht="15" customHeight="1">
      <c r="B19" s="1585"/>
      <c r="C19" s="1587" t="s">
        <v>48</v>
      </c>
      <c r="D19" s="1102"/>
      <c r="E19" s="1102"/>
      <c r="F19" s="1102"/>
      <c r="G19" s="1102"/>
      <c r="H19" s="1102"/>
      <c r="I19" s="1627"/>
      <c r="J19" s="1593"/>
      <c r="K19" s="1594"/>
      <c r="L19" s="1872">
        <f>各項目入力表!B6</f>
        <v>43922</v>
      </c>
      <c r="M19" s="1872"/>
      <c r="N19" s="1872"/>
      <c r="O19" s="1872"/>
      <c r="P19" s="1872"/>
      <c r="Q19" s="1872"/>
      <c r="R19" s="1872"/>
      <c r="S19" s="1872"/>
      <c r="T19" s="1872"/>
      <c r="U19" s="1872"/>
      <c r="V19" s="1872"/>
      <c r="W19" s="1895"/>
      <c r="X19" s="1588" t="s">
        <v>118</v>
      </c>
      <c r="Y19" s="1102"/>
      <c r="Z19" s="1102"/>
      <c r="AA19" s="1102"/>
      <c r="AB19" s="1125"/>
      <c r="AC19" s="1896" t="str">
        <f>各項目入力表!B5</f>
        <v>05</v>
      </c>
      <c r="AD19" s="1594"/>
      <c r="AE19" s="1594"/>
      <c r="AF19" s="1594"/>
      <c r="AG19" s="1594"/>
      <c r="AH19" s="1594"/>
      <c r="AI19" s="1594"/>
      <c r="AJ19" s="1600"/>
      <c r="AM19" s="1090" t="s">
        <v>366</v>
      </c>
      <c r="AN19" s="1074"/>
      <c r="AO19" s="1074"/>
      <c r="AP19" s="1074"/>
      <c r="AQ19" s="1074"/>
      <c r="AR19" s="1074"/>
      <c r="AS19" s="1074"/>
      <c r="AT19" s="1074"/>
      <c r="AU19" s="1074"/>
      <c r="AV19" s="1074"/>
      <c r="AW19" s="1074"/>
      <c r="AX19" s="1074"/>
      <c r="AY19" s="1074"/>
      <c r="AZ19" s="1074"/>
      <c r="BA19" s="1074"/>
      <c r="BB19" s="1074"/>
      <c r="BC19" s="1074"/>
      <c r="BD19" s="1074"/>
      <c r="BE19" s="1074"/>
      <c r="BF19" s="1074"/>
    </row>
    <row r="20" spans="2:58" ht="15" customHeight="1">
      <c r="B20" s="1586"/>
      <c r="C20" s="1095"/>
      <c r="D20" s="1095"/>
      <c r="E20" s="1095"/>
      <c r="F20" s="1095"/>
      <c r="G20" s="1095"/>
      <c r="H20" s="1095"/>
      <c r="I20" s="1628"/>
      <c r="J20" s="1595"/>
      <c r="K20" s="1596"/>
      <c r="L20" s="1264"/>
      <c r="M20" s="1264"/>
      <c r="N20" s="1264"/>
      <c r="O20" s="1264"/>
      <c r="P20" s="1264"/>
      <c r="Q20" s="1264"/>
      <c r="R20" s="1264"/>
      <c r="S20" s="1264"/>
      <c r="T20" s="1264"/>
      <c r="U20" s="1264"/>
      <c r="V20" s="1264"/>
      <c r="W20" s="1315"/>
      <c r="X20" s="1116"/>
      <c r="Y20" s="1095"/>
      <c r="Z20" s="1095"/>
      <c r="AA20" s="1095"/>
      <c r="AB20" s="1115"/>
      <c r="AC20" s="1595"/>
      <c r="AD20" s="1596"/>
      <c r="AE20" s="1596"/>
      <c r="AF20" s="1596"/>
      <c r="AG20" s="1596"/>
      <c r="AH20" s="1596"/>
      <c r="AI20" s="1596"/>
      <c r="AJ20" s="1601"/>
      <c r="AM20" s="1074"/>
      <c r="AN20" s="1074"/>
      <c r="AO20" s="1074"/>
      <c r="AP20" s="1074"/>
      <c r="AQ20" s="1074"/>
      <c r="AR20" s="1074"/>
      <c r="AS20" s="1074"/>
      <c r="AT20" s="1074"/>
      <c r="AU20" s="1074"/>
      <c r="AV20" s="1074"/>
      <c r="AW20" s="1074"/>
      <c r="AX20" s="1074"/>
      <c r="AY20" s="1074"/>
      <c r="AZ20" s="1074"/>
      <c r="BA20" s="1074"/>
      <c r="BB20" s="1074"/>
      <c r="BC20" s="1074"/>
      <c r="BD20" s="1074"/>
      <c r="BE20" s="1074"/>
      <c r="BF20" s="1074"/>
    </row>
    <row r="21" spans="2:58" ht="30" customHeight="1" thickBot="1">
      <c r="B21" s="1585"/>
      <c r="C21" s="1587" t="s">
        <v>347</v>
      </c>
      <c r="D21" s="1102"/>
      <c r="E21" s="1102"/>
      <c r="F21" s="1102"/>
      <c r="G21" s="1102"/>
      <c r="H21" s="1102"/>
      <c r="I21" s="931"/>
      <c r="J21" s="1588" t="s">
        <v>108</v>
      </c>
      <c r="K21" s="1589"/>
      <c r="L21" s="1871">
        <f>各項目入力表!B7</f>
        <v>43922</v>
      </c>
      <c r="M21" s="1872"/>
      <c r="N21" s="1872"/>
      <c r="O21" s="1872"/>
      <c r="P21" s="1872"/>
      <c r="Q21" s="1872"/>
      <c r="R21" s="1872"/>
      <c r="S21" s="1872"/>
      <c r="T21" s="1872"/>
      <c r="U21" s="1872"/>
      <c r="V21" s="1872"/>
      <c r="W21" s="1872"/>
      <c r="X21" s="947"/>
      <c r="Y21" s="983"/>
      <c r="Z21" s="983"/>
      <c r="AA21" s="983"/>
      <c r="AB21" s="983"/>
      <c r="AC21" s="983"/>
      <c r="AD21" s="983"/>
      <c r="AE21" s="983"/>
      <c r="AF21" s="983"/>
      <c r="AG21" s="983"/>
      <c r="AH21" s="983"/>
      <c r="AI21" s="983"/>
      <c r="AJ21" s="57"/>
      <c r="AM21" s="1074"/>
      <c r="AN21" s="1074"/>
      <c r="AO21" s="1074"/>
      <c r="AP21" s="1074"/>
      <c r="AQ21" s="1074"/>
      <c r="AR21" s="1074"/>
      <c r="AS21" s="1074"/>
      <c r="AT21" s="1074"/>
      <c r="AU21" s="1074"/>
      <c r="AV21" s="1074"/>
      <c r="AW21" s="1074"/>
      <c r="AX21" s="1074"/>
      <c r="AY21" s="1074"/>
      <c r="AZ21" s="1074"/>
      <c r="BA21" s="1074"/>
      <c r="BB21" s="1074"/>
      <c r="BC21" s="1074"/>
      <c r="BD21" s="1074"/>
      <c r="BE21" s="1074"/>
      <c r="BF21" s="1074"/>
    </row>
    <row r="22" spans="2:58" ht="30" customHeight="1" thickTop="1">
      <c r="B22" s="1586"/>
      <c r="C22" s="1095"/>
      <c r="D22" s="1095"/>
      <c r="E22" s="1095"/>
      <c r="F22" s="1095"/>
      <c r="G22" s="1095"/>
      <c r="H22" s="1095"/>
      <c r="I22" s="929"/>
      <c r="J22" s="1625" t="s">
        <v>109</v>
      </c>
      <c r="K22" s="1603"/>
      <c r="L22" s="1898">
        <f>IF(AT22=AZ22,各項目入力表!B8,+IF(AT22=AZ23,各項目入力表!D5,各項目入力表!D6))</f>
        <v>44286</v>
      </c>
      <c r="M22" s="1899"/>
      <c r="N22" s="1899"/>
      <c r="O22" s="1899"/>
      <c r="P22" s="1899"/>
      <c r="Q22" s="1899"/>
      <c r="R22" s="1899"/>
      <c r="S22" s="1899"/>
      <c r="T22" s="1899"/>
      <c r="U22" s="1899"/>
      <c r="V22" s="1899"/>
      <c r="W22" s="1194"/>
      <c r="X22" s="938"/>
      <c r="Y22" s="89"/>
      <c r="Z22" s="89"/>
      <c r="AA22" s="89"/>
      <c r="AB22" s="89"/>
      <c r="AC22" s="89"/>
      <c r="AD22" s="89"/>
      <c r="AE22" s="89"/>
      <c r="AF22" s="89"/>
      <c r="AG22" s="89"/>
      <c r="AH22" s="89"/>
      <c r="AI22" s="89"/>
      <c r="AJ22" s="58"/>
      <c r="AM22" s="1591" t="s">
        <v>274</v>
      </c>
      <c r="AN22" s="1074"/>
      <c r="AO22" s="1074"/>
      <c r="AP22" s="1074"/>
      <c r="AQ22" s="1074"/>
      <c r="AR22" s="1074"/>
      <c r="AS22" s="1592"/>
      <c r="AT22" s="1619" t="s">
        <v>110</v>
      </c>
      <c r="AU22" s="1620"/>
      <c r="AV22" s="1621"/>
      <c r="AZ22" s="987" t="s">
        <v>110</v>
      </c>
    </row>
    <row r="23" spans="2:58" ht="15" customHeight="1" thickBot="1">
      <c r="B23" s="971"/>
      <c r="C23" s="2060" t="s">
        <v>714</v>
      </c>
      <c r="D23" s="1454"/>
      <c r="E23" s="1454"/>
      <c r="F23" s="1454"/>
      <c r="G23" s="1454"/>
      <c r="H23" s="1454"/>
      <c r="I23" s="972"/>
      <c r="J23" s="1498" t="s">
        <v>527</v>
      </c>
      <c r="K23" s="1876"/>
      <c r="L23" s="1876"/>
      <c r="M23" s="1876"/>
      <c r="N23" s="1876"/>
      <c r="O23" s="1876"/>
      <c r="P23" s="1876"/>
      <c r="Q23" s="1876"/>
      <c r="R23" s="1876"/>
      <c r="S23" s="1876"/>
      <c r="T23" s="1876"/>
      <c r="U23" s="1876"/>
      <c r="V23" s="1876"/>
      <c r="W23" s="1876"/>
      <c r="X23" s="1876"/>
      <c r="Y23" s="1876"/>
      <c r="Z23" s="1876"/>
      <c r="AA23" s="1876"/>
      <c r="AB23" s="1876"/>
      <c r="AC23" s="1876"/>
      <c r="AD23" s="1876"/>
      <c r="AE23" s="1876"/>
      <c r="AF23" s="1876"/>
      <c r="AG23" s="1876"/>
      <c r="AH23" s="1876"/>
      <c r="AI23" s="1876"/>
      <c r="AJ23" s="1877"/>
      <c r="AM23" s="1074"/>
      <c r="AN23" s="1074"/>
      <c r="AO23" s="1074"/>
      <c r="AP23" s="1074"/>
      <c r="AQ23" s="1074"/>
      <c r="AR23" s="1074"/>
      <c r="AS23" s="1592"/>
      <c r="AT23" s="1622"/>
      <c r="AU23" s="1623"/>
      <c r="AV23" s="1624"/>
      <c r="AZ23" s="987" t="s">
        <v>128</v>
      </c>
    </row>
    <row r="24" spans="2:58" ht="15" customHeight="1" thickTop="1">
      <c r="B24" s="721"/>
      <c r="C24" s="2043"/>
      <c r="D24" s="2043"/>
      <c r="E24" s="2043"/>
      <c r="F24" s="2043"/>
      <c r="G24" s="2043"/>
      <c r="H24" s="2043"/>
      <c r="I24" s="979"/>
      <c r="J24" s="1878"/>
      <c r="K24" s="1879"/>
      <c r="L24" s="1879"/>
      <c r="M24" s="1879"/>
      <c r="N24" s="1879"/>
      <c r="O24" s="1879"/>
      <c r="P24" s="1879"/>
      <c r="Q24" s="1879"/>
      <c r="R24" s="1879"/>
      <c r="S24" s="1879"/>
      <c r="T24" s="1879"/>
      <c r="U24" s="1879"/>
      <c r="V24" s="1879"/>
      <c r="W24" s="1879"/>
      <c r="X24" s="1879"/>
      <c r="Y24" s="1879"/>
      <c r="Z24" s="1879"/>
      <c r="AA24" s="1879"/>
      <c r="AB24" s="1879"/>
      <c r="AC24" s="1879"/>
      <c r="AD24" s="1879"/>
      <c r="AE24" s="1879"/>
      <c r="AF24" s="1879"/>
      <c r="AG24" s="1879"/>
      <c r="AH24" s="1879"/>
      <c r="AI24" s="1879"/>
      <c r="AJ24" s="1880"/>
      <c r="AZ24" s="987" t="s">
        <v>129</v>
      </c>
    </row>
    <row r="25" spans="2:58" ht="15" customHeight="1">
      <c r="B25" s="721"/>
      <c r="C25" s="2043"/>
      <c r="D25" s="2043"/>
      <c r="E25" s="2043"/>
      <c r="F25" s="2043"/>
      <c r="G25" s="2043"/>
      <c r="H25" s="2043"/>
      <c r="I25" s="979"/>
      <c r="J25" s="1878"/>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80"/>
      <c r="AL25" s="987" t="s">
        <v>710</v>
      </c>
      <c r="AM25" s="949"/>
      <c r="AN25" s="939"/>
      <c r="AO25" s="939"/>
      <c r="AP25" s="939"/>
      <c r="AQ25" s="939"/>
      <c r="AR25" s="939"/>
      <c r="AS25" s="939"/>
      <c r="AT25" s="939"/>
      <c r="AU25" s="939"/>
      <c r="AV25" s="939"/>
    </row>
    <row r="26" spans="2:58" ht="15" customHeight="1">
      <c r="B26" s="721"/>
      <c r="C26" s="2043"/>
      <c r="D26" s="2043"/>
      <c r="E26" s="2043"/>
      <c r="F26" s="2043"/>
      <c r="G26" s="2043"/>
      <c r="H26" s="2043"/>
      <c r="I26" s="979"/>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L26" s="987" t="s">
        <v>711</v>
      </c>
      <c r="AM26" s="939"/>
      <c r="AN26" s="939"/>
      <c r="AO26" s="939"/>
      <c r="AP26" s="939"/>
      <c r="AQ26" s="939"/>
      <c r="AR26" s="939"/>
      <c r="AS26" s="939"/>
      <c r="AT26" s="939"/>
      <c r="AU26" s="939"/>
      <c r="AV26" s="939"/>
    </row>
    <row r="27" spans="2:58" ht="15" customHeight="1">
      <c r="B27" s="721"/>
      <c r="C27" s="2043"/>
      <c r="D27" s="2043"/>
      <c r="E27" s="2043"/>
      <c r="F27" s="2043"/>
      <c r="G27" s="2043"/>
      <c r="H27" s="2043"/>
      <c r="I27" s="979"/>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L27" s="987" t="s">
        <v>712</v>
      </c>
      <c r="AM27" s="939"/>
      <c r="AN27" s="939"/>
      <c r="AO27" s="939"/>
      <c r="AP27" s="939"/>
      <c r="AQ27" s="939"/>
      <c r="AR27" s="939"/>
      <c r="AS27" s="939"/>
      <c r="AT27" s="939"/>
      <c r="AU27" s="939"/>
      <c r="AV27" s="939"/>
    </row>
    <row r="28" spans="2:58" ht="15" customHeight="1">
      <c r="B28" s="721"/>
      <c r="C28" s="2043"/>
      <c r="D28" s="2043"/>
      <c r="E28" s="2043"/>
      <c r="F28" s="2043"/>
      <c r="G28" s="2043"/>
      <c r="H28" s="2043"/>
      <c r="I28" s="979"/>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c r="AL28" s="987" t="s">
        <v>612</v>
      </c>
    </row>
    <row r="29" spans="2:58" ht="15" customHeight="1">
      <c r="B29" s="721"/>
      <c r="C29" s="2043"/>
      <c r="D29" s="2043"/>
      <c r="E29" s="2043"/>
      <c r="F29" s="2043"/>
      <c r="G29" s="2043"/>
      <c r="H29" s="2043"/>
      <c r="I29" s="979"/>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8" ht="15" customHeight="1">
      <c r="B30" s="721"/>
      <c r="C30" s="2043"/>
      <c r="D30" s="2043"/>
      <c r="E30" s="2043"/>
      <c r="F30" s="2043"/>
      <c r="G30" s="2043"/>
      <c r="H30" s="2043"/>
      <c r="I30" s="979"/>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c r="AM30" s="1616" t="s">
        <v>422</v>
      </c>
      <c r="AN30" s="1090"/>
      <c r="AO30" s="1090"/>
      <c r="AP30" s="1090"/>
      <c r="AQ30" s="1090"/>
      <c r="AR30" s="1090"/>
      <c r="AS30" s="1090"/>
      <c r="AT30" s="1090"/>
      <c r="AU30" s="1090"/>
      <c r="AV30" s="1090"/>
    </row>
    <row r="31" spans="2:58" ht="15" customHeight="1">
      <c r="B31" s="720"/>
      <c r="C31" s="1885"/>
      <c r="D31" s="1885"/>
      <c r="E31" s="1885"/>
      <c r="F31" s="1885"/>
      <c r="G31" s="1885"/>
      <c r="H31" s="1885"/>
      <c r="I31" s="669"/>
      <c r="J31" s="1892"/>
      <c r="K31" s="1893"/>
      <c r="L31" s="1893"/>
      <c r="M31" s="1893"/>
      <c r="N31" s="1893"/>
      <c r="O31" s="1893"/>
      <c r="P31" s="1893"/>
      <c r="Q31" s="1893"/>
      <c r="R31" s="1893"/>
      <c r="S31" s="1893"/>
      <c r="T31" s="1893"/>
      <c r="U31" s="1893"/>
      <c r="V31" s="1893"/>
      <c r="W31" s="1893"/>
      <c r="X31" s="1893"/>
      <c r="Y31" s="1893"/>
      <c r="Z31" s="1893"/>
      <c r="AA31" s="1893"/>
      <c r="AB31" s="1893"/>
      <c r="AC31" s="1893"/>
      <c r="AD31" s="1893"/>
      <c r="AE31" s="1893"/>
      <c r="AF31" s="1893"/>
      <c r="AG31" s="1893"/>
      <c r="AH31" s="1893"/>
      <c r="AI31" s="1893"/>
      <c r="AJ31" s="1894"/>
      <c r="AM31" s="1090"/>
      <c r="AN31" s="1090"/>
      <c r="AO31" s="1090"/>
      <c r="AP31" s="1090"/>
      <c r="AQ31" s="1090"/>
      <c r="AR31" s="1090"/>
      <c r="AS31" s="1090"/>
      <c r="AT31" s="1090"/>
      <c r="AU31" s="1090"/>
      <c r="AV31" s="1090"/>
    </row>
    <row r="32" spans="2:58" ht="15" customHeight="1">
      <c r="B32" s="721"/>
      <c r="C32" s="1589" t="s">
        <v>709</v>
      </c>
      <c r="D32" s="1589"/>
      <c r="E32" s="1589"/>
      <c r="F32" s="1589"/>
      <c r="G32" s="1589"/>
      <c r="H32" s="1589"/>
      <c r="I32" s="979"/>
      <c r="J32" s="1010"/>
      <c r="K32" s="1011"/>
      <c r="L32" s="2360">
        <v>43586</v>
      </c>
      <c r="M32" s="2188"/>
      <c r="N32" s="2188"/>
      <c r="O32" s="2188"/>
      <c r="P32" s="2188"/>
      <c r="Q32" s="2188"/>
      <c r="R32" s="2188"/>
      <c r="S32" s="2188"/>
      <c r="T32" s="2188"/>
      <c r="U32" s="2188"/>
      <c r="V32" s="2188"/>
      <c r="W32" s="2188"/>
      <c r="X32" s="989"/>
      <c r="Y32" s="989"/>
      <c r="Z32" s="973"/>
      <c r="AA32" s="973"/>
      <c r="AB32" s="973"/>
      <c r="AC32" s="973"/>
      <c r="AD32" s="973"/>
      <c r="AE32" s="973"/>
      <c r="AF32" s="973"/>
      <c r="AG32" s="973"/>
      <c r="AH32" s="973"/>
      <c r="AI32" s="973"/>
      <c r="AJ32" s="1009"/>
      <c r="AM32" s="1090"/>
      <c r="AN32" s="1090"/>
      <c r="AO32" s="1090"/>
      <c r="AP32" s="1090"/>
      <c r="AQ32" s="1090"/>
      <c r="AR32" s="1090"/>
      <c r="AS32" s="1090"/>
      <c r="AT32" s="1090"/>
      <c r="AU32" s="1090"/>
      <c r="AV32" s="1090"/>
    </row>
    <row r="33" spans="2:48" ht="15" customHeight="1">
      <c r="B33" s="721"/>
      <c r="C33" s="1603"/>
      <c r="D33" s="1603"/>
      <c r="E33" s="1603"/>
      <c r="F33" s="1603"/>
      <c r="G33" s="1603"/>
      <c r="H33" s="1603"/>
      <c r="I33" s="979"/>
      <c r="J33" s="1012"/>
      <c r="K33" s="1013"/>
      <c r="L33" s="2189"/>
      <c r="M33" s="2189"/>
      <c r="N33" s="2189"/>
      <c r="O33" s="2189"/>
      <c r="P33" s="2189"/>
      <c r="Q33" s="2189"/>
      <c r="R33" s="2189"/>
      <c r="S33" s="2189"/>
      <c r="T33" s="2189"/>
      <c r="U33" s="2189"/>
      <c r="V33" s="2189"/>
      <c r="W33" s="2189"/>
      <c r="X33" s="990"/>
      <c r="Y33" s="990"/>
      <c r="Z33" s="973"/>
      <c r="AA33" s="973"/>
      <c r="AB33" s="973"/>
      <c r="AC33" s="973"/>
      <c r="AD33" s="973"/>
      <c r="AE33" s="973"/>
      <c r="AF33" s="973"/>
      <c r="AG33" s="973"/>
      <c r="AH33" s="973"/>
      <c r="AI33" s="973"/>
      <c r="AJ33" s="1009"/>
      <c r="AM33" s="1090"/>
      <c r="AN33" s="1090"/>
      <c r="AO33" s="1090"/>
      <c r="AP33" s="1090"/>
      <c r="AQ33" s="1090"/>
      <c r="AR33" s="1090"/>
      <c r="AS33" s="1090"/>
      <c r="AT33" s="1090"/>
      <c r="AU33" s="1090"/>
      <c r="AV33" s="1090"/>
    </row>
    <row r="34" spans="2:48" ht="15" customHeight="1">
      <c r="B34" s="971"/>
      <c r="C34" s="2060" t="s">
        <v>713</v>
      </c>
      <c r="D34" s="1454"/>
      <c r="E34" s="1454"/>
      <c r="F34" s="1454"/>
      <c r="G34" s="1454"/>
      <c r="H34" s="1454"/>
      <c r="I34" s="972"/>
      <c r="J34" s="2351" t="s">
        <v>612</v>
      </c>
      <c r="K34" s="2352"/>
      <c r="L34" s="2352"/>
      <c r="M34" s="2352"/>
      <c r="N34" s="2352"/>
      <c r="O34" s="2352"/>
      <c r="P34" s="2352"/>
      <c r="Q34" s="2352"/>
      <c r="R34" s="2352"/>
      <c r="S34" s="2352"/>
      <c r="T34" s="2352"/>
      <c r="U34" s="2352"/>
      <c r="V34" s="2352"/>
      <c r="W34" s="2352"/>
      <c r="X34" s="2352"/>
      <c r="Y34" s="2352"/>
      <c r="Z34" s="2352"/>
      <c r="AA34" s="2352"/>
      <c r="AB34" s="2352"/>
      <c r="AC34" s="2352"/>
      <c r="AD34" s="2352"/>
      <c r="AE34" s="2352"/>
      <c r="AF34" s="2352"/>
      <c r="AG34" s="2352"/>
      <c r="AH34" s="2352"/>
      <c r="AI34" s="2352"/>
      <c r="AJ34" s="2353"/>
      <c r="AM34" s="1090"/>
      <c r="AN34" s="1090"/>
      <c r="AO34" s="1090"/>
      <c r="AP34" s="1090"/>
      <c r="AQ34" s="1090"/>
      <c r="AR34" s="1090"/>
      <c r="AS34" s="1090"/>
      <c r="AT34" s="1090"/>
      <c r="AU34" s="1090"/>
      <c r="AV34" s="1090"/>
    </row>
    <row r="35" spans="2:48" ht="15" customHeight="1">
      <c r="B35" s="721"/>
      <c r="C35" s="2043"/>
      <c r="D35" s="2043"/>
      <c r="E35" s="2043"/>
      <c r="F35" s="2043"/>
      <c r="G35" s="2043"/>
      <c r="H35" s="2043"/>
      <c r="I35" s="979"/>
      <c r="J35" s="2354"/>
      <c r="K35" s="2355"/>
      <c r="L35" s="2355"/>
      <c r="M35" s="2355"/>
      <c r="N35" s="2355"/>
      <c r="O35" s="2355"/>
      <c r="P35" s="2355"/>
      <c r="Q35" s="2355"/>
      <c r="R35" s="2355"/>
      <c r="S35" s="2355"/>
      <c r="T35" s="2355"/>
      <c r="U35" s="2355"/>
      <c r="V35" s="2355"/>
      <c r="W35" s="2355"/>
      <c r="X35" s="2355"/>
      <c r="Y35" s="2355"/>
      <c r="Z35" s="2355"/>
      <c r="AA35" s="2355"/>
      <c r="AB35" s="2355"/>
      <c r="AC35" s="2355"/>
      <c r="AD35" s="2355"/>
      <c r="AE35" s="2355"/>
      <c r="AF35" s="2355"/>
      <c r="AG35" s="2355"/>
      <c r="AH35" s="2355"/>
      <c r="AI35" s="2355"/>
      <c r="AJ35" s="2356"/>
    </row>
    <row r="36" spans="2:48" ht="15" customHeight="1" thickBot="1">
      <c r="B36" s="179"/>
      <c r="C36" s="1493"/>
      <c r="D36" s="1493"/>
      <c r="E36" s="1493"/>
      <c r="F36" s="1493"/>
      <c r="G36" s="1493"/>
      <c r="H36" s="1493"/>
      <c r="I36" s="180"/>
      <c r="J36" s="2357"/>
      <c r="K36" s="2358"/>
      <c r="L36" s="2358"/>
      <c r="M36" s="2358"/>
      <c r="N36" s="2358"/>
      <c r="O36" s="2358"/>
      <c r="P36" s="2358"/>
      <c r="Q36" s="2358"/>
      <c r="R36" s="2358"/>
      <c r="S36" s="2358"/>
      <c r="T36" s="2358"/>
      <c r="U36" s="2358"/>
      <c r="V36" s="2358"/>
      <c r="W36" s="2358"/>
      <c r="X36" s="2358"/>
      <c r="Y36" s="2358"/>
      <c r="Z36" s="2358"/>
      <c r="AA36" s="2358"/>
      <c r="AB36" s="2358"/>
      <c r="AC36" s="2358"/>
      <c r="AD36" s="2358"/>
      <c r="AE36" s="2358"/>
      <c r="AF36" s="2358"/>
      <c r="AG36" s="2358"/>
      <c r="AH36" s="2358"/>
      <c r="AI36" s="2358"/>
      <c r="AJ36" s="2359"/>
    </row>
    <row r="38" spans="2:48">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row>
    <row r="39" spans="2:48">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row>
    <row r="40" spans="2:48">
      <c r="B40" s="741"/>
      <c r="G40" s="741"/>
      <c r="H40" s="741"/>
      <c r="I40" s="741"/>
      <c r="J40" s="741"/>
      <c r="K40" s="741"/>
      <c r="L40" s="741"/>
      <c r="M40" s="741"/>
      <c r="N40" s="741"/>
      <c r="O40" s="741"/>
      <c r="P40" s="741"/>
      <c r="Q40" s="741"/>
      <c r="R40" s="741"/>
      <c r="S40" s="741"/>
      <c r="T40" s="741"/>
      <c r="U40" s="741"/>
      <c r="V40" s="741"/>
      <c r="W40" s="741"/>
      <c r="X40" s="741"/>
      <c r="Y40" s="741"/>
    </row>
    <row r="41" spans="2:48" ht="36.75" customHeight="1">
      <c r="B41" s="272" t="s">
        <v>442</v>
      </c>
      <c r="G41" s="741"/>
      <c r="H41" s="25"/>
      <c r="I41" s="741"/>
      <c r="J41" s="741"/>
      <c r="K41" s="741"/>
      <c r="L41" s="741"/>
      <c r="M41" s="741"/>
      <c r="N41" s="741"/>
      <c r="O41" s="741"/>
      <c r="P41" s="741"/>
      <c r="Q41" s="741"/>
      <c r="R41" s="741"/>
      <c r="S41" s="741"/>
      <c r="T41" s="741"/>
      <c r="U41" s="741"/>
      <c r="V41" s="741"/>
      <c r="W41" s="741"/>
      <c r="X41" s="741"/>
      <c r="Y41" s="741"/>
    </row>
    <row r="42" spans="2:48">
      <c r="B42" s="1932" t="s">
        <v>632</v>
      </c>
      <c r="C42" s="2074"/>
      <c r="D42" s="2074"/>
      <c r="E42" s="2074"/>
      <c r="F42" s="2074"/>
      <c r="G42" s="2074"/>
      <c r="H42" s="2074"/>
      <c r="I42" s="2074"/>
      <c r="J42" s="2074"/>
      <c r="K42" s="2074"/>
      <c r="L42" s="2074"/>
      <c r="M42" s="2074"/>
      <c r="N42" s="2074"/>
      <c r="O42" s="2074"/>
      <c r="P42" s="2074"/>
      <c r="Q42" s="2074"/>
      <c r="R42" s="2074"/>
      <c r="S42" s="2074"/>
      <c r="T42" s="2074"/>
      <c r="U42" s="2074"/>
      <c r="V42" s="2074"/>
      <c r="W42" s="2074"/>
      <c r="X42" s="2074"/>
      <c r="Y42" s="2074"/>
      <c r="Z42" s="2074"/>
      <c r="AA42" s="2074"/>
      <c r="AB42" s="2074"/>
      <c r="AC42" s="2074"/>
      <c r="AD42" s="2074"/>
      <c r="AE42" s="2074"/>
      <c r="AF42" s="2074"/>
      <c r="AG42" s="2074"/>
      <c r="AH42" s="2074"/>
      <c r="AI42" s="2074"/>
      <c r="AJ42" s="2074"/>
    </row>
    <row r="43" spans="2:48">
      <c r="B43" s="2074"/>
      <c r="C43" s="2074"/>
      <c r="D43" s="2074"/>
      <c r="E43" s="2074"/>
      <c r="F43" s="2074"/>
      <c r="G43" s="2074"/>
      <c r="H43" s="2074"/>
      <c r="I43" s="2074"/>
      <c r="J43" s="2074"/>
      <c r="K43" s="2074"/>
      <c r="L43" s="2074"/>
      <c r="M43" s="2074"/>
      <c r="N43" s="2074"/>
      <c r="O43" s="2074"/>
      <c r="P43" s="2074"/>
      <c r="Q43" s="2074"/>
      <c r="R43" s="2074"/>
      <c r="S43" s="2074"/>
      <c r="T43" s="2074"/>
      <c r="U43" s="2074"/>
      <c r="V43" s="2074"/>
      <c r="W43" s="2074"/>
      <c r="X43" s="2074"/>
      <c r="Y43" s="2074"/>
      <c r="Z43" s="2074"/>
      <c r="AA43" s="2074"/>
      <c r="AB43" s="2074"/>
      <c r="AC43" s="2074"/>
      <c r="AD43" s="2074"/>
      <c r="AE43" s="2074"/>
      <c r="AF43" s="2074"/>
      <c r="AG43" s="2074"/>
      <c r="AH43" s="2074"/>
      <c r="AI43" s="2074"/>
      <c r="AJ43" s="2074"/>
    </row>
    <row r="44" spans="2:48">
      <c r="B44" s="2074"/>
      <c r="C44" s="2074"/>
      <c r="D44" s="2074"/>
      <c r="E44" s="2074"/>
      <c r="F44" s="2074"/>
      <c r="G44" s="2074"/>
      <c r="H44" s="2074"/>
      <c r="I44" s="2074"/>
      <c r="J44" s="2074"/>
      <c r="K44" s="2074"/>
      <c r="L44" s="2074"/>
      <c r="M44" s="2074"/>
      <c r="N44" s="2074"/>
      <c r="O44" s="2074"/>
      <c r="P44" s="2074"/>
      <c r="Q44" s="2074"/>
      <c r="R44" s="2074"/>
      <c r="S44" s="2074"/>
      <c r="T44" s="2074"/>
      <c r="U44" s="2074"/>
      <c r="V44" s="2074"/>
      <c r="W44" s="2074"/>
      <c r="X44" s="2074"/>
      <c r="Y44" s="2074"/>
      <c r="Z44" s="2074"/>
      <c r="AA44" s="2074"/>
      <c r="AB44" s="2074"/>
      <c r="AC44" s="2074"/>
      <c r="AD44" s="2074"/>
      <c r="AE44" s="2074"/>
      <c r="AF44" s="2074"/>
      <c r="AG44" s="2074"/>
      <c r="AH44" s="2074"/>
      <c r="AI44" s="2074"/>
      <c r="AJ44" s="2074"/>
    </row>
    <row r="45" spans="2:48">
      <c r="B45" s="2074"/>
      <c r="C45" s="2074"/>
      <c r="D45" s="2074"/>
      <c r="E45" s="2074"/>
      <c r="F45" s="2074"/>
      <c r="G45" s="2074"/>
      <c r="H45" s="2074"/>
      <c r="I45" s="2074"/>
      <c r="J45" s="2074"/>
      <c r="K45" s="2074"/>
      <c r="L45" s="2074"/>
      <c r="M45" s="2074"/>
      <c r="N45" s="2074"/>
      <c r="O45" s="2074"/>
      <c r="P45" s="2074"/>
      <c r="Q45" s="2074"/>
      <c r="R45" s="2074"/>
      <c r="S45" s="2074"/>
      <c r="T45" s="2074"/>
      <c r="U45" s="2074"/>
      <c r="V45" s="2074"/>
      <c r="W45" s="2074"/>
      <c r="X45" s="2074"/>
      <c r="Y45" s="2074"/>
      <c r="Z45" s="2074"/>
      <c r="AA45" s="2074"/>
      <c r="AB45" s="2074"/>
      <c r="AC45" s="2074"/>
      <c r="AD45" s="2074"/>
      <c r="AE45" s="2074"/>
      <c r="AF45" s="2074"/>
      <c r="AG45" s="2074"/>
      <c r="AH45" s="2074"/>
      <c r="AI45" s="2074"/>
      <c r="AJ45" s="2074"/>
    </row>
    <row r="46" spans="2:48">
      <c r="B46" s="2074"/>
      <c r="C46" s="2074"/>
      <c r="D46" s="2074"/>
      <c r="E46" s="2074"/>
      <c r="F46" s="2074"/>
      <c r="G46" s="2074"/>
      <c r="H46" s="2074"/>
      <c r="I46" s="2074"/>
      <c r="J46" s="2074"/>
      <c r="K46" s="2074"/>
      <c r="L46" s="2074"/>
      <c r="M46" s="2074"/>
      <c r="N46" s="2074"/>
      <c r="O46" s="2074"/>
      <c r="P46" s="2074"/>
      <c r="Q46" s="2074"/>
      <c r="R46" s="2074"/>
      <c r="S46" s="2074"/>
      <c r="T46" s="2074"/>
      <c r="U46" s="2074"/>
      <c r="V46" s="2074"/>
      <c r="W46" s="2074"/>
      <c r="X46" s="2074"/>
      <c r="Y46" s="2074"/>
      <c r="Z46" s="2074"/>
      <c r="AA46" s="2074"/>
      <c r="AB46" s="2074"/>
      <c r="AC46" s="2074"/>
      <c r="AD46" s="2074"/>
      <c r="AE46" s="2074"/>
      <c r="AF46" s="2074"/>
      <c r="AG46" s="2074"/>
      <c r="AH46" s="2074"/>
      <c r="AI46" s="2074"/>
      <c r="AJ46" s="2074"/>
    </row>
    <row r="47" spans="2:48">
      <c r="B47" s="2074"/>
      <c r="C47" s="2074"/>
      <c r="D47" s="2074"/>
      <c r="E47" s="2074"/>
      <c r="F47" s="2074"/>
      <c r="G47" s="2074"/>
      <c r="H47" s="2074"/>
      <c r="I47" s="2074"/>
      <c r="J47" s="2074"/>
      <c r="K47" s="2074"/>
      <c r="L47" s="2074"/>
      <c r="M47" s="2074"/>
      <c r="N47" s="2074"/>
      <c r="O47" s="2074"/>
      <c r="P47" s="2074"/>
      <c r="Q47" s="2074"/>
      <c r="R47" s="2074"/>
      <c r="S47" s="2074"/>
      <c r="T47" s="2074"/>
      <c r="U47" s="2074"/>
      <c r="V47" s="2074"/>
      <c r="W47" s="2074"/>
      <c r="X47" s="2074"/>
      <c r="Y47" s="2074"/>
      <c r="Z47" s="2074"/>
      <c r="AA47" s="2074"/>
      <c r="AB47" s="2074"/>
      <c r="AC47" s="2074"/>
      <c r="AD47" s="2074"/>
      <c r="AE47" s="2074"/>
      <c r="AF47" s="2074"/>
      <c r="AG47" s="2074"/>
      <c r="AH47" s="2074"/>
      <c r="AI47" s="2074"/>
      <c r="AJ47" s="2074"/>
    </row>
    <row r="48" spans="2:48">
      <c r="B48" s="2074"/>
      <c r="C48" s="2074"/>
      <c r="D48" s="2074"/>
      <c r="E48" s="2074"/>
      <c r="F48" s="2074"/>
      <c r="G48" s="2074"/>
      <c r="H48" s="2074"/>
      <c r="I48" s="2074"/>
      <c r="J48" s="2074"/>
      <c r="K48" s="2074"/>
      <c r="L48" s="2074"/>
      <c r="M48" s="2074"/>
      <c r="N48" s="2074"/>
      <c r="O48" s="2074"/>
      <c r="P48" s="2074"/>
      <c r="Q48" s="2074"/>
      <c r="R48" s="2074"/>
      <c r="S48" s="2074"/>
      <c r="T48" s="2074"/>
      <c r="U48" s="2074"/>
      <c r="V48" s="2074"/>
      <c r="W48" s="2074"/>
      <c r="X48" s="2074"/>
      <c r="Y48" s="2074"/>
      <c r="Z48" s="2074"/>
      <c r="AA48" s="2074"/>
      <c r="AB48" s="2074"/>
      <c r="AC48" s="2074"/>
      <c r="AD48" s="2074"/>
      <c r="AE48" s="2074"/>
      <c r="AF48" s="2074"/>
      <c r="AG48" s="2074"/>
      <c r="AH48" s="2074"/>
      <c r="AI48" s="2074"/>
      <c r="AJ48" s="2074"/>
    </row>
    <row r="49" spans="2:36">
      <c r="B49" s="2074"/>
      <c r="C49" s="2074"/>
      <c r="D49" s="2074"/>
      <c r="E49" s="2074"/>
      <c r="F49" s="2074"/>
      <c r="G49" s="2074"/>
      <c r="H49" s="2074"/>
      <c r="I49" s="2074"/>
      <c r="J49" s="2074"/>
      <c r="K49" s="2074"/>
      <c r="L49" s="2074"/>
      <c r="M49" s="2074"/>
      <c r="N49" s="2074"/>
      <c r="O49" s="2074"/>
      <c r="P49" s="2074"/>
      <c r="Q49" s="2074"/>
      <c r="R49" s="2074"/>
      <c r="S49" s="2074"/>
      <c r="T49" s="2074"/>
      <c r="U49" s="2074"/>
      <c r="V49" s="2074"/>
      <c r="W49" s="2074"/>
      <c r="X49" s="2074"/>
      <c r="Y49" s="2074"/>
      <c r="Z49" s="2074"/>
      <c r="AA49" s="2074"/>
      <c r="AB49" s="2074"/>
      <c r="AC49" s="2074"/>
      <c r="AD49" s="2074"/>
      <c r="AE49" s="2074"/>
      <c r="AF49" s="2074"/>
      <c r="AG49" s="2074"/>
      <c r="AH49" s="2074"/>
      <c r="AI49" s="2074"/>
      <c r="AJ49" s="2074"/>
    </row>
    <row r="50" spans="2:36">
      <c r="B50" s="2074"/>
      <c r="C50" s="2074"/>
      <c r="D50" s="2074"/>
      <c r="E50" s="2074"/>
      <c r="F50" s="2074"/>
      <c r="G50" s="2074"/>
      <c r="H50" s="2074"/>
      <c r="I50" s="2074"/>
      <c r="J50" s="2074"/>
      <c r="K50" s="2074"/>
      <c r="L50" s="2074"/>
      <c r="M50" s="2074"/>
      <c r="N50" s="2074"/>
      <c r="O50" s="2074"/>
      <c r="P50" s="2074"/>
      <c r="Q50" s="2074"/>
      <c r="R50" s="2074"/>
      <c r="S50" s="2074"/>
      <c r="T50" s="2074"/>
      <c r="U50" s="2074"/>
      <c r="V50" s="2074"/>
      <c r="W50" s="2074"/>
      <c r="X50" s="2074"/>
      <c r="Y50" s="2074"/>
      <c r="Z50" s="2074"/>
      <c r="AA50" s="2074"/>
      <c r="AB50" s="2074"/>
      <c r="AC50" s="2074"/>
      <c r="AD50" s="2074"/>
      <c r="AE50" s="2074"/>
      <c r="AF50" s="2074"/>
      <c r="AG50" s="2074"/>
      <c r="AH50" s="2074"/>
      <c r="AI50" s="2074"/>
      <c r="AJ50" s="2074"/>
    </row>
    <row r="51" spans="2:36">
      <c r="B51" s="2074"/>
      <c r="C51" s="2074"/>
      <c r="D51" s="2074"/>
      <c r="E51" s="2074"/>
      <c r="F51" s="2074"/>
      <c r="G51" s="2074"/>
      <c r="H51" s="2074"/>
      <c r="I51" s="2074"/>
      <c r="J51" s="2074"/>
      <c r="K51" s="2074"/>
      <c r="L51" s="2074"/>
      <c r="M51" s="2074"/>
      <c r="N51" s="2074"/>
      <c r="O51" s="2074"/>
      <c r="P51" s="2074"/>
      <c r="Q51" s="2074"/>
      <c r="R51" s="2074"/>
      <c r="S51" s="2074"/>
      <c r="T51" s="2074"/>
      <c r="U51" s="2074"/>
      <c r="V51" s="2074"/>
      <c r="W51" s="2074"/>
      <c r="X51" s="2074"/>
      <c r="Y51" s="2074"/>
      <c r="Z51" s="2074"/>
      <c r="AA51" s="2074"/>
      <c r="AB51" s="2074"/>
      <c r="AC51" s="2074"/>
      <c r="AD51" s="2074"/>
      <c r="AE51" s="2074"/>
      <c r="AF51" s="2074"/>
      <c r="AG51" s="2074"/>
      <c r="AH51" s="2074"/>
      <c r="AI51" s="2074"/>
      <c r="AJ51" s="2074"/>
    </row>
  </sheetData>
  <sheetProtection selectLockedCells="1"/>
  <mergeCells count="39">
    <mergeCell ref="B19:B20"/>
    <mergeCell ref="C19:H20"/>
    <mergeCell ref="C17:H18"/>
    <mergeCell ref="J17:AJ18"/>
    <mergeCell ref="Y1:AJ1"/>
    <mergeCell ref="Y2:AJ2"/>
    <mergeCell ref="B4:F4"/>
    <mergeCell ref="C5:P5"/>
    <mergeCell ref="C6:P6"/>
    <mergeCell ref="R8:Z8"/>
    <mergeCell ref="AA8:AH8"/>
    <mergeCell ref="AI8:AJ8"/>
    <mergeCell ref="B10:AJ10"/>
    <mergeCell ref="B42:AJ51"/>
    <mergeCell ref="L32:W33"/>
    <mergeCell ref="C23:H31"/>
    <mergeCell ref="J23:AJ31"/>
    <mergeCell ref="AM10:AS11"/>
    <mergeCell ref="C12:AI13"/>
    <mergeCell ref="AL12:BB12"/>
    <mergeCell ref="B15:AJ15"/>
    <mergeCell ref="AC19:AJ20"/>
    <mergeCell ref="AM19:BF21"/>
    <mergeCell ref="B21:B22"/>
    <mergeCell ref="C21:H22"/>
    <mergeCell ref="J21:K21"/>
    <mergeCell ref="L21:W21"/>
    <mergeCell ref="J22:K22"/>
    <mergeCell ref="L22:W22"/>
    <mergeCell ref="AM30:AV34"/>
    <mergeCell ref="C32:H33"/>
    <mergeCell ref="C34:H36"/>
    <mergeCell ref="J34:AJ36"/>
    <mergeCell ref="I19:I20"/>
    <mergeCell ref="J19:K20"/>
    <mergeCell ref="L19:W20"/>
    <mergeCell ref="X19:AB20"/>
    <mergeCell ref="AM22:AS23"/>
    <mergeCell ref="AT22:AV23"/>
  </mergeCells>
  <phoneticPr fontId="3"/>
  <dataValidations disablePrompts="1" count="3">
    <dataValidation type="list" allowBlank="1" showInputMessage="1" showErrorMessage="1" sqref="R8">
      <formula1>$AW$9:$AW$11</formula1>
    </dataValidation>
    <dataValidation type="list" allowBlank="1" showInputMessage="1" showErrorMessage="1" sqref="AT22:AV23">
      <formula1>$AZ$22:$AZ$24</formula1>
    </dataValidation>
    <dataValidation type="list" allowBlank="1" showInputMessage="1" showErrorMessage="1" sqref="J34:AJ36">
      <formula1>$AL$25:$AL$28</formula1>
    </dataValidation>
  </dataValidations>
  <hyperlinks>
    <hyperlink ref="AM10:AP11" location="約款主要条文!A3" display="契約約款第１２条を見る"/>
    <hyperlink ref="AM10:AS11" location="'（25号様式）業務の履行責任'!B42" display="契約約款第３１条を見る"/>
  </hyperlinks>
  <pageMargins left="0.9055118110236221" right="0.51181102362204722" top="0.74803149606299213" bottom="0.74803149606299213" header="0.31496062992125984" footer="0.51181102362204722"/>
  <pageSetup paperSize="9" orientation="portrait" r:id="rId1"/>
  <headerFooter>
    <oddHeader>&amp;L&amp;"ＭＳ 明朝,標準"&amp;8&amp;K01+034第25号様式（第31条関係）建築保全業務委託用</oddHeader>
    <oddFooter>&amp;R&amp;"ＭＳ 明朝,標準"&amp;8&amp;K01+034業務主管課⇒受注者</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tint="0.39997558519241921"/>
  </sheetPr>
  <dimension ref="A1:BE49"/>
  <sheetViews>
    <sheetView showZeros="0" view="pageBreakPreview" zoomScaleNormal="100" zoomScaleSheetLayoutView="100" workbookViewId="0">
      <selection activeCell="AJ8" sqref="AJ8"/>
    </sheetView>
  </sheetViews>
  <sheetFormatPr defaultColWidth="2.33203125" defaultRowHeight="13.2"/>
  <cols>
    <col min="1" max="1" width="11" style="426" customWidth="1"/>
    <col min="2" max="37" width="2.33203125" style="18"/>
    <col min="38" max="38" width="2.33203125" style="18" customWidth="1"/>
    <col min="39" max="39" width="2.33203125" style="18" hidden="1" customWidth="1"/>
    <col min="40" max="40" width="7.33203125" style="18" customWidth="1"/>
    <col min="41" max="45" width="2.33203125" style="18"/>
    <col min="46" max="46" width="18.77734375" style="18" customWidth="1"/>
    <col min="47" max="47" width="12.88671875" style="18" customWidth="1"/>
    <col min="48" max="53" width="2.33203125" style="18"/>
    <col min="54" max="54" width="21.88671875" style="18" hidden="1" customWidth="1"/>
    <col min="55" max="16384" width="2.33203125" style="18"/>
  </cols>
  <sheetData>
    <row r="1" spans="1:57" s="52" customFormat="1" ht="19.5" customHeight="1">
      <c r="B1" s="119"/>
      <c r="C1" s="119"/>
      <c r="D1" s="119"/>
      <c r="E1" s="119"/>
      <c r="F1" s="119"/>
      <c r="G1" s="119"/>
      <c r="H1" s="119"/>
      <c r="I1" s="119"/>
      <c r="J1" s="119"/>
      <c r="K1" s="119"/>
      <c r="L1" s="119"/>
      <c r="M1" s="119"/>
      <c r="N1" s="119"/>
      <c r="O1" s="119"/>
      <c r="P1" s="119"/>
      <c r="Q1" s="119"/>
      <c r="R1" s="119"/>
      <c r="S1" s="119"/>
      <c r="T1" s="119"/>
      <c r="U1" s="119"/>
      <c r="V1" s="119"/>
      <c r="W1" s="119"/>
      <c r="X1" s="119"/>
      <c r="Y1" s="1914">
        <v>43383</v>
      </c>
      <c r="Z1" s="1833"/>
      <c r="AA1" s="1833"/>
      <c r="AB1" s="1833"/>
      <c r="AC1" s="1833"/>
      <c r="AD1" s="1833"/>
      <c r="AE1" s="1833"/>
      <c r="AF1" s="1833"/>
      <c r="AG1" s="1833"/>
      <c r="AH1" s="1833"/>
      <c r="AI1" s="1833"/>
      <c r="AJ1" s="542"/>
      <c r="AK1" s="795" t="s">
        <v>84</v>
      </c>
      <c r="AL1" s="557"/>
      <c r="AM1" s="557"/>
      <c r="AN1" s="119"/>
      <c r="AO1" s="119"/>
      <c r="AP1" s="119"/>
      <c r="AQ1" s="119"/>
      <c r="AR1" s="119"/>
      <c r="AS1" s="119"/>
      <c r="AT1" s="119"/>
      <c r="AU1" s="119"/>
      <c r="AV1" s="119"/>
      <c r="AW1" s="119"/>
      <c r="AX1" s="119"/>
      <c r="AY1" s="119"/>
      <c r="AZ1" s="119"/>
      <c r="BA1" s="119"/>
      <c r="BB1" s="119"/>
      <c r="BC1" s="119"/>
      <c r="BD1" s="119"/>
      <c r="BE1" s="119"/>
    </row>
    <row r="2" spans="1:57" ht="15" customHeight="1">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25"/>
      <c r="AC2" s="544"/>
      <c r="AD2" s="526"/>
      <c r="AE2" s="526"/>
      <c r="AF2" s="526"/>
      <c r="AG2" s="526"/>
      <c r="AH2" s="526"/>
      <c r="AI2" s="526"/>
      <c r="AJ2" s="526"/>
      <c r="AK2" s="544"/>
      <c r="AL2" s="544"/>
      <c r="AM2" s="544"/>
      <c r="AN2" s="544"/>
      <c r="AO2" s="544"/>
      <c r="AP2" s="544"/>
      <c r="AQ2" s="544"/>
      <c r="AR2" s="544"/>
      <c r="AS2" s="544"/>
      <c r="AT2" s="544"/>
      <c r="AU2" s="544"/>
      <c r="AV2" s="544"/>
      <c r="AW2" s="544"/>
      <c r="AX2" s="544"/>
      <c r="AY2" s="544"/>
      <c r="AZ2" s="544"/>
      <c r="BA2" s="544"/>
      <c r="BB2" s="544"/>
      <c r="BC2" s="544"/>
      <c r="BD2" s="544"/>
      <c r="BE2" s="544"/>
    </row>
    <row r="3" spans="1:57" ht="15" customHeight="1">
      <c r="B3" s="544"/>
      <c r="C3" s="1158" t="s">
        <v>115</v>
      </c>
      <c r="D3" s="2020"/>
      <c r="E3" s="2020"/>
      <c r="F3" s="2020"/>
      <c r="G3" s="549"/>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row>
    <row r="4" spans="1:57" ht="20.100000000000001" customHeight="1">
      <c r="B4" s="544"/>
      <c r="C4" s="1836" t="str">
        <f>IF(各項目入力表!B10=各項目入力表!A19,"平　塚　市　長","平塚市病院事業管理者")</f>
        <v>平　塚　市　長</v>
      </c>
      <c r="D4" s="2020"/>
      <c r="E4" s="2020"/>
      <c r="F4" s="2020"/>
      <c r="G4" s="2020"/>
      <c r="H4" s="2020"/>
      <c r="I4" s="2020"/>
      <c r="J4" s="2020"/>
      <c r="K4" s="2020"/>
      <c r="L4" s="2020"/>
      <c r="M4" s="540"/>
      <c r="N4" s="540"/>
      <c r="O4" s="540"/>
      <c r="P4" s="540"/>
      <c r="Q4" s="540"/>
      <c r="R4" s="544"/>
      <c r="S4" s="544"/>
      <c r="T4" s="544"/>
      <c r="U4" s="544"/>
      <c r="V4" s="544"/>
      <c r="W4" s="544"/>
      <c r="X4" s="544"/>
      <c r="Y4" s="544"/>
      <c r="Z4" s="544"/>
      <c r="AA4" s="544"/>
      <c r="AB4" s="544"/>
      <c r="AC4" s="544"/>
      <c r="AD4" s="544"/>
      <c r="AE4" s="544"/>
      <c r="AF4" s="544"/>
      <c r="AG4" s="544"/>
      <c r="AH4" s="544"/>
      <c r="AI4" s="544"/>
      <c r="AJ4" s="544"/>
      <c r="AK4" s="544"/>
      <c r="AL4" s="119"/>
      <c r="AM4" s="119" t="s">
        <v>130</v>
      </c>
      <c r="AN4" s="544"/>
      <c r="AO4" s="544"/>
      <c r="AP4" s="544"/>
      <c r="AQ4" s="544"/>
      <c r="AR4" s="544"/>
      <c r="AS4" s="544"/>
      <c r="AT4" s="544"/>
      <c r="AU4" s="544"/>
      <c r="AV4" s="544"/>
      <c r="AW4" s="544"/>
      <c r="AX4" s="544"/>
      <c r="AY4" s="544"/>
      <c r="AZ4" s="544"/>
      <c r="BA4" s="544"/>
      <c r="BB4" s="544"/>
      <c r="BC4" s="544"/>
      <c r="BD4" s="544"/>
      <c r="BE4" s="544"/>
    </row>
    <row r="5" spans="1:57" ht="15" customHeight="1">
      <c r="B5" s="544"/>
      <c r="C5" s="544"/>
      <c r="D5" s="540"/>
      <c r="E5" s="540"/>
      <c r="F5" s="540"/>
      <c r="G5" s="540"/>
      <c r="H5" s="540"/>
      <c r="I5" s="540"/>
      <c r="J5" s="540"/>
      <c r="K5" s="540"/>
      <c r="L5" s="540"/>
      <c r="M5" s="540"/>
      <c r="N5" s="540"/>
      <c r="O5" s="540"/>
      <c r="P5" s="540"/>
      <c r="Q5" s="540"/>
      <c r="R5" s="544"/>
      <c r="S5" s="544"/>
      <c r="T5" s="544"/>
      <c r="U5" s="544"/>
      <c r="V5" s="544"/>
      <c r="W5" s="544"/>
      <c r="X5" s="544"/>
      <c r="Y5" s="544"/>
      <c r="Z5" s="544"/>
      <c r="AA5" s="544"/>
      <c r="AB5" s="544"/>
      <c r="AC5" s="544"/>
      <c r="AD5" s="544"/>
      <c r="AE5" s="544"/>
      <c r="AF5" s="544"/>
      <c r="AG5" s="544"/>
      <c r="AH5" s="544"/>
      <c r="AI5" s="544"/>
      <c r="AJ5" s="544"/>
      <c r="AK5" s="544"/>
      <c r="AL5" s="119"/>
      <c r="AM5" s="119" t="s">
        <v>134</v>
      </c>
      <c r="AN5" s="544"/>
      <c r="AO5" s="544"/>
      <c r="AP5" s="544"/>
      <c r="AQ5" s="544"/>
      <c r="AR5" s="544"/>
      <c r="AS5" s="544"/>
      <c r="AT5" s="544"/>
      <c r="AU5" s="544"/>
      <c r="AV5" s="544"/>
      <c r="AW5" s="544"/>
      <c r="AX5" s="544"/>
      <c r="AY5" s="544"/>
      <c r="AZ5" s="544"/>
      <c r="BA5" s="544"/>
      <c r="BB5" s="544"/>
      <c r="BC5" s="544"/>
      <c r="BD5" s="544"/>
      <c r="BE5" s="544"/>
    </row>
    <row r="6" spans="1:57" ht="30" customHeight="1">
      <c r="B6" s="544"/>
      <c r="C6" s="544"/>
      <c r="D6" s="544"/>
      <c r="E6" s="544"/>
      <c r="F6" s="544"/>
      <c r="G6" s="544"/>
      <c r="H6" s="544"/>
      <c r="I6" s="527"/>
      <c r="J6" s="527"/>
      <c r="K6" s="527"/>
      <c r="L6" s="527"/>
      <c r="M6" s="527"/>
      <c r="N6" s="527"/>
      <c r="O6" s="527"/>
      <c r="P6" s="527"/>
      <c r="Q6" s="527"/>
      <c r="R6" s="544"/>
      <c r="S6" s="2066" t="s">
        <v>29</v>
      </c>
      <c r="T6" s="1763"/>
      <c r="U6" s="1763"/>
      <c r="V6" s="1763"/>
      <c r="W6" s="1763"/>
      <c r="X6" s="528"/>
      <c r="Y6" s="1775" t="str">
        <f>各項目入力表!F3</f>
        <v>○○市○○番地○○</v>
      </c>
      <c r="Z6" s="2164"/>
      <c r="AA6" s="2164"/>
      <c r="AB6" s="2164"/>
      <c r="AC6" s="2164"/>
      <c r="AD6" s="2164"/>
      <c r="AE6" s="2164"/>
      <c r="AF6" s="2164"/>
      <c r="AG6" s="2164"/>
      <c r="AH6" s="2164"/>
      <c r="AI6" s="2164"/>
      <c r="AJ6" s="528"/>
      <c r="AK6" s="544"/>
      <c r="AL6" s="544"/>
      <c r="AM6" s="544"/>
      <c r="AN6" s="544"/>
      <c r="AO6" s="544"/>
      <c r="AP6" s="544"/>
      <c r="AQ6" s="544"/>
      <c r="AR6" s="544"/>
      <c r="AS6" s="544"/>
      <c r="AT6" s="544"/>
      <c r="AU6" s="544"/>
      <c r="AV6" s="544"/>
      <c r="AW6" s="544"/>
      <c r="AX6" s="544"/>
      <c r="AY6" s="544"/>
      <c r="AZ6" s="544"/>
      <c r="BA6" s="544"/>
      <c r="BB6" s="544"/>
      <c r="BC6" s="544"/>
      <c r="BD6" s="544"/>
      <c r="BE6" s="544"/>
    </row>
    <row r="7" spans="1:57" ht="30" customHeight="1">
      <c r="B7" s="544"/>
      <c r="C7" s="544"/>
      <c r="D7" s="544"/>
      <c r="E7" s="544"/>
      <c r="F7" s="544"/>
      <c r="G7" s="544"/>
      <c r="H7" s="544"/>
      <c r="I7" s="544"/>
      <c r="J7" s="544"/>
      <c r="K7" s="544"/>
      <c r="L7" s="544"/>
      <c r="M7" s="544"/>
      <c r="N7" s="544"/>
      <c r="O7" s="544"/>
      <c r="P7" s="544"/>
      <c r="Q7" s="544"/>
      <c r="R7" s="544"/>
      <c r="S7" s="2066" t="s">
        <v>22</v>
      </c>
      <c r="T7" s="1763"/>
      <c r="U7" s="1763"/>
      <c r="V7" s="1763"/>
      <c r="W7" s="1763"/>
      <c r="X7" s="529"/>
      <c r="Y7" s="1775" t="str">
        <f>各項目入力表!F4</f>
        <v>○△□×ビル管理株式会社</v>
      </c>
      <c r="Z7" s="2164"/>
      <c r="AA7" s="2164"/>
      <c r="AB7" s="2164"/>
      <c r="AC7" s="2164"/>
      <c r="AD7" s="2164"/>
      <c r="AE7" s="2164"/>
      <c r="AF7" s="2164"/>
      <c r="AG7" s="2164"/>
      <c r="AH7" s="2164"/>
      <c r="AI7" s="2164"/>
      <c r="AJ7" s="528"/>
      <c r="AK7" s="544"/>
      <c r="AL7" s="544"/>
      <c r="AM7" s="544"/>
      <c r="AN7" s="544"/>
      <c r="AO7" s="544"/>
      <c r="AP7" s="544"/>
      <c r="AQ7" s="544"/>
      <c r="AR7" s="544"/>
      <c r="AS7" s="544"/>
      <c r="AT7" s="544"/>
      <c r="AU7" s="544"/>
      <c r="AV7" s="544"/>
      <c r="AW7" s="544"/>
      <c r="AX7" s="544"/>
      <c r="AY7" s="544"/>
      <c r="AZ7" s="544"/>
      <c r="BA7" s="544"/>
      <c r="BB7" s="544"/>
      <c r="BC7" s="544"/>
      <c r="BD7" s="544"/>
      <c r="BE7" s="544"/>
    </row>
    <row r="8" spans="1:57" ht="30" customHeight="1">
      <c r="B8" s="544"/>
      <c r="C8" s="544"/>
      <c r="D8" s="544"/>
      <c r="E8" s="544"/>
      <c r="F8" s="544"/>
      <c r="G8" s="544"/>
      <c r="H8" s="544"/>
      <c r="I8" s="544"/>
      <c r="J8" s="544"/>
      <c r="K8" s="544"/>
      <c r="L8" s="544"/>
      <c r="M8" s="544"/>
      <c r="N8" s="544"/>
      <c r="O8" s="544"/>
      <c r="P8" s="544"/>
      <c r="Q8" s="544"/>
      <c r="R8" s="544"/>
      <c r="S8" s="2066" t="s">
        <v>23</v>
      </c>
      <c r="T8" s="1763"/>
      <c r="U8" s="1763"/>
      <c r="V8" s="1763"/>
      <c r="W8" s="1763"/>
      <c r="X8" s="543"/>
      <c r="Y8" s="1775" t="str">
        <f>各項目入力表!F5</f>
        <v>代表取締役　○△　□×</v>
      </c>
      <c r="Z8" s="2164"/>
      <c r="AA8" s="2164"/>
      <c r="AB8" s="2164"/>
      <c r="AC8" s="2164"/>
      <c r="AD8" s="2164"/>
      <c r="AE8" s="2164"/>
      <c r="AF8" s="2164"/>
      <c r="AG8" s="2164"/>
      <c r="AH8" s="2164"/>
      <c r="AI8" s="2164"/>
      <c r="AJ8" s="530"/>
      <c r="AK8" s="544"/>
      <c r="AL8" s="544"/>
      <c r="AM8" s="544"/>
      <c r="AN8" s="544"/>
      <c r="AO8" s="544"/>
      <c r="AP8" s="544"/>
      <c r="AQ8" s="544"/>
      <c r="AR8" s="544"/>
      <c r="AS8" s="544"/>
      <c r="AT8" s="544"/>
      <c r="AU8" s="544"/>
      <c r="AV8" s="544"/>
      <c r="AW8" s="544"/>
      <c r="AX8" s="544"/>
      <c r="AY8" s="544"/>
      <c r="AZ8" s="544"/>
      <c r="BA8" s="544"/>
      <c r="BB8" s="544"/>
      <c r="BC8" s="544"/>
      <c r="BD8" s="544"/>
      <c r="BE8" s="544"/>
    </row>
    <row r="9" spans="1:57" s="1060" customFormat="1" ht="18.600000000000001" customHeight="1">
      <c r="B9" s="1053"/>
      <c r="C9" s="1053"/>
      <c r="D9" s="1053"/>
      <c r="E9" s="1053"/>
      <c r="F9" s="1053"/>
      <c r="G9" s="1053"/>
      <c r="H9" s="1053"/>
      <c r="I9" s="1053"/>
      <c r="J9" s="1053"/>
      <c r="K9" s="1053"/>
      <c r="L9" s="1053"/>
      <c r="M9" s="1053"/>
      <c r="N9" s="1053"/>
      <c r="O9" s="1053"/>
      <c r="P9" s="2064" t="s">
        <v>854</v>
      </c>
      <c r="Q9" s="2236"/>
      <c r="R9" s="2236"/>
      <c r="S9" s="2236"/>
      <c r="T9" s="2236"/>
      <c r="U9" s="2236"/>
      <c r="V9" s="2236"/>
      <c r="W9" s="2236"/>
      <c r="X9" s="2236"/>
      <c r="Y9" s="2236"/>
      <c r="Z9" s="2236"/>
      <c r="AA9" s="2236"/>
      <c r="AB9" s="2236"/>
      <c r="AC9" s="2236"/>
      <c r="AD9" s="2236"/>
      <c r="AE9" s="2236"/>
      <c r="AF9" s="2236"/>
      <c r="AG9" s="2236"/>
      <c r="AH9" s="2236"/>
      <c r="AI9" s="1058"/>
      <c r="AJ9" s="530"/>
      <c r="AK9" s="1053"/>
      <c r="AL9" s="1053"/>
      <c r="AM9" s="1053"/>
      <c r="AN9" s="1053"/>
      <c r="AO9" s="1053"/>
      <c r="AP9" s="1053"/>
      <c r="AQ9" s="1053"/>
      <c r="AR9" s="1053"/>
      <c r="AS9" s="1053"/>
      <c r="AT9" s="1053"/>
      <c r="AU9" s="1053"/>
      <c r="AV9" s="1053"/>
      <c r="AW9" s="1053"/>
      <c r="AX9" s="1053"/>
      <c r="AY9" s="1053"/>
      <c r="AZ9" s="1053"/>
      <c r="BA9" s="1053"/>
      <c r="BB9" s="1053"/>
      <c r="BC9" s="1053"/>
      <c r="BD9" s="1053"/>
      <c r="BE9" s="1053"/>
    </row>
    <row r="10" spans="1:57" ht="15" customHeight="1">
      <c r="B10" s="544"/>
      <c r="C10" s="544"/>
      <c r="D10" s="544"/>
      <c r="E10" s="544"/>
      <c r="F10" s="544"/>
      <c r="G10" s="544"/>
      <c r="H10" s="544"/>
      <c r="I10" s="544"/>
      <c r="J10" s="544"/>
      <c r="K10" s="544"/>
      <c r="L10" s="544"/>
      <c r="M10" s="544"/>
      <c r="N10" s="544"/>
      <c r="O10" s="544"/>
      <c r="P10" s="2236"/>
      <c r="Q10" s="2236"/>
      <c r="R10" s="2236"/>
      <c r="S10" s="2236"/>
      <c r="T10" s="2236"/>
      <c r="U10" s="2236"/>
      <c r="V10" s="2236"/>
      <c r="W10" s="2236"/>
      <c r="X10" s="2236"/>
      <c r="Y10" s="2236"/>
      <c r="Z10" s="2236"/>
      <c r="AA10" s="2236"/>
      <c r="AB10" s="2236"/>
      <c r="AC10" s="2236"/>
      <c r="AD10" s="2236"/>
      <c r="AE10" s="2236"/>
      <c r="AF10" s="2236"/>
      <c r="AG10" s="2236"/>
      <c r="AH10" s="2236"/>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row>
    <row r="11" spans="1:57" ht="30" customHeight="1">
      <c r="B11" s="550"/>
      <c r="C11" s="540"/>
      <c r="D11" s="540"/>
      <c r="E11" s="540"/>
      <c r="F11" s="540"/>
      <c r="G11" s="540"/>
      <c r="H11" s="540"/>
      <c r="I11" s="540"/>
      <c r="J11" s="549"/>
      <c r="K11" s="549"/>
      <c r="L11" s="1385" t="s">
        <v>181</v>
      </c>
      <c r="M11" s="1158"/>
      <c r="N11" s="1158"/>
      <c r="O11" s="1385" t="str">
        <f>IF(O13=AM14,"指示","協議")</f>
        <v>指示</v>
      </c>
      <c r="P11" s="1158"/>
      <c r="Q11" s="1158"/>
      <c r="R11" s="1385" t="s">
        <v>182</v>
      </c>
      <c r="S11" s="1385"/>
      <c r="T11" s="1385"/>
      <c r="U11" s="1385"/>
      <c r="V11" s="1385"/>
      <c r="W11" s="1385"/>
      <c r="X11" s="1385"/>
      <c r="Y11" s="1385"/>
      <c r="Z11" s="1385"/>
      <c r="AA11" s="540"/>
      <c r="AB11" s="540"/>
      <c r="AC11" s="540"/>
      <c r="AD11" s="540"/>
      <c r="AE11" s="540"/>
      <c r="AF11" s="540"/>
      <c r="AG11" s="540"/>
      <c r="AH11" s="540"/>
      <c r="AI11" s="540"/>
      <c r="AJ11" s="540"/>
      <c r="AK11" s="544"/>
      <c r="AL11" s="544"/>
      <c r="AM11" s="544" t="s">
        <v>788</v>
      </c>
      <c r="AN11" s="544"/>
      <c r="AO11" s="544"/>
      <c r="AP11" s="544"/>
      <c r="AQ11" s="544"/>
      <c r="AR11" s="544"/>
      <c r="AS11" s="544"/>
      <c r="AT11" s="544"/>
      <c r="AU11" s="544"/>
      <c r="AV11" s="544"/>
      <c r="AW11" s="544"/>
      <c r="AX11" s="544"/>
      <c r="AY11" s="544"/>
      <c r="AZ11" s="544"/>
      <c r="BA11" s="544"/>
      <c r="BB11" s="544"/>
      <c r="BC11" s="544"/>
      <c r="BD11" s="544"/>
      <c r="BE11" s="544"/>
    </row>
    <row r="12" spans="1:57" ht="15" customHeight="1">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t="s">
        <v>622</v>
      </c>
      <c r="AN12" s="544"/>
      <c r="AO12" s="544"/>
      <c r="AP12" s="544"/>
      <c r="AQ12" s="544"/>
      <c r="AR12" s="544"/>
      <c r="AS12" s="544"/>
      <c r="AT12" s="544"/>
      <c r="AU12" s="544"/>
      <c r="AV12" s="544"/>
      <c r="AW12" s="544"/>
      <c r="AX12" s="544"/>
      <c r="AY12" s="544"/>
      <c r="AZ12" s="544"/>
      <c r="BA12" s="544"/>
      <c r="BB12" s="544"/>
      <c r="BC12" s="544"/>
      <c r="BD12" s="544"/>
      <c r="BE12" s="544"/>
    </row>
    <row r="13" spans="1:57" ht="20.100000000000001" customHeight="1">
      <c r="B13" s="340"/>
      <c r="C13" s="1815">
        <v>43374</v>
      </c>
      <c r="D13" s="1815"/>
      <c r="E13" s="1815"/>
      <c r="F13" s="1815"/>
      <c r="G13" s="1815"/>
      <c r="H13" s="1815"/>
      <c r="I13" s="1815"/>
      <c r="J13" s="1815"/>
      <c r="K13" s="1815"/>
      <c r="L13" s="1388" t="s">
        <v>149</v>
      </c>
      <c r="M13" s="1712"/>
      <c r="N13" s="1712"/>
      <c r="O13" s="1608" t="s">
        <v>623</v>
      </c>
      <c r="P13" s="1816"/>
      <c r="Q13" s="1816"/>
      <c r="R13" s="1816"/>
      <c r="S13" s="1816"/>
      <c r="T13" s="1816"/>
      <c r="U13" s="1816"/>
      <c r="V13" s="1816"/>
      <c r="W13" s="1816"/>
      <c r="X13" s="1816"/>
      <c r="Y13" s="1816"/>
      <c r="Z13" s="1816"/>
      <c r="AA13" s="1816"/>
      <c r="AB13" s="1816"/>
      <c r="AC13" s="1816"/>
      <c r="AD13" s="1816"/>
      <c r="AE13" s="1816"/>
      <c r="AF13" s="1816"/>
      <c r="AG13" s="1816"/>
      <c r="AH13" s="1816"/>
      <c r="AI13" s="1816"/>
      <c r="AJ13" s="1816"/>
      <c r="AK13" s="544"/>
      <c r="AL13" s="544"/>
      <c r="AM13" s="544" t="s">
        <v>789</v>
      </c>
      <c r="AN13" s="544"/>
      <c r="AO13" s="544"/>
      <c r="AP13" s="544"/>
      <c r="AQ13" s="544"/>
      <c r="AR13" s="544"/>
      <c r="AS13" s="544"/>
      <c r="AT13" s="544"/>
      <c r="AU13" s="544"/>
      <c r="AV13" s="544"/>
      <c r="AW13" s="544"/>
      <c r="AX13" s="544"/>
      <c r="AY13" s="544"/>
      <c r="AZ13" s="544"/>
      <c r="BA13" s="544"/>
      <c r="BB13" s="544"/>
      <c r="BC13" s="544"/>
      <c r="BD13" s="544"/>
      <c r="BE13" s="544"/>
    </row>
    <row r="14" spans="1:57" ht="20.100000000000001" customHeight="1">
      <c r="B14" s="1814" t="str">
        <f>IF(O13=AM15,"について、次のとおり承諾します。",+IF(O13=AM11,"次のとおり承諾します。","承諾します。"))</f>
        <v>承諾します。</v>
      </c>
      <c r="C14" s="2020"/>
      <c r="D14" s="2020"/>
      <c r="E14" s="2020"/>
      <c r="F14" s="2020"/>
      <c r="G14" s="2020"/>
      <c r="H14" s="2020"/>
      <c r="I14" s="2020"/>
      <c r="J14" s="2020"/>
      <c r="K14" s="2020"/>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c r="AK14" s="544"/>
      <c r="AL14" s="544"/>
      <c r="AM14" s="544" t="s">
        <v>623</v>
      </c>
      <c r="AN14" s="544"/>
      <c r="AO14" s="544"/>
      <c r="AP14" s="544"/>
      <c r="AQ14" s="544"/>
      <c r="AR14" s="544"/>
      <c r="AS14" s="544"/>
      <c r="AT14" s="544"/>
      <c r="AU14" s="544"/>
      <c r="AV14" s="544"/>
      <c r="AW14" s="544"/>
      <c r="AX14" s="544"/>
      <c r="AY14" s="544"/>
      <c r="AZ14" s="544"/>
      <c r="BA14" s="544"/>
      <c r="BB14" s="544"/>
      <c r="BC14" s="544"/>
      <c r="BD14" s="544"/>
      <c r="BE14" s="544"/>
    </row>
    <row r="15" spans="1:57" s="337" customFormat="1" ht="15" customHeight="1">
      <c r="A15" s="426"/>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t="s">
        <v>790</v>
      </c>
      <c r="AN15" s="558"/>
      <c r="AO15" s="549"/>
      <c r="AP15" s="549"/>
      <c r="AQ15" s="549"/>
      <c r="AR15" s="549"/>
      <c r="AS15" s="549"/>
      <c r="AT15" s="549"/>
      <c r="AU15" s="549"/>
      <c r="AV15" s="549"/>
      <c r="AW15" s="549"/>
      <c r="AX15" s="549"/>
      <c r="AY15" s="549"/>
      <c r="AZ15" s="549"/>
      <c r="BA15" s="549"/>
      <c r="BB15" s="549"/>
      <c r="BC15" s="549"/>
      <c r="BD15" s="549"/>
      <c r="BE15" s="544"/>
    </row>
    <row r="16" spans="1:57" ht="20.100000000000001" customHeight="1">
      <c r="B16" s="544"/>
      <c r="C16" s="1754" t="s">
        <v>28</v>
      </c>
      <c r="D16" s="1754"/>
      <c r="E16" s="1754"/>
      <c r="F16" s="1754"/>
      <c r="G16" s="1754"/>
      <c r="H16" s="1754"/>
      <c r="I16" s="1754"/>
      <c r="J16" s="1754"/>
      <c r="K16" s="1754"/>
      <c r="L16" s="1754"/>
      <c r="M16" s="1754"/>
      <c r="N16" s="1754"/>
      <c r="O16" s="1754"/>
      <c r="P16" s="1754"/>
      <c r="Q16" s="1754"/>
      <c r="R16" s="1754"/>
      <c r="S16" s="1754"/>
      <c r="T16" s="1754"/>
      <c r="U16" s="1754"/>
      <c r="V16" s="1754"/>
      <c r="W16" s="1754"/>
      <c r="X16" s="1754"/>
      <c r="Y16" s="1754"/>
      <c r="Z16" s="1754"/>
      <c r="AA16" s="1754"/>
      <c r="AB16" s="1754"/>
      <c r="AC16" s="1754"/>
      <c r="AD16" s="1754"/>
      <c r="AE16" s="1754"/>
      <c r="AF16" s="1754"/>
      <c r="AG16" s="1754"/>
      <c r="AH16" s="1754"/>
      <c r="AI16" s="1754"/>
      <c r="AJ16" s="1754"/>
      <c r="AK16" s="544"/>
      <c r="AL16" s="544"/>
      <c r="AM16" s="2405" t="s">
        <v>791</v>
      </c>
      <c r="AN16" s="2406"/>
      <c r="AO16" s="2406"/>
      <c r="AP16" s="2406"/>
      <c r="AQ16" s="2406"/>
      <c r="AR16" s="2406"/>
      <c r="AS16" s="2406"/>
      <c r="AT16" s="2406"/>
      <c r="AU16" s="2406"/>
      <c r="AV16" s="2406"/>
      <c r="AW16" s="2406"/>
      <c r="AX16" s="549"/>
      <c r="AY16" s="549"/>
      <c r="AZ16" s="549"/>
      <c r="BA16" s="549"/>
      <c r="BB16" s="549"/>
      <c r="BC16" s="549"/>
      <c r="BD16" s="549"/>
      <c r="BE16" s="544"/>
    </row>
    <row r="17" spans="1:57" ht="15" customHeight="1" thickBot="1">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2406"/>
      <c r="AN17" s="2406"/>
      <c r="AO17" s="2406"/>
      <c r="AP17" s="2406"/>
      <c r="AQ17" s="2406"/>
      <c r="AR17" s="2406"/>
      <c r="AS17" s="2406"/>
      <c r="AT17" s="2406"/>
      <c r="AU17" s="2406"/>
      <c r="AV17" s="2406"/>
      <c r="AW17" s="2406"/>
      <c r="AX17" s="549"/>
      <c r="AY17" s="549"/>
      <c r="AZ17" s="549"/>
      <c r="BA17" s="549"/>
      <c r="BB17" s="549"/>
      <c r="BC17" s="549"/>
      <c r="BD17" s="549"/>
      <c r="BE17" s="544"/>
    </row>
    <row r="18" spans="1:57" ht="15" customHeight="1" thickBot="1">
      <c r="B18" s="1926"/>
      <c r="C18" s="2403" t="s">
        <v>229</v>
      </c>
      <c r="D18" s="2404"/>
      <c r="E18" s="2404"/>
      <c r="F18" s="2404"/>
      <c r="G18" s="2404"/>
      <c r="H18" s="2404"/>
      <c r="I18" s="1928"/>
      <c r="J18" s="85"/>
      <c r="K18" s="524"/>
      <c r="L18" s="2208" t="str">
        <f>各項目入力表!B3</f>
        <v>○○○○施設保全業務（総合管理）</v>
      </c>
      <c r="M18" s="2209"/>
      <c r="N18" s="2209"/>
      <c r="O18" s="2209"/>
      <c r="P18" s="2209"/>
      <c r="Q18" s="2209"/>
      <c r="R18" s="2209"/>
      <c r="S18" s="2209"/>
      <c r="T18" s="2209"/>
      <c r="U18" s="2209"/>
      <c r="V18" s="2209"/>
      <c r="W18" s="2209"/>
      <c r="X18" s="2209"/>
      <c r="Y18" s="2209"/>
      <c r="Z18" s="2209"/>
      <c r="AA18" s="2209"/>
      <c r="AB18" s="2209"/>
      <c r="AC18" s="2209"/>
      <c r="AD18" s="2209"/>
      <c r="AE18" s="2209"/>
      <c r="AF18" s="2209"/>
      <c r="AG18" s="2209"/>
      <c r="AH18" s="2209"/>
      <c r="AI18" s="2209"/>
      <c r="AJ18" s="2210"/>
      <c r="AK18" s="544"/>
      <c r="AL18" s="544"/>
      <c r="AM18" s="2406"/>
      <c r="AN18" s="2406"/>
      <c r="AO18" s="2406"/>
      <c r="AP18" s="2406"/>
      <c r="AQ18" s="2406"/>
      <c r="AR18" s="2406"/>
      <c r="AS18" s="2406"/>
      <c r="AT18" s="2406"/>
      <c r="AU18" s="2406"/>
      <c r="AV18" s="2406"/>
      <c r="AW18" s="2406"/>
      <c r="AX18" s="549"/>
      <c r="AY18" s="549"/>
      <c r="AZ18" s="549"/>
      <c r="BA18" s="549"/>
      <c r="BB18" s="549"/>
      <c r="BC18" s="549"/>
      <c r="BD18" s="549"/>
      <c r="BE18" s="544"/>
    </row>
    <row r="19" spans="1:57" ht="15" customHeight="1" thickTop="1">
      <c r="B19" s="1586"/>
      <c r="C19" s="2365"/>
      <c r="D19" s="2365"/>
      <c r="E19" s="2365"/>
      <c r="F19" s="2365"/>
      <c r="G19" s="2365"/>
      <c r="H19" s="2365"/>
      <c r="I19" s="1628"/>
      <c r="J19" s="86"/>
      <c r="K19" s="87"/>
      <c r="L19" s="2211"/>
      <c r="M19" s="2211"/>
      <c r="N19" s="2211"/>
      <c r="O19" s="2211"/>
      <c r="P19" s="2211"/>
      <c r="Q19" s="2211"/>
      <c r="R19" s="2211"/>
      <c r="S19" s="2211"/>
      <c r="T19" s="2211"/>
      <c r="U19" s="2211"/>
      <c r="V19" s="2211"/>
      <c r="W19" s="2211"/>
      <c r="X19" s="2211"/>
      <c r="Y19" s="2211"/>
      <c r="Z19" s="2211"/>
      <c r="AA19" s="2211"/>
      <c r="AB19" s="2211"/>
      <c r="AC19" s="2211"/>
      <c r="AD19" s="2211"/>
      <c r="AE19" s="2211"/>
      <c r="AF19" s="2211"/>
      <c r="AG19" s="2211"/>
      <c r="AH19" s="2211"/>
      <c r="AI19" s="2211"/>
      <c r="AJ19" s="2212"/>
      <c r="AK19" s="544"/>
      <c r="AL19" s="544"/>
      <c r="AM19" s="544"/>
      <c r="AN19" s="2397" t="s">
        <v>279</v>
      </c>
      <c r="AO19" s="1835"/>
      <c r="AP19" s="1835"/>
      <c r="AQ19" s="1835"/>
      <c r="AR19" s="1835"/>
      <c r="AS19" s="1835"/>
      <c r="AT19" s="2398"/>
      <c r="AU19" s="1619" t="s">
        <v>110</v>
      </c>
      <c r="AV19" s="1620"/>
      <c r="AW19" s="1621"/>
      <c r="AX19" s="544"/>
      <c r="AY19" s="544"/>
      <c r="AZ19" s="544"/>
      <c r="BA19" s="544"/>
      <c r="BB19" s="544" t="s">
        <v>110</v>
      </c>
      <c r="BC19" s="544"/>
      <c r="BD19" s="544"/>
      <c r="BE19" s="544"/>
    </row>
    <row r="20" spans="1:57" ht="15" customHeight="1" thickBot="1">
      <c r="B20" s="1585"/>
      <c r="C20" s="2363" t="str">
        <f>IF(O13=AM11,"当初契約　　　年月日",+IF(O13=AM12,"当初　　　　　契約年月日",+IF(O13=AM13,"当初　　　　　契約年月日","契約年月日")))</f>
        <v>契約年月日</v>
      </c>
      <c r="D20" s="2364"/>
      <c r="E20" s="2364"/>
      <c r="F20" s="2364"/>
      <c r="G20" s="2364"/>
      <c r="H20" s="2364"/>
      <c r="I20" s="1627"/>
      <c r="J20" s="1593"/>
      <c r="K20" s="1594"/>
      <c r="L20" s="1561">
        <f>各項目入力表!B6</f>
        <v>43922</v>
      </c>
      <c r="M20" s="1561"/>
      <c r="N20" s="1561"/>
      <c r="O20" s="1561"/>
      <c r="P20" s="1561"/>
      <c r="Q20" s="1561"/>
      <c r="R20" s="1561"/>
      <c r="S20" s="1561"/>
      <c r="T20" s="1561"/>
      <c r="U20" s="1561"/>
      <c r="V20" s="1561"/>
      <c r="W20" s="1590"/>
      <c r="X20" s="546"/>
      <c r="Y20" s="1102" t="s">
        <v>120</v>
      </c>
      <c r="Z20" s="2255"/>
      <c r="AA20" s="2255"/>
      <c r="AB20" s="2255"/>
      <c r="AC20" s="2255"/>
      <c r="AD20" s="539"/>
      <c r="AE20" s="1896" t="str">
        <f>各項目入力表!B5</f>
        <v>05</v>
      </c>
      <c r="AF20" s="2069"/>
      <c r="AG20" s="2069"/>
      <c r="AH20" s="2069"/>
      <c r="AI20" s="2069"/>
      <c r="AJ20" s="2278"/>
      <c r="AK20" s="544"/>
      <c r="AL20" s="544"/>
      <c r="AM20" s="544"/>
      <c r="AN20" s="1835"/>
      <c r="AO20" s="1835"/>
      <c r="AP20" s="1835"/>
      <c r="AQ20" s="1835"/>
      <c r="AR20" s="1835"/>
      <c r="AS20" s="1835"/>
      <c r="AT20" s="2398"/>
      <c r="AU20" s="1622"/>
      <c r="AV20" s="1623"/>
      <c r="AW20" s="1624"/>
      <c r="AX20" s="544"/>
      <c r="AY20" s="544"/>
      <c r="AZ20" s="544"/>
      <c r="BA20" s="544"/>
      <c r="BB20" s="544" t="s">
        <v>128</v>
      </c>
      <c r="BC20" s="544"/>
      <c r="BD20" s="544"/>
      <c r="BE20" s="544"/>
    </row>
    <row r="21" spans="1:57" ht="15" customHeight="1" thickTop="1">
      <c r="B21" s="1586"/>
      <c r="C21" s="2365"/>
      <c r="D21" s="2365"/>
      <c r="E21" s="2365"/>
      <c r="F21" s="2365"/>
      <c r="G21" s="2365"/>
      <c r="H21" s="2365"/>
      <c r="I21" s="1628"/>
      <c r="J21" s="1595"/>
      <c r="K21" s="1596"/>
      <c r="L21" s="1597"/>
      <c r="M21" s="1597"/>
      <c r="N21" s="1597"/>
      <c r="O21" s="1597"/>
      <c r="P21" s="1597"/>
      <c r="Q21" s="1597"/>
      <c r="R21" s="1597"/>
      <c r="S21" s="1597"/>
      <c r="T21" s="1597"/>
      <c r="U21" s="1597"/>
      <c r="V21" s="1597"/>
      <c r="W21" s="1598"/>
      <c r="X21" s="536"/>
      <c r="Y21" s="1263"/>
      <c r="Z21" s="1263"/>
      <c r="AA21" s="1263"/>
      <c r="AB21" s="1263"/>
      <c r="AC21" s="1263"/>
      <c r="AD21" s="541"/>
      <c r="AE21" s="2070"/>
      <c r="AF21" s="2071"/>
      <c r="AG21" s="2071"/>
      <c r="AH21" s="2071"/>
      <c r="AI21" s="2071"/>
      <c r="AJ21" s="2279"/>
      <c r="AK21" s="544"/>
      <c r="AL21" s="544"/>
      <c r="AM21" s="544"/>
      <c r="AN21" s="2397" t="s">
        <v>792</v>
      </c>
      <c r="AO21" s="1835"/>
      <c r="AP21" s="1835"/>
      <c r="AQ21" s="1835"/>
      <c r="AR21" s="1835"/>
      <c r="AS21" s="1835"/>
      <c r="AT21" s="2398"/>
      <c r="AU21" s="1873" t="s">
        <v>110</v>
      </c>
      <c r="AV21" s="1874"/>
      <c r="AW21" s="1875"/>
      <c r="AX21" s="544"/>
      <c r="AY21" s="544"/>
      <c r="AZ21" s="544"/>
      <c r="BA21" s="544"/>
      <c r="BB21" s="544"/>
      <c r="BC21" s="544"/>
      <c r="BD21" s="544"/>
      <c r="BE21" s="544"/>
    </row>
    <row r="22" spans="1:57" ht="30" customHeight="1" thickBot="1">
      <c r="B22" s="1585"/>
      <c r="C22" s="2363" t="str">
        <f>IF(O13=AM11,"現履行期間",+IF(O13=AM12,"現履行期間","履行期間"))</f>
        <v>履行期間</v>
      </c>
      <c r="D22" s="2364"/>
      <c r="E22" s="2364"/>
      <c r="F22" s="2364"/>
      <c r="G22" s="2364"/>
      <c r="H22" s="2364"/>
      <c r="I22" s="538"/>
      <c r="J22" s="1896" t="s">
        <v>135</v>
      </c>
      <c r="K22" s="2069"/>
      <c r="L22" s="1561">
        <f>各項目入力表!B7</f>
        <v>43922</v>
      </c>
      <c r="M22" s="1561"/>
      <c r="N22" s="1561"/>
      <c r="O22" s="1561"/>
      <c r="P22" s="1561"/>
      <c r="Q22" s="1561"/>
      <c r="R22" s="1561"/>
      <c r="S22" s="1561"/>
      <c r="T22" s="1561"/>
      <c r="U22" s="1561"/>
      <c r="V22" s="1561"/>
      <c r="W22" s="1590"/>
      <c r="X22" s="545"/>
      <c r="Y22" s="88"/>
      <c r="Z22" s="88"/>
      <c r="AA22" s="88"/>
      <c r="AB22" s="88"/>
      <c r="AC22" s="88"/>
      <c r="AD22" s="88"/>
      <c r="AE22" s="88"/>
      <c r="AF22" s="88"/>
      <c r="AG22" s="88"/>
      <c r="AH22" s="88"/>
      <c r="AI22" s="88"/>
      <c r="AJ22" s="57"/>
      <c r="AK22" s="544"/>
      <c r="AL22" s="544"/>
      <c r="AM22" s="544"/>
      <c r="AN22" s="1835"/>
      <c r="AO22" s="1835"/>
      <c r="AP22" s="1835"/>
      <c r="AQ22" s="1835"/>
      <c r="AR22" s="1835"/>
      <c r="AS22" s="1835"/>
      <c r="AT22" s="2398"/>
      <c r="AU22" s="1622"/>
      <c r="AV22" s="1623"/>
      <c r="AW22" s="1624"/>
      <c r="AX22" s="544"/>
      <c r="AY22" s="544"/>
      <c r="AZ22" s="544"/>
      <c r="BA22" s="544"/>
      <c r="BB22" s="544"/>
      <c r="BC22" s="544"/>
      <c r="BD22" s="544"/>
      <c r="BE22" s="544"/>
    </row>
    <row r="23" spans="1:57" ht="30" customHeight="1" thickTop="1">
      <c r="B23" s="1586"/>
      <c r="C23" s="2365"/>
      <c r="D23" s="2365"/>
      <c r="E23" s="2365"/>
      <c r="F23" s="2365"/>
      <c r="G23" s="2365"/>
      <c r="H23" s="2365"/>
      <c r="I23" s="535"/>
      <c r="J23" s="1116" t="s">
        <v>136</v>
      </c>
      <c r="K23" s="1935"/>
      <c r="L23" s="1597">
        <f>IF(O13=AM11,BB23,BB23)</f>
        <v>44286</v>
      </c>
      <c r="M23" s="1597"/>
      <c r="N23" s="1597"/>
      <c r="O23" s="1597"/>
      <c r="P23" s="1597"/>
      <c r="Q23" s="1597"/>
      <c r="R23" s="1597"/>
      <c r="S23" s="1597"/>
      <c r="T23" s="1597"/>
      <c r="U23" s="1597"/>
      <c r="V23" s="1597"/>
      <c r="W23" s="1598"/>
      <c r="X23" s="537"/>
      <c r="Y23" s="89"/>
      <c r="Z23" s="89"/>
      <c r="AA23" s="89"/>
      <c r="AB23" s="89"/>
      <c r="AC23" s="89"/>
      <c r="AD23" s="89"/>
      <c r="AE23" s="89"/>
      <c r="AF23" s="89"/>
      <c r="AG23" s="89"/>
      <c r="AH23" s="89"/>
      <c r="AI23" s="89"/>
      <c r="AJ23" s="58"/>
      <c r="AK23" s="544"/>
      <c r="AL23" s="544"/>
      <c r="AM23" s="544"/>
      <c r="AN23" s="544"/>
      <c r="AO23" s="544"/>
      <c r="AP23" s="544"/>
      <c r="AQ23" s="544"/>
      <c r="AR23" s="544"/>
      <c r="AS23" s="544"/>
      <c r="AT23" s="544"/>
      <c r="AU23" s="544"/>
      <c r="AV23" s="544"/>
      <c r="AW23" s="544"/>
      <c r="AX23" s="544"/>
      <c r="AY23" s="544"/>
      <c r="AZ23" s="544"/>
      <c r="BA23" s="544"/>
      <c r="BB23" s="559">
        <f>IF(AU19=BB20,各項目入力表!D5,各項目入力表!B8)</f>
        <v>44286</v>
      </c>
      <c r="BC23" s="544"/>
      <c r="BD23" s="544"/>
      <c r="BE23" s="544"/>
    </row>
    <row r="24" spans="1:57" ht="30" customHeight="1">
      <c r="B24" s="1585"/>
      <c r="C24" s="2363" t="str">
        <f>IF(O13=AM11,"変更後履行期間",+IF(O13=AM12,"変更後履行期間",""))</f>
        <v/>
      </c>
      <c r="D24" s="2364"/>
      <c r="E24" s="2364"/>
      <c r="F24" s="2364"/>
      <c r="G24" s="2364"/>
      <c r="H24" s="2364"/>
      <c r="I24" s="1627"/>
      <c r="J24" s="1588" t="str">
        <f>IF(O13=AM11,"自",+IF(O13=AM12,"自",""))</f>
        <v/>
      </c>
      <c r="K24" s="1934"/>
      <c r="L24" s="1561" t="str">
        <f>IF(O13=AM11,各項目入力表!B7,+IF(O13=AM12,各項目入力表!B7,""))</f>
        <v/>
      </c>
      <c r="M24" s="1561"/>
      <c r="N24" s="1561"/>
      <c r="O24" s="1561"/>
      <c r="P24" s="1561"/>
      <c r="Q24" s="1561"/>
      <c r="R24" s="1561"/>
      <c r="S24" s="1561"/>
      <c r="T24" s="1561"/>
      <c r="U24" s="1561"/>
      <c r="V24" s="1561"/>
      <c r="W24" s="1590"/>
      <c r="X24" s="545"/>
      <c r="Y24" s="88"/>
      <c r="Z24" s="88"/>
      <c r="AA24" s="88"/>
      <c r="AB24" s="88"/>
      <c r="AC24" s="88"/>
      <c r="AD24" s="88"/>
      <c r="AE24" s="88"/>
      <c r="AF24" s="88"/>
      <c r="AG24" s="88"/>
      <c r="AH24" s="88"/>
      <c r="AI24" s="88"/>
      <c r="AJ24" s="57"/>
      <c r="AK24" s="544"/>
      <c r="AL24" s="2399" t="s">
        <v>787</v>
      </c>
      <c r="AM24" s="2400"/>
      <c r="AN24" s="2400"/>
      <c r="AO24" s="2400"/>
      <c r="AP24" s="2400"/>
      <c r="AQ24" s="2400"/>
      <c r="AR24" s="2400"/>
      <c r="AS24" s="2400"/>
      <c r="AT24" s="2400"/>
      <c r="AU24" s="2401"/>
      <c r="AV24" s="2401"/>
      <c r="AW24" s="2401"/>
      <c r="AX24" s="2402"/>
      <c r="AY24" s="2402"/>
      <c r="AZ24" s="544"/>
      <c r="BA24" s="544"/>
      <c r="BB24" s="559">
        <f>IF(AU19=BB20,各項目入力表!D5,+IF(AU19=BB19,各項目入力表!B8,+IF(AU19=BB21,各項目入力表!D6,各項目入力表!B8)))</f>
        <v>44286</v>
      </c>
      <c r="BC24" s="544"/>
      <c r="BD24" s="544"/>
      <c r="BE24" s="544"/>
    </row>
    <row r="25" spans="1:57" ht="30" customHeight="1">
      <c r="B25" s="1586"/>
      <c r="C25" s="2365"/>
      <c r="D25" s="2365"/>
      <c r="E25" s="2365"/>
      <c r="F25" s="2365"/>
      <c r="G25" s="2365"/>
      <c r="H25" s="2365"/>
      <c r="I25" s="1628"/>
      <c r="J25" s="1116" t="str">
        <f>IF(O13=AM11,"至",+IF(O13=AM12,"至",""))</f>
        <v/>
      </c>
      <c r="K25" s="1935"/>
      <c r="L25" s="1597" t="str">
        <f>IF(O13=AM11,BB25,+IF(O13=AM12,BB25,""))</f>
        <v/>
      </c>
      <c r="M25" s="1597"/>
      <c r="N25" s="1597"/>
      <c r="O25" s="1597"/>
      <c r="P25" s="1597"/>
      <c r="Q25" s="1597"/>
      <c r="R25" s="1597"/>
      <c r="S25" s="1597"/>
      <c r="T25" s="1597"/>
      <c r="U25" s="1597"/>
      <c r="V25" s="1597"/>
      <c r="W25" s="1598"/>
      <c r="X25" s="537"/>
      <c r="Y25" s="89"/>
      <c r="Z25" s="89"/>
      <c r="AA25" s="89"/>
      <c r="AB25" s="89"/>
      <c r="AC25" s="89"/>
      <c r="AD25" s="89"/>
      <c r="AE25" s="89"/>
      <c r="AF25" s="89"/>
      <c r="AG25" s="89"/>
      <c r="AH25" s="89"/>
      <c r="AI25" s="89"/>
      <c r="AJ25" s="58"/>
      <c r="AK25" s="544"/>
      <c r="AL25" s="2400"/>
      <c r="AM25" s="2400"/>
      <c r="AN25" s="2400"/>
      <c r="AO25" s="2400"/>
      <c r="AP25" s="2400"/>
      <c r="AQ25" s="2400"/>
      <c r="AR25" s="2400"/>
      <c r="AS25" s="2400"/>
      <c r="AT25" s="2400"/>
      <c r="AU25" s="2401"/>
      <c r="AV25" s="2401"/>
      <c r="AW25" s="2401"/>
      <c r="AX25" s="2402"/>
      <c r="AY25" s="2402"/>
      <c r="AZ25" s="544"/>
      <c r="BA25" s="544"/>
      <c r="BB25" s="559">
        <f>IF(AU19=BB20,各項目入力表!D6,+IF(AU19=BB21,各項目入力表!D6,+IF(O13=AM14,各項目入力表!D5,各項目入力表!D5)))</f>
        <v>43936</v>
      </c>
      <c r="BC25" s="544"/>
      <c r="BD25" s="544"/>
      <c r="BE25" s="544"/>
    </row>
    <row r="26" spans="1:57" ht="15" customHeight="1">
      <c r="B26" s="552"/>
      <c r="C26" s="2364" t="str">
        <f>IF(O13=AM11,"現契約金額",+IF(O13=AM13,"現契約金額","契約金額"))</f>
        <v>契約金額</v>
      </c>
      <c r="D26" s="2364"/>
      <c r="E26" s="2364"/>
      <c r="F26" s="2364"/>
      <c r="G26" s="2364"/>
      <c r="H26" s="2364"/>
      <c r="I26" s="553"/>
      <c r="J26" s="96"/>
      <c r="K26" s="97"/>
      <c r="L26" s="2379">
        <f>IF(O13=AM11,BB28,+IF(O13=AM12,BB28,BB30))</f>
        <v>10800000</v>
      </c>
      <c r="M26" s="2379"/>
      <c r="N26" s="2379"/>
      <c r="O26" s="2379"/>
      <c r="P26" s="2379"/>
      <c r="Q26" s="2379"/>
      <c r="R26" s="2379"/>
      <c r="S26" s="2379"/>
      <c r="T26" s="2379"/>
      <c r="U26" s="2379"/>
      <c r="V26" s="2379"/>
      <c r="W26" s="2380"/>
      <c r="X26" s="2369" t="s">
        <v>73</v>
      </c>
      <c r="Y26" s="2370"/>
      <c r="Z26" s="2370"/>
      <c r="AA26" s="2370"/>
      <c r="AB26" s="2370"/>
      <c r="AC26" s="2370"/>
      <c r="AD26" s="2370"/>
      <c r="AE26" s="2370"/>
      <c r="AF26" s="2370"/>
      <c r="AG26" s="2370"/>
      <c r="AH26" s="2370"/>
      <c r="AI26" s="2370"/>
      <c r="AJ26" s="2371"/>
      <c r="AK26" s="544"/>
      <c r="AL26" s="544"/>
      <c r="AM26" s="544"/>
      <c r="AN26" s="544"/>
      <c r="AO26" s="544"/>
      <c r="AP26" s="544"/>
      <c r="AQ26" s="544"/>
      <c r="AR26" s="544"/>
      <c r="AS26" s="544"/>
      <c r="AT26" s="544"/>
      <c r="AU26" s="544"/>
      <c r="AV26" s="544"/>
      <c r="AW26" s="544"/>
      <c r="AX26" s="544"/>
      <c r="AY26" s="544"/>
      <c r="AZ26" s="544"/>
      <c r="BA26" s="544"/>
      <c r="BB26" s="544"/>
      <c r="BC26" s="544"/>
      <c r="BD26" s="544"/>
      <c r="BE26" s="544"/>
    </row>
    <row r="27" spans="1:57" ht="15" customHeight="1">
      <c r="B27" s="547"/>
      <c r="C27" s="2365"/>
      <c r="D27" s="2365"/>
      <c r="E27" s="2365"/>
      <c r="F27" s="2365"/>
      <c r="G27" s="2365"/>
      <c r="H27" s="2365"/>
      <c r="I27" s="548"/>
      <c r="J27" s="98"/>
      <c r="K27" s="99"/>
      <c r="L27" s="2381"/>
      <c r="M27" s="2381"/>
      <c r="N27" s="2381"/>
      <c r="O27" s="2381"/>
      <c r="P27" s="2381"/>
      <c r="Q27" s="2381"/>
      <c r="R27" s="2381"/>
      <c r="S27" s="2381"/>
      <c r="T27" s="2381"/>
      <c r="U27" s="2381"/>
      <c r="V27" s="2381"/>
      <c r="W27" s="2382"/>
      <c r="X27" s="2372"/>
      <c r="Y27" s="2372"/>
      <c r="Z27" s="2372"/>
      <c r="AA27" s="2372"/>
      <c r="AB27" s="2372"/>
      <c r="AC27" s="2372"/>
      <c r="AD27" s="2372"/>
      <c r="AE27" s="2372"/>
      <c r="AF27" s="2372"/>
      <c r="AG27" s="2372"/>
      <c r="AH27" s="2372"/>
      <c r="AI27" s="2372"/>
      <c r="AJ27" s="2373"/>
      <c r="AK27" s="544"/>
      <c r="AL27" s="544"/>
      <c r="AM27" s="544"/>
      <c r="AN27" s="544"/>
      <c r="AO27" s="544"/>
      <c r="AP27" s="544"/>
      <c r="AQ27" s="544"/>
      <c r="AR27" s="544"/>
      <c r="AS27" s="544"/>
      <c r="AT27" s="544"/>
      <c r="AU27" s="544"/>
      <c r="AV27" s="544"/>
      <c r="AW27" s="544"/>
      <c r="AX27" s="544"/>
      <c r="AY27" s="544"/>
      <c r="AZ27" s="544"/>
      <c r="BA27" s="544"/>
      <c r="BB27" s="544"/>
      <c r="BC27" s="544"/>
      <c r="BD27" s="544"/>
      <c r="BE27" s="544"/>
    </row>
    <row r="28" spans="1:57" ht="15" customHeight="1">
      <c r="B28" s="552"/>
      <c r="C28" s="2395" t="str">
        <f>IF(O13=AM11,"変更後　　　　　契約金額",+IF(O13=AM13,"変更後　　　　　契約金額",""))</f>
        <v/>
      </c>
      <c r="D28" s="2395"/>
      <c r="E28" s="2395"/>
      <c r="F28" s="2395"/>
      <c r="G28" s="2395"/>
      <c r="H28" s="2395"/>
      <c r="I28" s="553"/>
      <c r="J28" s="96"/>
      <c r="K28" s="97"/>
      <c r="L28" s="2379" t="str">
        <f>IF(O13=AM11,BB29,+IF(O13=AM13,BB29,""))</f>
        <v/>
      </c>
      <c r="M28" s="2379"/>
      <c r="N28" s="2379"/>
      <c r="O28" s="2379"/>
      <c r="P28" s="2379"/>
      <c r="Q28" s="2379"/>
      <c r="R28" s="2379"/>
      <c r="S28" s="2379"/>
      <c r="T28" s="2379"/>
      <c r="U28" s="2379"/>
      <c r="V28" s="2379"/>
      <c r="W28" s="2380"/>
      <c r="X28" s="2374" t="str">
        <f>IF(O13=AM11,"（税込額）",+IF(O13=AM13,"（税込額）",""))</f>
        <v/>
      </c>
      <c r="Y28" s="2375"/>
      <c r="Z28" s="2375"/>
      <c r="AA28" s="2375"/>
      <c r="AB28" s="2375"/>
      <c r="AC28" s="2375"/>
      <c r="AD28" s="2375"/>
      <c r="AE28" s="2375"/>
      <c r="AF28" s="2375"/>
      <c r="AG28" s="2375"/>
      <c r="AH28" s="2375"/>
      <c r="AI28" s="2375"/>
      <c r="AJ28" s="2376"/>
      <c r="AK28" s="544"/>
      <c r="AL28" s="544"/>
      <c r="AM28" s="544"/>
      <c r="AN28" s="544"/>
      <c r="AO28" s="544"/>
      <c r="AP28" s="544"/>
      <c r="AQ28" s="544"/>
      <c r="AR28" s="544"/>
      <c r="AS28" s="544"/>
      <c r="AT28" s="544"/>
      <c r="AU28" s="544"/>
      <c r="AV28" s="544"/>
      <c r="AW28" s="544"/>
      <c r="AX28" s="544"/>
      <c r="AY28" s="544"/>
      <c r="AZ28" s="544"/>
      <c r="BA28" s="544"/>
      <c r="BB28" s="560">
        <f>IF(AU21=BB20,各項目入力表!D7,+IF(AU21=BB19,各項目入力表!B9,+IF(AU21=BB21,各項目入力表!D8,各項目入力表!B9)))</f>
        <v>10800000</v>
      </c>
      <c r="BC28" s="544"/>
      <c r="BD28" s="544"/>
      <c r="BE28" s="544"/>
    </row>
    <row r="29" spans="1:57" ht="15" customHeight="1">
      <c r="B29" s="547"/>
      <c r="C29" s="2396"/>
      <c r="D29" s="2396"/>
      <c r="E29" s="2396"/>
      <c r="F29" s="2396"/>
      <c r="G29" s="2396"/>
      <c r="H29" s="2396"/>
      <c r="I29" s="548"/>
      <c r="J29" s="98"/>
      <c r="K29" s="99"/>
      <c r="L29" s="2381"/>
      <c r="M29" s="2381"/>
      <c r="N29" s="2381"/>
      <c r="O29" s="2381"/>
      <c r="P29" s="2381"/>
      <c r="Q29" s="2381"/>
      <c r="R29" s="2381"/>
      <c r="S29" s="2381"/>
      <c r="T29" s="2381"/>
      <c r="U29" s="2381"/>
      <c r="V29" s="2381"/>
      <c r="W29" s="2382"/>
      <c r="X29" s="2377"/>
      <c r="Y29" s="2377"/>
      <c r="Z29" s="2377"/>
      <c r="AA29" s="2377"/>
      <c r="AB29" s="2377"/>
      <c r="AC29" s="2377"/>
      <c r="AD29" s="2377"/>
      <c r="AE29" s="2377"/>
      <c r="AF29" s="2377"/>
      <c r="AG29" s="2377"/>
      <c r="AH29" s="2377"/>
      <c r="AI29" s="2377"/>
      <c r="AJ29" s="2378"/>
      <c r="AK29" s="544"/>
      <c r="AL29" s="544"/>
      <c r="AM29" s="544"/>
      <c r="AN29" s="544"/>
      <c r="AO29" s="544"/>
      <c r="AP29" s="544"/>
      <c r="AQ29" s="544"/>
      <c r="AR29" s="544"/>
      <c r="AS29" s="544"/>
      <c r="AT29" s="544"/>
      <c r="AU29" s="544"/>
      <c r="AV29" s="544"/>
      <c r="AW29" s="544"/>
      <c r="AX29" s="544"/>
      <c r="AY29" s="544"/>
      <c r="AZ29" s="544"/>
      <c r="BA29" s="544"/>
      <c r="BB29" s="560">
        <f>IF(AU21=BB20,各項目入力表!D8,+IF(AU21=BB19,各項目入力表!D7,+IF(AU21=BB21,各項目入力表!D8,"")))</f>
        <v>11880000</v>
      </c>
      <c r="BC29" s="544"/>
      <c r="BD29" s="544"/>
      <c r="BE29" s="544"/>
    </row>
    <row r="30" spans="1:57" s="337" customFormat="1" ht="15" customHeight="1">
      <c r="A30" s="426"/>
      <c r="B30" s="551"/>
      <c r="C30" s="2367" t="s">
        <v>706</v>
      </c>
      <c r="D30" s="2367"/>
      <c r="E30" s="2367"/>
      <c r="F30" s="2367"/>
      <c r="G30" s="2367"/>
      <c r="H30" s="2367"/>
      <c r="I30" s="554"/>
      <c r="J30" s="2384" t="str">
        <f>IF(O13=AM14,"　指示により履行期間及び契約金額に変更の必要が生じた場合は、別途協議をお願いします 。",+IF(O13=AM15,"　業務仕様書の変更により、契約金額の変更は必要ないことを確認しました。",""))</f>
        <v>　指示により履行期間及び契約金額に変更の必要が生じた場合は、別途協議をお願いします 。</v>
      </c>
      <c r="K30" s="2385"/>
      <c r="L30" s="2385"/>
      <c r="M30" s="2385"/>
      <c r="N30" s="2385"/>
      <c r="O30" s="2385"/>
      <c r="P30" s="2385"/>
      <c r="Q30" s="2385"/>
      <c r="R30" s="2385"/>
      <c r="S30" s="2385"/>
      <c r="T30" s="2385"/>
      <c r="U30" s="2385"/>
      <c r="V30" s="2385"/>
      <c r="W30" s="2385"/>
      <c r="X30" s="2385"/>
      <c r="Y30" s="2385"/>
      <c r="Z30" s="2385"/>
      <c r="AA30" s="2385"/>
      <c r="AB30" s="2385"/>
      <c r="AC30" s="2385"/>
      <c r="AD30" s="2385"/>
      <c r="AE30" s="2385"/>
      <c r="AF30" s="2385"/>
      <c r="AG30" s="2385"/>
      <c r="AH30" s="2385"/>
      <c r="AI30" s="2385"/>
      <c r="AJ30" s="2386"/>
      <c r="AK30" s="544"/>
      <c r="AL30" s="544"/>
      <c r="AM30" s="544"/>
      <c r="AN30" s="544"/>
      <c r="AO30" s="544"/>
      <c r="AP30" s="544"/>
      <c r="AQ30" s="544"/>
      <c r="AR30" s="544"/>
      <c r="AS30" s="544"/>
      <c r="AT30" s="544"/>
      <c r="AU30" s="544"/>
      <c r="AV30" s="544"/>
      <c r="AW30" s="544"/>
      <c r="AX30" s="544"/>
      <c r="AY30" s="544"/>
      <c r="AZ30" s="544"/>
      <c r="BA30" s="544"/>
      <c r="BB30" s="560">
        <f>IF(AU21=BB19,各項目入力表!B9,+IF(AU21=BB20,各項目入力表!D7,""))</f>
        <v>10800000</v>
      </c>
      <c r="BC30" s="544"/>
      <c r="BD30" s="544"/>
      <c r="BE30" s="544"/>
    </row>
    <row r="31" spans="1:57" s="348" customFormat="1" ht="15" customHeight="1">
      <c r="A31" s="426"/>
      <c r="B31" s="551"/>
      <c r="C31" s="2367"/>
      <c r="D31" s="2367"/>
      <c r="E31" s="2367"/>
      <c r="F31" s="2367"/>
      <c r="G31" s="2367"/>
      <c r="H31" s="2367"/>
      <c r="I31" s="554"/>
      <c r="J31" s="2387"/>
      <c r="K31" s="2388"/>
      <c r="L31" s="2388"/>
      <c r="M31" s="2388"/>
      <c r="N31" s="2388"/>
      <c r="O31" s="2388"/>
      <c r="P31" s="2388"/>
      <c r="Q31" s="2388"/>
      <c r="R31" s="2388"/>
      <c r="S31" s="2388"/>
      <c r="T31" s="2388"/>
      <c r="U31" s="2388"/>
      <c r="V31" s="2388"/>
      <c r="W31" s="2388"/>
      <c r="X31" s="2388"/>
      <c r="Y31" s="2388"/>
      <c r="Z31" s="2388"/>
      <c r="AA31" s="2388"/>
      <c r="AB31" s="2388"/>
      <c r="AC31" s="2388"/>
      <c r="AD31" s="2388"/>
      <c r="AE31" s="2388"/>
      <c r="AF31" s="2388"/>
      <c r="AG31" s="2388"/>
      <c r="AH31" s="2388"/>
      <c r="AI31" s="2388"/>
      <c r="AJ31" s="2389"/>
      <c r="AK31" s="544"/>
      <c r="AL31" s="544"/>
      <c r="AM31" s="544"/>
      <c r="AN31" s="544"/>
      <c r="AO31" s="544"/>
      <c r="AP31" s="544"/>
      <c r="AQ31" s="544"/>
      <c r="AR31" s="544"/>
      <c r="AS31" s="544"/>
      <c r="AT31" s="544"/>
      <c r="AU31" s="544"/>
      <c r="AV31" s="544"/>
      <c r="AW31" s="544"/>
      <c r="AX31" s="544"/>
      <c r="AY31" s="544"/>
      <c r="AZ31" s="544"/>
      <c r="BA31" s="544"/>
      <c r="BB31" s="544"/>
      <c r="BC31" s="544"/>
      <c r="BD31" s="544"/>
      <c r="BE31" s="544"/>
    </row>
    <row r="32" spans="1:57" s="348" customFormat="1" ht="15" customHeight="1">
      <c r="A32" s="426"/>
      <c r="B32" s="551"/>
      <c r="C32" s="2367"/>
      <c r="D32" s="2367"/>
      <c r="E32" s="2367"/>
      <c r="F32" s="2367"/>
      <c r="G32" s="2367"/>
      <c r="H32" s="2367"/>
      <c r="I32" s="554"/>
      <c r="J32" s="2390"/>
      <c r="K32" s="2105"/>
      <c r="L32" s="2105"/>
      <c r="M32" s="2105"/>
      <c r="N32" s="2105"/>
      <c r="O32" s="2105"/>
      <c r="P32" s="2105"/>
      <c r="Q32" s="2105"/>
      <c r="R32" s="2105"/>
      <c r="S32" s="2105"/>
      <c r="T32" s="2105"/>
      <c r="U32" s="2105"/>
      <c r="V32" s="2105"/>
      <c r="W32" s="2105"/>
      <c r="X32" s="2105"/>
      <c r="Y32" s="2105"/>
      <c r="Z32" s="2105"/>
      <c r="AA32" s="2105"/>
      <c r="AB32" s="2105"/>
      <c r="AC32" s="2105"/>
      <c r="AD32" s="2105"/>
      <c r="AE32" s="2105"/>
      <c r="AF32" s="2105"/>
      <c r="AG32" s="2105"/>
      <c r="AH32" s="2105"/>
      <c r="AI32" s="2105"/>
      <c r="AJ32" s="2391"/>
      <c r="AK32" s="544"/>
      <c r="AL32" s="544"/>
      <c r="AM32" s="544"/>
      <c r="AN32" s="544"/>
      <c r="AO32" s="544"/>
      <c r="AP32" s="544"/>
      <c r="AQ32" s="544"/>
      <c r="AR32" s="544"/>
      <c r="AS32" s="544"/>
      <c r="AT32" s="544"/>
      <c r="AU32" s="544"/>
      <c r="AV32" s="544"/>
      <c r="AW32" s="544"/>
      <c r="AX32" s="544"/>
      <c r="AY32" s="544"/>
      <c r="AZ32" s="544"/>
      <c r="BA32" s="544"/>
      <c r="BB32" s="544"/>
      <c r="BC32" s="544"/>
      <c r="BD32" s="544"/>
      <c r="BE32" s="544"/>
    </row>
    <row r="33" spans="1:57" s="348" customFormat="1" ht="15" customHeight="1">
      <c r="A33" s="426"/>
      <c r="B33" s="551"/>
      <c r="C33" s="2367"/>
      <c r="D33" s="2367"/>
      <c r="E33" s="2367"/>
      <c r="F33" s="2367"/>
      <c r="G33" s="2367"/>
      <c r="H33" s="2367"/>
      <c r="I33" s="554"/>
      <c r="J33" s="2390"/>
      <c r="K33" s="2105"/>
      <c r="L33" s="2105"/>
      <c r="M33" s="2105"/>
      <c r="N33" s="2105"/>
      <c r="O33" s="2105"/>
      <c r="P33" s="2105"/>
      <c r="Q33" s="2105"/>
      <c r="R33" s="2105"/>
      <c r="S33" s="2105"/>
      <c r="T33" s="2105"/>
      <c r="U33" s="2105"/>
      <c r="V33" s="2105"/>
      <c r="W33" s="2105"/>
      <c r="X33" s="2105"/>
      <c r="Y33" s="2105"/>
      <c r="Z33" s="2105"/>
      <c r="AA33" s="2105"/>
      <c r="AB33" s="2105"/>
      <c r="AC33" s="2105"/>
      <c r="AD33" s="2105"/>
      <c r="AE33" s="2105"/>
      <c r="AF33" s="2105"/>
      <c r="AG33" s="2105"/>
      <c r="AH33" s="2105"/>
      <c r="AI33" s="2105"/>
      <c r="AJ33" s="2391"/>
      <c r="AK33" s="544"/>
      <c r="AL33" s="544"/>
      <c r="AM33" s="544"/>
      <c r="AN33" s="544"/>
      <c r="AO33" s="544"/>
      <c r="AP33" s="544"/>
      <c r="AQ33" s="544"/>
      <c r="AR33" s="544"/>
      <c r="AS33" s="544"/>
      <c r="AT33" s="544"/>
      <c r="AU33" s="544"/>
      <c r="AV33" s="544"/>
      <c r="AW33" s="544"/>
      <c r="AX33" s="544"/>
      <c r="AY33" s="544"/>
      <c r="AZ33" s="544"/>
      <c r="BA33" s="544"/>
      <c r="BB33" s="544"/>
      <c r="BC33" s="544"/>
      <c r="BD33" s="544"/>
      <c r="BE33" s="544"/>
    </row>
    <row r="34" spans="1:57" s="337" customFormat="1" ht="15" customHeight="1">
      <c r="A34" s="426"/>
      <c r="B34" s="551"/>
      <c r="C34" s="2367"/>
      <c r="D34" s="2367"/>
      <c r="E34" s="2367"/>
      <c r="F34" s="2367"/>
      <c r="G34" s="2367"/>
      <c r="H34" s="2367"/>
      <c r="I34" s="554"/>
      <c r="J34" s="2390"/>
      <c r="K34" s="2105"/>
      <c r="L34" s="2105"/>
      <c r="M34" s="2105"/>
      <c r="N34" s="2105"/>
      <c r="O34" s="2105"/>
      <c r="P34" s="2105"/>
      <c r="Q34" s="2105"/>
      <c r="R34" s="2105"/>
      <c r="S34" s="2105"/>
      <c r="T34" s="2105"/>
      <c r="U34" s="2105"/>
      <c r="V34" s="2105"/>
      <c r="W34" s="2105"/>
      <c r="X34" s="2105"/>
      <c r="Y34" s="2105"/>
      <c r="Z34" s="2105"/>
      <c r="AA34" s="2105"/>
      <c r="AB34" s="2105"/>
      <c r="AC34" s="2105"/>
      <c r="AD34" s="2105"/>
      <c r="AE34" s="2105"/>
      <c r="AF34" s="2105"/>
      <c r="AG34" s="2105"/>
      <c r="AH34" s="2105"/>
      <c r="AI34" s="2105"/>
      <c r="AJ34" s="2391"/>
      <c r="AK34" s="544"/>
      <c r="AL34" s="544"/>
      <c r="AM34" s="544"/>
      <c r="AN34" s="544"/>
      <c r="AO34" s="544"/>
      <c r="AP34" s="544"/>
      <c r="AQ34" s="544"/>
      <c r="AR34" s="544"/>
      <c r="AS34" s="544"/>
      <c r="AT34" s="544"/>
      <c r="AU34" s="544"/>
      <c r="AV34" s="544"/>
      <c r="AW34" s="544"/>
      <c r="AX34" s="544"/>
      <c r="AY34" s="544"/>
      <c r="AZ34" s="544"/>
      <c r="BA34" s="544"/>
      <c r="BB34" s="544"/>
      <c r="BC34" s="544"/>
      <c r="BD34" s="544"/>
      <c r="BE34" s="544"/>
    </row>
    <row r="35" spans="1:57" s="337" customFormat="1" ht="15" customHeight="1">
      <c r="A35" s="426"/>
      <c r="B35" s="551"/>
      <c r="C35" s="2367"/>
      <c r="D35" s="2367"/>
      <c r="E35" s="2367"/>
      <c r="F35" s="2367"/>
      <c r="G35" s="2367"/>
      <c r="H35" s="2367"/>
      <c r="I35" s="554"/>
      <c r="J35" s="2390"/>
      <c r="K35" s="2105"/>
      <c r="L35" s="2105"/>
      <c r="M35" s="2105"/>
      <c r="N35" s="2105"/>
      <c r="O35" s="2105"/>
      <c r="P35" s="2105"/>
      <c r="Q35" s="2105"/>
      <c r="R35" s="2105"/>
      <c r="S35" s="2105"/>
      <c r="T35" s="2105"/>
      <c r="U35" s="2105"/>
      <c r="V35" s="2105"/>
      <c r="W35" s="2105"/>
      <c r="X35" s="2105"/>
      <c r="Y35" s="2105"/>
      <c r="Z35" s="2105"/>
      <c r="AA35" s="2105"/>
      <c r="AB35" s="2105"/>
      <c r="AC35" s="2105"/>
      <c r="AD35" s="2105"/>
      <c r="AE35" s="2105"/>
      <c r="AF35" s="2105"/>
      <c r="AG35" s="2105"/>
      <c r="AH35" s="2105"/>
      <c r="AI35" s="2105"/>
      <c r="AJ35" s="2391"/>
      <c r="AK35" s="544"/>
      <c r="AL35" s="544"/>
      <c r="AM35" s="544"/>
      <c r="AN35" s="544"/>
      <c r="AO35" s="544"/>
      <c r="AP35" s="544"/>
      <c r="AQ35" s="544"/>
      <c r="AR35" s="544"/>
      <c r="AS35" s="544"/>
      <c r="AT35" s="544"/>
      <c r="AU35" s="544"/>
      <c r="AV35" s="544"/>
      <c r="AW35" s="544"/>
      <c r="AX35" s="544"/>
      <c r="AY35" s="544"/>
      <c r="AZ35" s="544"/>
      <c r="BA35" s="544"/>
      <c r="BB35" s="544"/>
      <c r="BC35" s="544"/>
      <c r="BD35" s="544"/>
      <c r="BE35" s="544"/>
    </row>
    <row r="36" spans="1:57" s="337" customFormat="1" ht="15" customHeight="1">
      <c r="A36" s="426"/>
      <c r="B36" s="551"/>
      <c r="C36" s="2367"/>
      <c r="D36" s="2367"/>
      <c r="E36" s="2367"/>
      <c r="F36" s="2367"/>
      <c r="G36" s="2367"/>
      <c r="H36" s="2367"/>
      <c r="I36" s="554"/>
      <c r="J36" s="2390"/>
      <c r="K36" s="2105"/>
      <c r="L36" s="2105"/>
      <c r="M36" s="2105"/>
      <c r="N36" s="2105"/>
      <c r="O36" s="2105"/>
      <c r="P36" s="2105"/>
      <c r="Q36" s="2105"/>
      <c r="R36" s="2105"/>
      <c r="S36" s="2105"/>
      <c r="T36" s="2105"/>
      <c r="U36" s="2105"/>
      <c r="V36" s="2105"/>
      <c r="W36" s="2105"/>
      <c r="X36" s="2105"/>
      <c r="Y36" s="2105"/>
      <c r="Z36" s="2105"/>
      <c r="AA36" s="2105"/>
      <c r="AB36" s="2105"/>
      <c r="AC36" s="2105"/>
      <c r="AD36" s="2105"/>
      <c r="AE36" s="2105"/>
      <c r="AF36" s="2105"/>
      <c r="AG36" s="2105"/>
      <c r="AH36" s="2105"/>
      <c r="AI36" s="2105"/>
      <c r="AJ36" s="2391"/>
      <c r="AK36" s="544"/>
      <c r="AL36" s="544"/>
      <c r="AM36" s="544"/>
      <c r="AN36" s="544"/>
      <c r="AO36" s="544"/>
      <c r="AP36" s="544"/>
      <c r="AQ36" s="544"/>
      <c r="AR36" s="544"/>
      <c r="AS36" s="544"/>
      <c r="AT36" s="544"/>
      <c r="AU36" s="544"/>
      <c r="AV36" s="544"/>
      <c r="AW36" s="544"/>
      <c r="AX36" s="544"/>
      <c r="AY36" s="544"/>
      <c r="AZ36" s="544"/>
      <c r="BA36" s="544"/>
      <c r="BB36" s="544"/>
      <c r="BC36" s="544"/>
      <c r="BD36" s="544"/>
      <c r="BE36" s="544"/>
    </row>
    <row r="37" spans="1:57" s="337" customFormat="1" ht="15" customHeight="1">
      <c r="A37" s="426"/>
      <c r="B37" s="551"/>
      <c r="C37" s="2367"/>
      <c r="D37" s="2367"/>
      <c r="E37" s="2367"/>
      <c r="F37" s="2367"/>
      <c r="G37" s="2367"/>
      <c r="H37" s="2367"/>
      <c r="I37" s="554"/>
      <c r="J37" s="2390"/>
      <c r="K37" s="2105"/>
      <c r="L37" s="2105"/>
      <c r="M37" s="2105"/>
      <c r="N37" s="2105"/>
      <c r="O37" s="2105"/>
      <c r="P37" s="2105"/>
      <c r="Q37" s="2105"/>
      <c r="R37" s="2105"/>
      <c r="S37" s="2105"/>
      <c r="T37" s="2105"/>
      <c r="U37" s="2105"/>
      <c r="V37" s="2105"/>
      <c r="W37" s="2105"/>
      <c r="X37" s="2105"/>
      <c r="Y37" s="2105"/>
      <c r="Z37" s="2105"/>
      <c r="AA37" s="2105"/>
      <c r="AB37" s="2105"/>
      <c r="AC37" s="2105"/>
      <c r="AD37" s="2105"/>
      <c r="AE37" s="2105"/>
      <c r="AF37" s="2105"/>
      <c r="AG37" s="2105"/>
      <c r="AH37" s="2105"/>
      <c r="AI37" s="2105"/>
      <c r="AJ37" s="2391"/>
      <c r="AK37" s="544"/>
      <c r="AL37" s="544"/>
      <c r="AM37" s="544"/>
      <c r="AN37" s="544"/>
      <c r="AO37" s="544"/>
      <c r="AP37" s="544"/>
      <c r="AQ37" s="544"/>
      <c r="AR37" s="544"/>
      <c r="AS37" s="544"/>
      <c r="AT37" s="544"/>
      <c r="AU37" s="544"/>
      <c r="AV37" s="544"/>
      <c r="AW37" s="544"/>
      <c r="AX37" s="544"/>
      <c r="AY37" s="544"/>
      <c r="AZ37" s="544"/>
      <c r="BA37" s="544"/>
      <c r="BB37" s="544"/>
      <c r="BC37" s="544"/>
      <c r="BD37" s="544"/>
      <c r="BE37" s="544"/>
    </row>
    <row r="38" spans="1:57" s="337" customFormat="1" ht="15" customHeight="1" thickBot="1">
      <c r="A38" s="426"/>
      <c r="B38" s="555"/>
      <c r="C38" s="2368"/>
      <c r="D38" s="2368"/>
      <c r="E38" s="2368"/>
      <c r="F38" s="2368"/>
      <c r="G38" s="2368"/>
      <c r="H38" s="2368"/>
      <c r="I38" s="556"/>
      <c r="J38" s="2392"/>
      <c r="K38" s="2393"/>
      <c r="L38" s="2393"/>
      <c r="M38" s="2393"/>
      <c r="N38" s="2393"/>
      <c r="O38" s="2393"/>
      <c r="P38" s="2393"/>
      <c r="Q38" s="2393"/>
      <c r="R38" s="2393"/>
      <c r="S38" s="2393"/>
      <c r="T38" s="2393"/>
      <c r="U38" s="2393"/>
      <c r="V38" s="2393"/>
      <c r="W38" s="2393"/>
      <c r="X38" s="2393"/>
      <c r="Y38" s="2393"/>
      <c r="Z38" s="2393"/>
      <c r="AA38" s="2393"/>
      <c r="AB38" s="2393"/>
      <c r="AC38" s="2393"/>
      <c r="AD38" s="2393"/>
      <c r="AE38" s="2393"/>
      <c r="AF38" s="2393"/>
      <c r="AG38" s="2393"/>
      <c r="AH38" s="2393"/>
      <c r="AI38" s="2393"/>
      <c r="AJ38" s="2394"/>
      <c r="AK38" s="544"/>
      <c r="AL38" s="544"/>
      <c r="AM38" s="544"/>
      <c r="AN38" s="544"/>
      <c r="AO38" s="544"/>
      <c r="AP38" s="544"/>
      <c r="AQ38" s="544"/>
      <c r="AR38" s="544"/>
      <c r="AS38" s="544"/>
      <c r="AT38" s="544"/>
      <c r="AU38" s="544"/>
      <c r="AV38" s="544"/>
      <c r="AW38" s="544"/>
      <c r="AX38" s="544"/>
      <c r="AY38" s="544"/>
      <c r="AZ38" s="544"/>
      <c r="BA38" s="544"/>
      <c r="BB38" s="544"/>
      <c r="BC38" s="544"/>
      <c r="BD38" s="544"/>
      <c r="BE38" s="544"/>
    </row>
    <row r="39" spans="1:57">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row>
    <row r="40" spans="1:57">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row>
    <row r="41" spans="1:57" s="192" customFormat="1" ht="15.75" hidden="1" customHeight="1">
      <c r="B41" s="191"/>
      <c r="C41" s="178"/>
      <c r="D41" s="2219" t="s">
        <v>112</v>
      </c>
      <c r="E41" s="1334"/>
      <c r="F41" s="1334"/>
      <c r="G41" s="2383"/>
      <c r="H41" s="2217" t="s">
        <v>31</v>
      </c>
      <c r="I41" s="1334"/>
      <c r="J41" s="1334"/>
      <c r="K41" s="2366"/>
      <c r="L41" s="2213" t="s">
        <v>7</v>
      </c>
      <c r="M41" s="1334"/>
      <c r="N41" s="1334"/>
      <c r="O41" s="2383"/>
      <c r="P41" s="194"/>
      <c r="Q41" s="269"/>
      <c r="R41" s="2215" t="s">
        <v>6</v>
      </c>
      <c r="S41" s="1334"/>
      <c r="T41" s="1334"/>
      <c r="U41" s="1334"/>
      <c r="V41" s="269"/>
      <c r="W41" s="195"/>
      <c r="X41" s="194"/>
      <c r="Y41" s="193"/>
      <c r="Z41" s="2215" t="s">
        <v>21</v>
      </c>
      <c r="AA41" s="1334"/>
      <c r="AB41" s="1334"/>
      <c r="AC41" s="1334"/>
      <c r="AD41" s="269"/>
      <c r="AE41" s="196"/>
      <c r="AF41" s="2213" t="s">
        <v>111</v>
      </c>
      <c r="AG41" s="1334"/>
      <c r="AH41" s="1334"/>
      <c r="AI41" s="2366"/>
      <c r="AJ41" s="289"/>
      <c r="AK41" s="191"/>
    </row>
    <row r="42" spans="1:57" s="1" customFormat="1" ht="17.100000000000001" hidden="1" customHeight="1">
      <c r="B42" s="12"/>
      <c r="C42" s="211"/>
      <c r="D42" s="267"/>
      <c r="E42" s="211"/>
      <c r="F42" s="211"/>
      <c r="G42" s="290"/>
      <c r="H42" s="268"/>
      <c r="I42" s="211"/>
      <c r="J42" s="211"/>
      <c r="K42" s="291"/>
      <c r="L42" s="267"/>
      <c r="M42" s="211"/>
      <c r="N42" s="211"/>
      <c r="O42" s="290"/>
      <c r="P42" s="268"/>
      <c r="Q42" s="211"/>
      <c r="R42" s="211"/>
      <c r="S42" s="211"/>
      <c r="T42" s="211"/>
      <c r="U42" s="211"/>
      <c r="V42" s="211"/>
      <c r="W42" s="290"/>
      <c r="X42" s="268"/>
      <c r="Y42" s="221"/>
      <c r="Z42" s="221"/>
      <c r="AA42" s="221"/>
      <c r="AB42" s="221"/>
      <c r="AC42" s="221"/>
      <c r="AD42" s="221"/>
      <c r="AE42" s="292"/>
      <c r="AF42" s="211"/>
      <c r="AG42" s="211"/>
      <c r="AH42" s="211"/>
      <c r="AI42" s="291"/>
      <c r="AJ42" s="2"/>
      <c r="AK42" s="12"/>
    </row>
    <row r="43" spans="1:57" s="1" customFormat="1" ht="17.100000000000001" hidden="1" customHeight="1">
      <c r="B43" s="12"/>
      <c r="C43" s="211"/>
      <c r="D43" s="267"/>
      <c r="E43" s="211"/>
      <c r="F43" s="211"/>
      <c r="G43" s="290"/>
      <c r="H43" s="268"/>
      <c r="I43" s="211"/>
      <c r="J43" s="211"/>
      <c r="K43" s="291"/>
      <c r="L43" s="267"/>
      <c r="M43" s="211"/>
      <c r="N43" s="211"/>
      <c r="O43" s="290"/>
      <c r="P43" s="268"/>
      <c r="Q43" s="211"/>
      <c r="R43" s="211"/>
      <c r="S43" s="211"/>
      <c r="T43" s="211"/>
      <c r="U43" s="211"/>
      <c r="V43" s="211"/>
      <c r="W43" s="290"/>
      <c r="X43" s="284"/>
      <c r="Y43" s="221"/>
      <c r="Z43" s="221"/>
      <c r="AA43" s="221"/>
      <c r="AB43" s="221"/>
      <c r="AC43" s="221"/>
      <c r="AD43" s="221"/>
      <c r="AE43" s="292"/>
      <c r="AF43" s="211"/>
      <c r="AG43" s="211"/>
      <c r="AH43" s="211"/>
      <c r="AI43" s="291"/>
      <c r="AJ43" s="2"/>
      <c r="AK43" s="12"/>
    </row>
    <row r="44" spans="1:57" s="1" customFormat="1" ht="17.100000000000001" hidden="1" customHeight="1" thickBot="1">
      <c r="B44" s="12"/>
      <c r="C44" s="211"/>
      <c r="D44" s="293"/>
      <c r="E44" s="294"/>
      <c r="F44" s="294"/>
      <c r="G44" s="295"/>
      <c r="H44" s="296"/>
      <c r="I44" s="294"/>
      <c r="J44" s="294"/>
      <c r="K44" s="297"/>
      <c r="L44" s="293"/>
      <c r="M44" s="294"/>
      <c r="N44" s="294"/>
      <c r="O44" s="295"/>
      <c r="P44" s="296"/>
      <c r="Q44" s="294"/>
      <c r="R44" s="294"/>
      <c r="S44" s="294"/>
      <c r="T44" s="294"/>
      <c r="U44" s="294"/>
      <c r="V44" s="294"/>
      <c r="W44" s="295"/>
      <c r="X44" s="285"/>
      <c r="Y44" s="246"/>
      <c r="Z44" s="246"/>
      <c r="AA44" s="246"/>
      <c r="AB44" s="246"/>
      <c r="AC44" s="246"/>
      <c r="AD44" s="246"/>
      <c r="AE44" s="298"/>
      <c r="AF44" s="294"/>
      <c r="AG44" s="294"/>
      <c r="AH44" s="294"/>
      <c r="AI44" s="297"/>
      <c r="AJ44" s="2"/>
      <c r="AK44" s="12"/>
    </row>
    <row r="45" spans="1:57" hidden="1">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row>
    <row r="46" spans="1:57">
      <c r="C46" s="20"/>
      <c r="D46" s="21"/>
      <c r="E46" s="22"/>
      <c r="F46" s="20"/>
      <c r="G46" s="20"/>
      <c r="H46" s="20"/>
      <c r="I46" s="20"/>
      <c r="J46" s="20"/>
      <c r="K46" s="20"/>
      <c r="L46" s="20"/>
      <c r="M46" s="20"/>
      <c r="N46" s="20"/>
      <c r="O46" s="20"/>
      <c r="P46" s="20"/>
      <c r="Q46" s="20"/>
      <c r="R46" s="20"/>
      <c r="S46" s="20"/>
      <c r="T46" s="20"/>
      <c r="U46" s="20"/>
      <c r="V46" s="20"/>
      <c r="W46" s="20"/>
      <c r="X46" s="20"/>
      <c r="Y46" s="20"/>
      <c r="Z46" s="20"/>
    </row>
    <row r="47" spans="1:57">
      <c r="C47" s="20"/>
      <c r="D47" s="21"/>
      <c r="E47" s="20"/>
      <c r="F47" s="20"/>
      <c r="G47" s="20"/>
      <c r="H47" s="23"/>
      <c r="I47" s="23"/>
      <c r="J47" s="23"/>
      <c r="K47" s="23"/>
      <c r="L47" s="23"/>
      <c r="M47" s="23"/>
      <c r="N47" s="23"/>
      <c r="O47" s="23"/>
      <c r="P47" s="23"/>
      <c r="Q47" s="23"/>
      <c r="R47" s="23"/>
      <c r="S47" s="23"/>
      <c r="T47" s="23"/>
      <c r="U47" s="23"/>
      <c r="V47" s="23"/>
      <c r="W47" s="23"/>
      <c r="X47" s="23"/>
      <c r="Y47" s="23"/>
      <c r="Z47" s="23"/>
      <c r="AA47" s="19"/>
      <c r="AB47" s="19"/>
      <c r="AC47" s="19"/>
      <c r="AD47" s="19"/>
      <c r="AE47" s="19"/>
      <c r="AF47" s="19"/>
      <c r="AG47" s="19"/>
      <c r="AH47" s="19"/>
      <c r="AI47" s="19"/>
    </row>
    <row r="48" spans="1:57">
      <c r="D48" s="17"/>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row>
    <row r="49" spans="4:35">
      <c r="D49" s="17"/>
      <c r="H49" s="1510"/>
      <c r="I49" s="1510"/>
      <c r="J49" s="1510"/>
      <c r="K49" s="1510"/>
      <c r="L49" s="1510"/>
      <c r="M49" s="1510"/>
      <c r="N49" s="1510"/>
      <c r="O49" s="1510"/>
      <c r="P49" s="1510"/>
      <c r="Q49" s="1510"/>
      <c r="R49" s="1510"/>
      <c r="S49" s="1510"/>
      <c r="T49" s="1510"/>
      <c r="U49" s="1510"/>
      <c r="V49" s="1510"/>
      <c r="W49" s="1510"/>
      <c r="X49" s="1510"/>
      <c r="Y49" s="1510"/>
      <c r="Z49" s="1510"/>
      <c r="AA49" s="1510"/>
      <c r="AB49" s="1510"/>
      <c r="AC49" s="1510"/>
      <c r="AD49" s="1510"/>
      <c r="AE49" s="1510"/>
      <c r="AF49" s="1510"/>
      <c r="AG49" s="1510"/>
      <c r="AH49" s="1510"/>
      <c r="AI49" s="1510"/>
    </row>
  </sheetData>
  <sheetProtection selectLockedCells="1"/>
  <mergeCells count="63">
    <mergeCell ref="P9:AH10"/>
    <mergeCell ref="C26:H27"/>
    <mergeCell ref="C28:H29"/>
    <mergeCell ref="J24:K24"/>
    <mergeCell ref="AN19:AT20"/>
    <mergeCell ref="AL24:AY25"/>
    <mergeCell ref="C18:H19"/>
    <mergeCell ref="AU19:AW20"/>
    <mergeCell ref="AN21:AT22"/>
    <mergeCell ref="AU21:AW22"/>
    <mergeCell ref="AM16:AW18"/>
    <mergeCell ref="B14:AJ14"/>
    <mergeCell ref="B18:B19"/>
    <mergeCell ref="C16:AJ16"/>
    <mergeCell ref="Y20:AC21"/>
    <mergeCell ref="H49:AI49"/>
    <mergeCell ref="L22:W22"/>
    <mergeCell ref="L23:W23"/>
    <mergeCell ref="AE20:AJ21"/>
    <mergeCell ref="AF41:AI41"/>
    <mergeCell ref="Z41:AC41"/>
    <mergeCell ref="C30:H38"/>
    <mergeCell ref="X26:AJ27"/>
    <mergeCell ref="X28:AJ29"/>
    <mergeCell ref="L26:W27"/>
    <mergeCell ref="L28:W29"/>
    <mergeCell ref="D41:G41"/>
    <mergeCell ref="H41:K41"/>
    <mergeCell ref="L41:O41"/>
    <mergeCell ref="R41:U41"/>
    <mergeCell ref="J30:AJ38"/>
    <mergeCell ref="B24:B25"/>
    <mergeCell ref="B20:B21"/>
    <mergeCell ref="B22:B23"/>
    <mergeCell ref="I20:I21"/>
    <mergeCell ref="J20:K21"/>
    <mergeCell ref="C22:H23"/>
    <mergeCell ref="I24:I25"/>
    <mergeCell ref="C24:H25"/>
    <mergeCell ref="C20:H21"/>
    <mergeCell ref="J23:K23"/>
    <mergeCell ref="C4:L4"/>
    <mergeCell ref="C3:F3"/>
    <mergeCell ref="L11:N11"/>
    <mergeCell ref="L25:W25"/>
    <mergeCell ref="L18:AJ19"/>
    <mergeCell ref="L20:W21"/>
    <mergeCell ref="L24:W24"/>
    <mergeCell ref="I18:I19"/>
    <mergeCell ref="J22:K22"/>
    <mergeCell ref="J25:K25"/>
    <mergeCell ref="O11:Q11"/>
    <mergeCell ref="R11:Z11"/>
    <mergeCell ref="C13:K13"/>
    <mergeCell ref="L13:N13"/>
    <mergeCell ref="O13:AJ13"/>
    <mergeCell ref="S6:W6"/>
    <mergeCell ref="Y1:AI1"/>
    <mergeCell ref="S7:W7"/>
    <mergeCell ref="S8:W8"/>
    <mergeCell ref="Y6:AI6"/>
    <mergeCell ref="Y7:AI7"/>
    <mergeCell ref="Y8:AI8"/>
  </mergeCells>
  <phoneticPr fontId="3"/>
  <conditionalFormatting sqref="L20:W21">
    <cfRule type="expression" dxfId="29" priority="13" stopIfTrue="1">
      <formula>AND(MONTH(L20)&lt;10,DAY(L20)&gt;9)</formula>
    </cfRule>
    <cfRule type="expression" dxfId="28" priority="14" stopIfTrue="1">
      <formula>AND(MONTH(L20)&lt;10,DAY(L20)&lt;10)</formula>
    </cfRule>
    <cfRule type="expression" dxfId="27" priority="15" stopIfTrue="1">
      <formula>AND(MONTH(L20)&gt;9,DAY(L20)&lt;10)</formula>
    </cfRule>
  </conditionalFormatting>
  <conditionalFormatting sqref="L22:W22">
    <cfRule type="expression" dxfId="26" priority="10" stopIfTrue="1">
      <formula>AND(MONTH(L22)&lt;10,DAY(L22)&gt;9)</formula>
    </cfRule>
    <cfRule type="expression" dxfId="25" priority="11" stopIfTrue="1">
      <formula>AND(MONTH(L22)&lt;10,DAY(L22)&lt;10)</formula>
    </cfRule>
    <cfRule type="expression" dxfId="24" priority="12" stopIfTrue="1">
      <formula>AND(MONTH(L22)&gt;9,DAY(L22)&lt;10)</formula>
    </cfRule>
  </conditionalFormatting>
  <conditionalFormatting sqref="L23:W23">
    <cfRule type="expression" dxfId="23" priority="7" stopIfTrue="1">
      <formula>AND(MONTH(L23)&lt;10,DAY(L23)&gt;9)</formula>
    </cfRule>
    <cfRule type="expression" dxfId="22" priority="8" stopIfTrue="1">
      <formula>AND(MONTH(L23)&lt;10,DAY(L23)&lt;10)</formula>
    </cfRule>
    <cfRule type="expression" dxfId="21" priority="9" stopIfTrue="1">
      <formula>AND(MONTH(L23)&gt;9,DAY(L23)&lt;10)</formula>
    </cfRule>
  </conditionalFormatting>
  <conditionalFormatting sqref="L24:W24">
    <cfRule type="expression" dxfId="20" priority="4" stopIfTrue="1">
      <formula>AND(MONTH(L24)&lt;10,DAY(L24)&gt;9)</formula>
    </cfRule>
    <cfRule type="expression" dxfId="19" priority="5" stopIfTrue="1">
      <formula>AND(MONTH(L24)&lt;10,DAY(L24)&lt;10)</formula>
    </cfRule>
    <cfRule type="expression" dxfId="18" priority="6" stopIfTrue="1">
      <formula>AND(MONTH(L24)&gt;9,DAY(L24)&lt;10)</formula>
    </cfRule>
  </conditionalFormatting>
  <conditionalFormatting sqref="L25:W25">
    <cfRule type="expression" dxfId="17" priority="1" stopIfTrue="1">
      <formula>AND(MONTH(L25)&lt;10,DAY(L25)&gt;9)</formula>
    </cfRule>
    <cfRule type="expression" dxfId="16" priority="2" stopIfTrue="1">
      <formula>AND(MONTH(L25)&lt;10,DAY(L25)&lt;10)</formula>
    </cfRule>
    <cfRule type="expression" dxfId="15" priority="3" stopIfTrue="1">
      <formula>AND(MONTH(L25)&gt;9,DAY(L25)&lt;10)</formula>
    </cfRule>
  </conditionalFormatting>
  <dataValidations count="2">
    <dataValidation type="list" allowBlank="1" showInputMessage="1" showErrorMessage="1" sqref="AU19:AW22">
      <formula1>$BB$19:$BB$21</formula1>
    </dataValidation>
    <dataValidation type="list" allowBlank="1" showInputMessage="1" showErrorMessage="1" sqref="O13:AJ13">
      <formula1>$AM$11:$AM$15</formula1>
    </dataValidation>
  </dataValidations>
  <pageMargins left="0.9055118110236221" right="0.70866141732283472" top="0.74803149606299213" bottom="0.74803149606299213" header="0.31496062992125984" footer="0.31496062992125984"/>
  <pageSetup paperSize="9" orientation="portrait" r:id="rId1"/>
  <headerFooter>
    <oddHeader>&amp;L&amp;"ＭＳ 明朝,標準"&amp;8&amp;K01+034第26号様式（各条共通）建築保全業務委託用</oddHeader>
    <oddFooter>&amp;R&amp;"ＭＳ 明朝,標準"&amp;8&amp;K01+034受注者⇒施設管理担当者</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39997558519241921"/>
  </sheetPr>
  <dimension ref="A1:BZ94"/>
  <sheetViews>
    <sheetView showZeros="0" view="pageBreakPreview" topLeftCell="B76" zoomScaleNormal="100" zoomScaleSheetLayoutView="100" workbookViewId="0">
      <selection activeCell="BL103" sqref="BL103"/>
    </sheetView>
  </sheetViews>
  <sheetFormatPr defaultColWidth="9" defaultRowHeight="13.2"/>
  <cols>
    <col min="1" max="1" width="14.6640625" style="1" customWidth="1"/>
    <col min="2" max="51" width="1.88671875" style="1" customWidth="1"/>
    <col min="52" max="52" width="3.6640625" style="1" customWidth="1"/>
    <col min="53" max="60" width="3.6640625" style="398" hidden="1" customWidth="1"/>
    <col min="61" max="61" width="3.6640625" style="1" hidden="1" customWidth="1"/>
    <col min="62" max="187" width="3.6640625" style="1" customWidth="1"/>
    <col min="188" max="16384" width="9" style="1"/>
  </cols>
  <sheetData>
    <row r="1" spans="1:75" ht="63.75" customHeight="1">
      <c r="B1" s="1110" t="s">
        <v>225</v>
      </c>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c r="AY1" s="1111"/>
    </row>
    <row r="2" spans="1:75" ht="30" customHeight="1" thickBot="1">
      <c r="A2" s="399"/>
      <c r="B2" s="111"/>
      <c r="C2" s="111"/>
      <c r="D2" s="111"/>
      <c r="E2" s="111"/>
      <c r="F2" s="111"/>
      <c r="G2" s="111"/>
      <c r="H2" s="111"/>
      <c r="I2" s="111"/>
      <c r="J2" s="111"/>
      <c r="K2" s="111"/>
      <c r="L2" s="396"/>
      <c r="M2" s="396"/>
      <c r="N2" s="776"/>
      <c r="O2" s="776"/>
      <c r="P2" s="776"/>
      <c r="Q2" s="776"/>
      <c r="R2" s="1112" t="s">
        <v>223</v>
      </c>
      <c r="S2" s="1112"/>
      <c r="T2" s="1113"/>
      <c r="U2" s="1113"/>
      <c r="V2" s="1113"/>
      <c r="W2" s="1113"/>
      <c r="X2" s="1113"/>
      <c r="Y2" s="1113"/>
      <c r="Z2" s="1113"/>
      <c r="AA2" s="1113"/>
      <c r="AB2" s="1113"/>
      <c r="AC2" s="1113"/>
      <c r="AD2" s="1113"/>
      <c r="AE2" s="1113"/>
      <c r="AF2" s="1113"/>
      <c r="AG2" s="1113"/>
      <c r="AH2" s="1113"/>
      <c r="AI2" s="1113"/>
      <c r="AJ2" s="778"/>
      <c r="AK2" s="777"/>
      <c r="AL2" s="777"/>
      <c r="AM2" s="777"/>
      <c r="AN2" s="777"/>
      <c r="AO2" s="782"/>
      <c r="AP2" s="782"/>
      <c r="AQ2" s="782"/>
      <c r="AR2" s="782"/>
      <c r="AS2" s="124"/>
      <c r="AT2" s="124"/>
      <c r="AU2" s="124"/>
      <c r="AV2" s="124"/>
      <c r="AW2" s="124"/>
      <c r="AX2" s="124"/>
      <c r="AY2" s="779"/>
    </row>
    <row r="3" spans="1:75" ht="20.100000000000001" customHeight="1">
      <c r="A3" s="399"/>
      <c r="B3" s="1119" t="s">
        <v>224</v>
      </c>
      <c r="C3" s="1120"/>
      <c r="D3" s="1120"/>
      <c r="E3" s="1120"/>
      <c r="F3" s="1121"/>
      <c r="G3" s="1081" t="str">
        <f>各項目入力表!B3</f>
        <v>○○○○施設保全業務（総合管理）</v>
      </c>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2"/>
      <c r="AN3" s="1082"/>
      <c r="AO3" s="1083"/>
      <c r="AP3" s="1083"/>
      <c r="AQ3" s="1083"/>
      <c r="AR3" s="1083"/>
      <c r="AS3" s="1083"/>
      <c r="AT3" s="1083"/>
      <c r="AU3" s="1083"/>
      <c r="AV3" s="1083"/>
      <c r="AW3" s="1083"/>
      <c r="AX3" s="1083"/>
      <c r="AY3" s="1084"/>
      <c r="BA3" s="398" t="b">
        <v>0</v>
      </c>
      <c r="BB3" s="398" t="b">
        <v>1</v>
      </c>
    </row>
    <row r="4" spans="1:75" ht="20.100000000000001" customHeight="1">
      <c r="A4" s="399"/>
      <c r="B4" s="1132" t="s">
        <v>193</v>
      </c>
      <c r="C4" s="1133"/>
      <c r="D4" s="1133"/>
      <c r="E4" s="1133"/>
      <c r="F4" s="1134"/>
      <c r="G4" s="1135" t="str">
        <f>各項目入力表!F4</f>
        <v>○△□×ビル管理株式会社</v>
      </c>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7"/>
      <c r="AO4" s="1138" t="s">
        <v>553</v>
      </c>
      <c r="AP4" s="1139"/>
      <c r="AQ4" s="1139"/>
      <c r="AR4" s="1139"/>
      <c r="AS4" s="1140"/>
      <c r="AT4" s="1141" t="str">
        <f>各項目入力表!B5</f>
        <v>05</v>
      </c>
      <c r="AU4" s="1133"/>
      <c r="AV4" s="1133"/>
      <c r="AW4" s="1133"/>
      <c r="AX4" s="1133"/>
      <c r="AY4" s="1142"/>
    </row>
    <row r="5" spans="1:75" ht="20.100000000000001" customHeight="1">
      <c r="B5" s="1114" t="s">
        <v>5</v>
      </c>
      <c r="C5" s="1095"/>
      <c r="D5" s="1095" t="b">
        <v>1</v>
      </c>
      <c r="E5" s="1095"/>
      <c r="F5" s="1115"/>
      <c r="G5" s="459"/>
      <c r="H5" s="424"/>
      <c r="I5" s="424"/>
      <c r="J5" s="1095" t="s">
        <v>156</v>
      </c>
      <c r="K5" s="1095"/>
      <c r="L5" s="1095"/>
      <c r="M5" s="1095"/>
      <c r="N5" s="424"/>
      <c r="O5" s="424"/>
      <c r="P5" s="424"/>
      <c r="Q5" s="1095" t="s">
        <v>157</v>
      </c>
      <c r="R5" s="1095"/>
      <c r="S5" s="1095"/>
      <c r="T5" s="1095"/>
      <c r="U5" s="424"/>
      <c r="V5" s="1192" t="s">
        <v>158</v>
      </c>
      <c r="W5" s="1133"/>
      <c r="X5" s="1133"/>
      <c r="Y5" s="1133"/>
      <c r="Z5" s="1133"/>
      <c r="AA5" s="1133"/>
      <c r="AB5" s="1134"/>
      <c r="AC5" s="1243">
        <v>43952</v>
      </c>
      <c r="AD5" s="1244"/>
      <c r="AE5" s="1244"/>
      <c r="AF5" s="1244"/>
      <c r="AG5" s="1244"/>
      <c r="AH5" s="1244"/>
      <c r="AI5" s="1244"/>
      <c r="AJ5" s="1244"/>
      <c r="AK5" s="1244"/>
      <c r="AL5" s="1244"/>
      <c r="AM5" s="1244"/>
      <c r="AN5" s="1245"/>
      <c r="AO5" s="1229" t="s">
        <v>152</v>
      </c>
      <c r="AP5" s="1230"/>
      <c r="AQ5" s="1230"/>
      <c r="AR5" s="1230"/>
      <c r="AS5" s="1231"/>
      <c r="AT5" s="1116" t="str">
        <f>IF(BA3=TRUE,"発",+IF(BB3=TRUE,"受"," "))</f>
        <v>受</v>
      </c>
      <c r="AU5" s="1095"/>
      <c r="AV5" s="1095" t="s">
        <v>121</v>
      </c>
      <c r="AW5" s="1095"/>
      <c r="AX5" s="1122">
        <v>1</v>
      </c>
      <c r="AY5" s="1123"/>
      <c r="BA5" s="398" t="b">
        <v>0</v>
      </c>
      <c r="BB5" s="398" t="b">
        <v>0</v>
      </c>
      <c r="BC5" s="398" t="b">
        <v>0</v>
      </c>
      <c r="BE5" s="398" t="b">
        <v>0</v>
      </c>
      <c r="BF5" s="398" t="b">
        <v>0</v>
      </c>
      <c r="BG5" s="398" t="b">
        <v>1</v>
      </c>
      <c r="BH5" s="398" t="b">
        <v>0</v>
      </c>
    </row>
    <row r="6" spans="1:75" ht="20.100000000000001" customHeight="1">
      <c r="B6" s="1124" t="s">
        <v>4</v>
      </c>
      <c r="C6" s="1102"/>
      <c r="D6" s="1102"/>
      <c r="E6" s="1102"/>
      <c r="F6" s="1125"/>
      <c r="G6" s="400"/>
      <c r="H6" s="386"/>
      <c r="I6" s="394"/>
      <c r="J6" s="1102" t="s">
        <v>159</v>
      </c>
      <c r="K6" s="1102"/>
      <c r="L6" s="1102"/>
      <c r="M6" s="394"/>
      <c r="N6" s="394"/>
      <c r="O6" s="394"/>
      <c r="P6" s="1102" t="s">
        <v>160</v>
      </c>
      <c r="Q6" s="1102"/>
      <c r="R6" s="1102"/>
      <c r="S6" s="394"/>
      <c r="T6" s="394"/>
      <c r="U6" s="394"/>
      <c r="V6" s="1102" t="s">
        <v>161</v>
      </c>
      <c r="W6" s="1102"/>
      <c r="X6" s="1102"/>
      <c r="Y6" s="394"/>
      <c r="Z6" s="394"/>
      <c r="AA6" s="394"/>
      <c r="AB6" s="1102" t="s">
        <v>162</v>
      </c>
      <c r="AC6" s="1102"/>
      <c r="AD6" s="1102"/>
      <c r="AE6" s="394"/>
      <c r="AF6" s="394"/>
      <c r="AG6" s="394"/>
      <c r="AH6" s="1102" t="s">
        <v>163</v>
      </c>
      <c r="AI6" s="1102"/>
      <c r="AJ6" s="1102"/>
      <c r="AK6" s="394"/>
      <c r="AL6" s="394"/>
      <c r="AM6" s="394"/>
      <c r="AN6" s="1102" t="s">
        <v>164</v>
      </c>
      <c r="AO6" s="1102"/>
      <c r="AP6" s="1102"/>
      <c r="AQ6" s="394"/>
      <c r="AR6" s="394"/>
      <c r="AS6" s="394"/>
      <c r="AT6" s="1102" t="s">
        <v>165</v>
      </c>
      <c r="AU6" s="1102"/>
      <c r="AV6" s="1102"/>
      <c r="AW6" s="394"/>
      <c r="AX6" s="394"/>
      <c r="AY6" s="395"/>
      <c r="BA6" s="398" t="b">
        <v>0</v>
      </c>
      <c r="BB6" s="398" t="b">
        <v>0</v>
      </c>
      <c r="BC6" s="398" t="b">
        <v>0</v>
      </c>
      <c r="BD6" s="398" t="b">
        <v>0</v>
      </c>
      <c r="BE6" s="398" t="b">
        <v>1</v>
      </c>
      <c r="BF6" s="398" t="b">
        <v>0</v>
      </c>
    </row>
    <row r="7" spans="1:75" ht="20.100000000000001" customHeight="1">
      <c r="B7" s="1126"/>
      <c r="C7" s="1091"/>
      <c r="D7" s="1091"/>
      <c r="E7" s="1091"/>
      <c r="F7" s="1127"/>
      <c r="G7" s="882"/>
      <c r="H7" s="450"/>
      <c r="I7" s="879"/>
      <c r="J7" s="1091" t="s">
        <v>544</v>
      </c>
      <c r="K7" s="1092"/>
      <c r="L7" s="1092"/>
      <c r="M7" s="879"/>
      <c r="N7" s="879"/>
      <c r="O7" s="879"/>
      <c r="P7" s="1091" t="s">
        <v>545</v>
      </c>
      <c r="Q7" s="1092"/>
      <c r="R7" s="1092"/>
      <c r="S7" s="879"/>
      <c r="T7" s="879"/>
      <c r="U7" s="879"/>
      <c r="V7" s="1091" t="s">
        <v>546</v>
      </c>
      <c r="W7" s="1092"/>
      <c r="X7" s="1092"/>
      <c r="Y7" s="879"/>
      <c r="Z7" s="879"/>
      <c r="AA7" s="879"/>
      <c r="AB7" s="1091" t="s">
        <v>547</v>
      </c>
      <c r="AC7" s="1092"/>
      <c r="AD7" s="1092"/>
      <c r="AE7" s="879"/>
      <c r="AF7" s="879"/>
      <c r="AG7" s="879"/>
      <c r="AH7" s="1091" t="s">
        <v>548</v>
      </c>
      <c r="AI7" s="1092"/>
      <c r="AJ7" s="1092"/>
      <c r="AK7" s="879"/>
      <c r="AL7" s="879"/>
      <c r="AM7" s="879"/>
      <c r="AN7" s="878"/>
      <c r="AO7" s="878"/>
      <c r="AP7" s="878"/>
      <c r="AQ7" s="879"/>
      <c r="AR7" s="879"/>
      <c r="AS7" s="879"/>
      <c r="AT7" s="878"/>
      <c r="AU7" s="878"/>
      <c r="AV7" s="878"/>
      <c r="AW7" s="879"/>
      <c r="AX7" s="879"/>
      <c r="AY7" s="817"/>
    </row>
    <row r="8" spans="1:75" ht="20.100000000000001" customHeight="1">
      <c r="B8" s="1128"/>
      <c r="C8" s="1091"/>
      <c r="D8" s="1091"/>
      <c r="E8" s="1091"/>
      <c r="F8" s="1127"/>
      <c r="G8" s="401"/>
      <c r="H8" s="388"/>
      <c r="I8" s="1130" t="s">
        <v>166</v>
      </c>
      <c r="J8" s="1130"/>
      <c r="K8" s="1130"/>
      <c r="L8" s="402"/>
      <c r="M8" s="402"/>
      <c r="N8" s="1117"/>
      <c r="O8" s="1117"/>
      <c r="P8" s="1117"/>
      <c r="Q8" s="1117"/>
      <c r="R8" s="1117"/>
      <c r="S8" s="1117"/>
      <c r="T8" s="1117"/>
      <c r="U8" s="1117"/>
      <c r="V8" s="1117"/>
      <c r="W8" s="1117"/>
      <c r="X8" s="1117"/>
      <c r="Y8" s="1117"/>
      <c r="Z8" s="1117"/>
      <c r="AA8" s="1117"/>
      <c r="AB8" s="1117"/>
      <c r="AC8" s="1117"/>
      <c r="AD8" s="1117"/>
      <c r="AE8" s="1117"/>
      <c r="AF8" s="1117"/>
      <c r="AG8" s="1117"/>
      <c r="AH8" s="1117"/>
      <c r="AI8" s="1117"/>
      <c r="AJ8" s="1117"/>
      <c r="AK8" s="1117"/>
      <c r="AL8" s="1117"/>
      <c r="AM8" s="1117"/>
      <c r="AN8" s="1117"/>
      <c r="AO8" s="1117"/>
      <c r="AP8" s="1117"/>
      <c r="AQ8" s="1117"/>
      <c r="AR8" s="1117"/>
      <c r="AS8" s="1117"/>
      <c r="AT8" s="1117"/>
      <c r="AU8" s="1117"/>
      <c r="AV8" s="1117"/>
      <c r="AW8" s="1117"/>
      <c r="AX8" s="1117"/>
      <c r="AY8" s="125"/>
    </row>
    <row r="9" spans="1:75" ht="20.100000000000001" customHeight="1" thickBot="1">
      <c r="B9" s="1129"/>
      <c r="C9" s="1095"/>
      <c r="D9" s="1095"/>
      <c r="E9" s="1095"/>
      <c r="F9" s="1115"/>
      <c r="G9" s="393"/>
      <c r="H9" s="389"/>
      <c r="I9" s="1131"/>
      <c r="J9" s="1131"/>
      <c r="K9" s="1131"/>
      <c r="L9" s="184"/>
      <c r="M9" s="184"/>
      <c r="N9" s="1118"/>
      <c r="O9" s="1118"/>
      <c r="P9" s="1118"/>
      <c r="Q9" s="1118"/>
      <c r="R9" s="1118"/>
      <c r="S9" s="1118"/>
      <c r="T9" s="1118"/>
      <c r="U9" s="1118"/>
      <c r="V9" s="1118"/>
      <c r="W9" s="1118"/>
      <c r="X9" s="1118"/>
      <c r="Y9" s="1118"/>
      <c r="Z9" s="1118"/>
      <c r="AA9" s="1118"/>
      <c r="AB9" s="1118"/>
      <c r="AC9" s="1118"/>
      <c r="AD9" s="1118"/>
      <c r="AE9" s="1118"/>
      <c r="AF9" s="1118"/>
      <c r="AG9" s="1118"/>
      <c r="AH9" s="1118"/>
      <c r="AI9" s="1118"/>
      <c r="AJ9" s="1118"/>
      <c r="AK9" s="1118"/>
      <c r="AL9" s="1118"/>
      <c r="AM9" s="1118"/>
      <c r="AN9" s="1118"/>
      <c r="AO9" s="1118"/>
      <c r="AP9" s="1118"/>
      <c r="AQ9" s="1118"/>
      <c r="AR9" s="1118"/>
      <c r="AS9" s="1118"/>
      <c r="AT9" s="1118"/>
      <c r="AU9" s="1118"/>
      <c r="AV9" s="1118"/>
      <c r="AW9" s="1117"/>
      <c r="AX9" s="1117"/>
      <c r="AY9" s="125"/>
      <c r="BI9" s="411"/>
    </row>
    <row r="10" spans="1:75" ht="20.100000000000001" customHeight="1">
      <c r="B10" s="100"/>
      <c r="C10" s="101"/>
      <c r="D10" s="101"/>
      <c r="E10" s="101" t="s">
        <v>2</v>
      </c>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458"/>
      <c r="BI10" s="411"/>
    </row>
    <row r="11" spans="1:75" ht="20.100000000000001" customHeight="1">
      <c r="B11" s="14"/>
      <c r="C11" s="1232" t="s">
        <v>519</v>
      </c>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3"/>
      <c r="BC11" s="403"/>
      <c r="BI11" s="411"/>
    </row>
    <row r="12" spans="1:75" ht="20.100000000000001" customHeight="1">
      <c r="B12" s="14"/>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3"/>
      <c r="BI12" s="411"/>
      <c r="BJ12" s="1089" t="s">
        <v>740</v>
      </c>
      <c r="BK12" s="1090"/>
      <c r="BL12" s="1090"/>
      <c r="BM12" s="1090"/>
      <c r="BN12" s="1090"/>
      <c r="BO12" s="1090"/>
      <c r="BP12" s="1090"/>
      <c r="BQ12" s="1090"/>
      <c r="BR12" s="1090"/>
      <c r="BS12" s="1090"/>
      <c r="BT12" s="1090"/>
      <c r="BU12" s="1090"/>
      <c r="BV12" s="1090"/>
      <c r="BW12" s="1090"/>
    </row>
    <row r="13" spans="1:75" ht="20.100000000000001" customHeight="1">
      <c r="B13" s="14"/>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3"/>
      <c r="BI13" s="411"/>
      <c r="BJ13" s="1090"/>
      <c r="BK13" s="1090"/>
      <c r="BL13" s="1090"/>
      <c r="BM13" s="1090"/>
      <c r="BN13" s="1090"/>
      <c r="BO13" s="1090"/>
      <c r="BP13" s="1090"/>
      <c r="BQ13" s="1090"/>
      <c r="BR13" s="1090"/>
      <c r="BS13" s="1090"/>
      <c r="BT13" s="1090"/>
      <c r="BU13" s="1090"/>
      <c r="BV13" s="1090"/>
      <c r="BW13" s="1090"/>
    </row>
    <row r="14" spans="1:75" ht="20.100000000000001" customHeight="1">
      <c r="B14" s="14"/>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3"/>
      <c r="BI14" s="412"/>
      <c r="BJ14" s="1090"/>
      <c r="BK14" s="1090"/>
      <c r="BL14" s="1090"/>
      <c r="BM14" s="1090"/>
      <c r="BN14" s="1090"/>
      <c r="BO14" s="1090"/>
      <c r="BP14" s="1090"/>
      <c r="BQ14" s="1090"/>
      <c r="BR14" s="1090"/>
      <c r="BS14" s="1090"/>
      <c r="BT14" s="1090"/>
      <c r="BU14" s="1090"/>
      <c r="BV14" s="1090"/>
      <c r="BW14" s="1090"/>
    </row>
    <row r="15" spans="1:75" ht="20.100000000000001" customHeight="1">
      <c r="B15" s="14"/>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3"/>
      <c r="BI15" s="411"/>
      <c r="BJ15" s="1090"/>
      <c r="BK15" s="1090"/>
      <c r="BL15" s="1090"/>
      <c r="BM15" s="1090"/>
      <c r="BN15" s="1090"/>
      <c r="BO15" s="1090"/>
      <c r="BP15" s="1090"/>
      <c r="BQ15" s="1090"/>
      <c r="BR15" s="1090"/>
      <c r="BS15" s="1090"/>
      <c r="BT15" s="1090"/>
      <c r="BU15" s="1090"/>
      <c r="BV15" s="1090"/>
      <c r="BW15" s="1090"/>
    </row>
    <row r="16" spans="1:75" ht="20.100000000000001" customHeight="1">
      <c r="B16" s="14"/>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3"/>
      <c r="BI16" s="412"/>
      <c r="BJ16" s="1090"/>
      <c r="BK16" s="1090"/>
      <c r="BL16" s="1090"/>
      <c r="BM16" s="1090"/>
      <c r="BN16" s="1090"/>
      <c r="BO16" s="1090"/>
      <c r="BP16" s="1090"/>
      <c r="BQ16" s="1090"/>
      <c r="BR16" s="1090"/>
      <c r="BS16" s="1090"/>
      <c r="BT16" s="1090"/>
      <c r="BU16" s="1090"/>
      <c r="BV16" s="1090"/>
      <c r="BW16" s="1090"/>
    </row>
    <row r="17" spans="2:78" ht="20.100000000000001" customHeight="1">
      <c r="B17" s="14"/>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3"/>
      <c r="BI17" s="411"/>
      <c r="BJ17" s="1090"/>
      <c r="BK17" s="1090"/>
      <c r="BL17" s="1090"/>
      <c r="BM17" s="1090"/>
      <c r="BN17" s="1090"/>
      <c r="BO17" s="1090"/>
      <c r="BP17" s="1090"/>
      <c r="BQ17" s="1090"/>
      <c r="BR17" s="1090"/>
      <c r="BS17" s="1090"/>
      <c r="BT17" s="1090"/>
      <c r="BU17" s="1090"/>
      <c r="BV17" s="1090"/>
      <c r="BW17" s="1090"/>
    </row>
    <row r="18" spans="2:78" ht="20.100000000000001" customHeight="1">
      <c r="B18" s="14"/>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3"/>
      <c r="BI18" s="1257"/>
      <c r="BJ18" s="1258"/>
      <c r="BK18" s="1258"/>
      <c r="BL18" s="1258"/>
      <c r="BM18" s="1258"/>
      <c r="BN18" s="1258"/>
      <c r="BO18" s="1258"/>
      <c r="BP18" s="1258"/>
      <c r="BQ18" s="1258"/>
      <c r="BR18" s="1258"/>
      <c r="BS18" s="1258"/>
      <c r="BT18" s="1258"/>
      <c r="BU18" s="1258"/>
      <c r="BV18" s="1258"/>
      <c r="BW18" s="1258"/>
      <c r="BX18" s="1258"/>
      <c r="BY18" s="1258"/>
      <c r="BZ18" s="1258"/>
    </row>
    <row r="19" spans="2:78" ht="20.100000000000001" customHeight="1">
      <c r="B19" s="14"/>
      <c r="C19" s="1232"/>
      <c r="D19" s="1232"/>
      <c r="E19" s="1232"/>
      <c r="F19" s="1232"/>
      <c r="G19" s="1232"/>
      <c r="H19" s="1232"/>
      <c r="I19" s="1232"/>
      <c r="J19" s="1232"/>
      <c r="K19" s="1232"/>
      <c r="L19" s="1232"/>
      <c r="M19" s="1232"/>
      <c r="N19" s="1232"/>
      <c r="O19" s="1232"/>
      <c r="P19" s="1232"/>
      <c r="Q19" s="1232"/>
      <c r="R19" s="1232"/>
      <c r="S19" s="1232"/>
      <c r="T19" s="1232"/>
      <c r="U19" s="1232"/>
      <c r="V19" s="1232"/>
      <c r="W19" s="1232"/>
      <c r="X19" s="1232"/>
      <c r="Y19" s="1232"/>
      <c r="Z19" s="1232"/>
      <c r="AA19" s="1232"/>
      <c r="AB19" s="1232"/>
      <c r="AC19" s="1232"/>
      <c r="AD19" s="1232"/>
      <c r="AE19" s="1232"/>
      <c r="AF19" s="1232"/>
      <c r="AG19" s="1232"/>
      <c r="AH19" s="1232"/>
      <c r="AI19" s="1232"/>
      <c r="AJ19" s="1232"/>
      <c r="AK19" s="1232"/>
      <c r="AL19" s="1232"/>
      <c r="AM19" s="1232"/>
      <c r="AN19" s="1232"/>
      <c r="AO19" s="1232"/>
      <c r="AP19" s="1232"/>
      <c r="AQ19" s="1232"/>
      <c r="AR19" s="1232"/>
      <c r="AS19" s="1232"/>
      <c r="AT19" s="1232"/>
      <c r="AU19" s="1232"/>
      <c r="AV19" s="1232"/>
      <c r="AW19" s="1232"/>
      <c r="AX19" s="1232"/>
      <c r="AY19" s="13"/>
      <c r="BI19" s="1258"/>
      <c r="BJ19" s="1258"/>
      <c r="BK19" s="1258"/>
      <c r="BL19" s="1258"/>
      <c r="BM19" s="1258"/>
      <c r="BN19" s="1258"/>
      <c r="BO19" s="1258"/>
      <c r="BP19" s="1258"/>
      <c r="BQ19" s="1258"/>
      <c r="BR19" s="1258"/>
      <c r="BS19" s="1258"/>
      <c r="BT19" s="1258"/>
      <c r="BU19" s="1258"/>
      <c r="BV19" s="1258"/>
      <c r="BW19" s="1258"/>
      <c r="BX19" s="1258"/>
      <c r="BY19" s="1258"/>
      <c r="BZ19" s="1258"/>
    </row>
    <row r="20" spans="2:78" ht="20.100000000000001" customHeight="1">
      <c r="B20" s="14"/>
      <c r="C20" s="1232"/>
      <c r="D20" s="1232"/>
      <c r="E20" s="1232"/>
      <c r="F20" s="1232"/>
      <c r="G20" s="1232"/>
      <c r="H20" s="1232"/>
      <c r="I20" s="1232"/>
      <c r="J20" s="1232"/>
      <c r="K20" s="1232"/>
      <c r="L20" s="1232"/>
      <c r="M20" s="1232"/>
      <c r="N20" s="1232"/>
      <c r="O20" s="1232"/>
      <c r="P20" s="1232"/>
      <c r="Q20" s="1232"/>
      <c r="R20" s="1232"/>
      <c r="S20" s="1232"/>
      <c r="T20" s="1232"/>
      <c r="U20" s="1232"/>
      <c r="V20" s="1232"/>
      <c r="W20" s="1232"/>
      <c r="X20" s="1232"/>
      <c r="Y20" s="1232"/>
      <c r="Z20" s="1232"/>
      <c r="AA20" s="1232"/>
      <c r="AB20" s="1232"/>
      <c r="AC20" s="1232"/>
      <c r="AD20" s="1232"/>
      <c r="AE20" s="1232"/>
      <c r="AF20" s="1232"/>
      <c r="AG20" s="1232"/>
      <c r="AH20" s="1232"/>
      <c r="AI20" s="1232"/>
      <c r="AJ20" s="1232"/>
      <c r="AK20" s="1232"/>
      <c r="AL20" s="1232"/>
      <c r="AM20" s="1232"/>
      <c r="AN20" s="1232"/>
      <c r="AO20" s="1232"/>
      <c r="AP20" s="1232"/>
      <c r="AQ20" s="1232"/>
      <c r="AR20" s="1232"/>
      <c r="AS20" s="1232"/>
      <c r="AT20" s="1232"/>
      <c r="AU20" s="1232"/>
      <c r="AV20" s="1232"/>
      <c r="AW20" s="1232"/>
      <c r="AX20" s="1232"/>
      <c r="AY20" s="13"/>
      <c r="BI20" s="1259"/>
      <c r="BJ20" s="1260"/>
      <c r="BK20" s="1260"/>
      <c r="BL20" s="1260"/>
      <c r="BM20" s="1260"/>
      <c r="BN20" s="1260"/>
      <c r="BO20" s="1260"/>
      <c r="BP20" s="1260"/>
      <c r="BQ20" s="1260"/>
      <c r="BR20" s="1260"/>
      <c r="BS20" s="1260"/>
      <c r="BT20" s="1260"/>
      <c r="BU20" s="1261"/>
      <c r="BV20" s="1261"/>
      <c r="BW20" s="1074"/>
      <c r="BX20" s="1074"/>
    </row>
    <row r="21" spans="2:78" ht="20.100000000000001" customHeight="1">
      <c r="B21" s="14"/>
      <c r="C21" s="1232"/>
      <c r="D21" s="1232"/>
      <c r="E21" s="1232"/>
      <c r="F21" s="1232"/>
      <c r="G21" s="1232"/>
      <c r="H21" s="1232"/>
      <c r="I21" s="1232"/>
      <c r="J21" s="1232"/>
      <c r="K21" s="1232"/>
      <c r="L21" s="1232"/>
      <c r="M21" s="1232"/>
      <c r="N21" s="1232"/>
      <c r="O21" s="1232"/>
      <c r="P21" s="1232"/>
      <c r="Q21" s="1232"/>
      <c r="R21" s="1232"/>
      <c r="S21" s="1232"/>
      <c r="T21" s="1232"/>
      <c r="U21" s="1232"/>
      <c r="V21" s="1232"/>
      <c r="W21" s="1232"/>
      <c r="X21" s="1232"/>
      <c r="Y21" s="1232"/>
      <c r="Z21" s="1232"/>
      <c r="AA21" s="1232"/>
      <c r="AB21" s="1232"/>
      <c r="AC21" s="1232"/>
      <c r="AD21" s="1232"/>
      <c r="AE21" s="1232"/>
      <c r="AF21" s="1232"/>
      <c r="AG21" s="1232"/>
      <c r="AH21" s="1232"/>
      <c r="AI21" s="1232"/>
      <c r="AJ21" s="1232"/>
      <c r="AK21" s="1232"/>
      <c r="AL21" s="1232"/>
      <c r="AM21" s="1232"/>
      <c r="AN21" s="1232"/>
      <c r="AO21" s="1232"/>
      <c r="AP21" s="1232"/>
      <c r="AQ21" s="1232"/>
      <c r="AR21" s="1232"/>
      <c r="AS21" s="1232"/>
      <c r="AT21" s="1232"/>
      <c r="AU21" s="1232"/>
      <c r="AV21" s="1232"/>
      <c r="AW21" s="1232"/>
      <c r="AX21" s="1232"/>
      <c r="AY21" s="13"/>
      <c r="BI21" s="1259"/>
      <c r="BJ21" s="1260"/>
      <c r="BK21" s="1260"/>
      <c r="BL21" s="1260"/>
      <c r="BM21" s="1260"/>
      <c r="BN21" s="1260"/>
      <c r="BO21" s="1260"/>
      <c r="BP21" s="1260"/>
      <c r="BQ21" s="1260"/>
      <c r="BR21" s="1260"/>
      <c r="BS21" s="1260"/>
      <c r="BT21" s="1260"/>
      <c r="BU21" s="1261"/>
      <c r="BV21" s="1261"/>
      <c r="BW21" s="1074"/>
      <c r="BX21" s="1074"/>
    </row>
    <row r="22" spans="2:78" ht="20.100000000000001" customHeight="1">
      <c r="B22" s="14"/>
      <c r="C22" s="1232"/>
      <c r="D22" s="1232"/>
      <c r="E22" s="1232"/>
      <c r="F22" s="1232"/>
      <c r="G22" s="1232"/>
      <c r="H22" s="1232"/>
      <c r="I22" s="1232"/>
      <c r="J22" s="1232"/>
      <c r="K22" s="1232"/>
      <c r="L22" s="1232"/>
      <c r="M22" s="1232"/>
      <c r="N22" s="1232"/>
      <c r="O22" s="1232"/>
      <c r="P22" s="1232"/>
      <c r="Q22" s="1232"/>
      <c r="R22" s="1232"/>
      <c r="S22" s="1232"/>
      <c r="T22" s="1232"/>
      <c r="U22" s="1232"/>
      <c r="V22" s="1232"/>
      <c r="W22" s="1232"/>
      <c r="X22" s="1232"/>
      <c r="Y22" s="1232"/>
      <c r="Z22" s="1232"/>
      <c r="AA22" s="1232"/>
      <c r="AB22" s="1232"/>
      <c r="AC22" s="1232"/>
      <c r="AD22" s="1232"/>
      <c r="AE22" s="1232"/>
      <c r="AF22" s="1232"/>
      <c r="AG22" s="1232"/>
      <c r="AH22" s="1232"/>
      <c r="AI22" s="1232"/>
      <c r="AJ22" s="1232"/>
      <c r="AK22" s="1232"/>
      <c r="AL22" s="1232"/>
      <c r="AM22" s="1232"/>
      <c r="AN22" s="1232"/>
      <c r="AO22" s="1232"/>
      <c r="AP22" s="1232"/>
      <c r="AQ22" s="1232"/>
      <c r="AR22" s="1232"/>
      <c r="AS22" s="1232"/>
      <c r="AT22" s="1232"/>
      <c r="AU22" s="1232"/>
      <c r="AV22" s="1232"/>
      <c r="AW22" s="1232"/>
      <c r="AX22" s="1232"/>
      <c r="AY22" s="13"/>
      <c r="BI22" s="1260"/>
      <c r="BJ22" s="1260"/>
      <c r="BK22" s="1260"/>
      <c r="BL22" s="1260"/>
      <c r="BM22" s="1260"/>
      <c r="BN22" s="1260"/>
      <c r="BO22" s="1260"/>
      <c r="BP22" s="1260"/>
      <c r="BQ22" s="1260"/>
      <c r="BR22" s="1260"/>
      <c r="BS22" s="1260"/>
      <c r="BT22" s="1260"/>
      <c r="BU22" s="1261"/>
      <c r="BV22" s="1261"/>
      <c r="BW22" s="1074"/>
      <c r="BX22" s="1074"/>
    </row>
    <row r="23" spans="2:78" ht="20.100000000000001" customHeight="1">
      <c r="B23" s="14"/>
      <c r="C23" s="1232"/>
      <c r="D23" s="1232"/>
      <c r="E23" s="1232"/>
      <c r="F23" s="1232"/>
      <c r="G23" s="1232"/>
      <c r="H23" s="1232"/>
      <c r="I23" s="1232"/>
      <c r="J23" s="1232"/>
      <c r="K23" s="1232"/>
      <c r="L23" s="1232"/>
      <c r="M23" s="1232"/>
      <c r="N23" s="1232"/>
      <c r="O23" s="1232"/>
      <c r="P23" s="1232"/>
      <c r="Q23" s="1232"/>
      <c r="R23" s="1232"/>
      <c r="S23" s="1232"/>
      <c r="T23" s="1232"/>
      <c r="U23" s="1232"/>
      <c r="V23" s="1232"/>
      <c r="W23" s="1232"/>
      <c r="X23" s="1232"/>
      <c r="Y23" s="1232"/>
      <c r="Z23" s="1232"/>
      <c r="AA23" s="1232"/>
      <c r="AB23" s="1232"/>
      <c r="AC23" s="1232"/>
      <c r="AD23" s="1232"/>
      <c r="AE23" s="1232"/>
      <c r="AF23" s="1232"/>
      <c r="AG23" s="1232"/>
      <c r="AH23" s="1232"/>
      <c r="AI23" s="1232"/>
      <c r="AJ23" s="1232"/>
      <c r="AK23" s="1232"/>
      <c r="AL23" s="1232"/>
      <c r="AM23" s="1232"/>
      <c r="AN23" s="1232"/>
      <c r="AO23" s="1232"/>
      <c r="AP23" s="1232"/>
      <c r="AQ23" s="1232"/>
      <c r="AR23" s="1232"/>
      <c r="AS23" s="1232"/>
      <c r="AT23" s="1232"/>
      <c r="AU23" s="1232"/>
      <c r="AV23" s="1232"/>
      <c r="AW23" s="1232"/>
      <c r="AX23" s="1232"/>
      <c r="AY23" s="13"/>
      <c r="BI23" s="1261"/>
      <c r="BJ23" s="1261"/>
      <c r="BK23" s="1261"/>
      <c r="BL23" s="1261"/>
      <c r="BM23" s="1261"/>
      <c r="BN23" s="1261"/>
      <c r="BO23" s="1261"/>
      <c r="BP23" s="1261"/>
      <c r="BQ23" s="1261"/>
      <c r="BR23" s="1261"/>
      <c r="BS23" s="1261"/>
      <c r="BT23" s="1261"/>
      <c r="BU23" s="1261"/>
      <c r="BV23" s="1261"/>
      <c r="BW23" s="1074"/>
      <c r="BX23" s="1074"/>
    </row>
    <row r="24" spans="2:78" ht="20.100000000000001" customHeight="1">
      <c r="B24" s="14"/>
      <c r="C24" s="1232"/>
      <c r="D24" s="1232"/>
      <c r="E24" s="1232"/>
      <c r="F24" s="1232"/>
      <c r="G24" s="1232"/>
      <c r="H24" s="1232"/>
      <c r="I24" s="1232"/>
      <c r="J24" s="1232"/>
      <c r="K24" s="1232"/>
      <c r="L24" s="1232"/>
      <c r="M24" s="1232"/>
      <c r="N24" s="1232"/>
      <c r="O24" s="1232"/>
      <c r="P24" s="1232"/>
      <c r="Q24" s="1232"/>
      <c r="R24" s="1232"/>
      <c r="S24" s="1232"/>
      <c r="T24" s="1232"/>
      <c r="U24" s="1232"/>
      <c r="V24" s="1232"/>
      <c r="W24" s="1232"/>
      <c r="X24" s="1232"/>
      <c r="Y24" s="1232"/>
      <c r="Z24" s="1232"/>
      <c r="AA24" s="1232"/>
      <c r="AB24" s="1232"/>
      <c r="AC24" s="1232"/>
      <c r="AD24" s="1232"/>
      <c r="AE24" s="1232"/>
      <c r="AF24" s="1232"/>
      <c r="AG24" s="1232"/>
      <c r="AH24" s="1232"/>
      <c r="AI24" s="1232"/>
      <c r="AJ24" s="1232"/>
      <c r="AK24" s="1232"/>
      <c r="AL24" s="1232"/>
      <c r="AM24" s="1232"/>
      <c r="AN24" s="1232"/>
      <c r="AO24" s="1232"/>
      <c r="AP24" s="1232"/>
      <c r="AQ24" s="1232"/>
      <c r="AR24" s="1232"/>
      <c r="AS24" s="1232"/>
      <c r="AT24" s="1232"/>
      <c r="AU24" s="1232"/>
      <c r="AV24" s="1232"/>
      <c r="AW24" s="1232"/>
      <c r="AX24" s="1232"/>
      <c r="AY24" s="13"/>
    </row>
    <row r="25" spans="2:78" ht="20.100000000000001" customHeight="1">
      <c r="B25" s="14"/>
      <c r="C25" s="1232"/>
      <c r="D25" s="1232"/>
      <c r="E25" s="1232"/>
      <c r="F25" s="1232"/>
      <c r="G25" s="1232"/>
      <c r="H25" s="1232"/>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2"/>
      <c r="AI25" s="1232"/>
      <c r="AJ25" s="1232"/>
      <c r="AK25" s="1232"/>
      <c r="AL25" s="1232"/>
      <c r="AM25" s="1232"/>
      <c r="AN25" s="1232"/>
      <c r="AO25" s="1232"/>
      <c r="AP25" s="1232"/>
      <c r="AQ25" s="1232"/>
      <c r="AR25" s="1232"/>
      <c r="AS25" s="1232"/>
      <c r="AT25" s="1232"/>
      <c r="AU25" s="1232"/>
      <c r="AV25" s="1232"/>
      <c r="AW25" s="1232"/>
      <c r="AX25" s="1232"/>
      <c r="AY25" s="13"/>
    </row>
    <row r="26" spans="2:78" ht="20.100000000000001" customHeight="1" thickBot="1">
      <c r="B26" s="102"/>
      <c r="C26" s="105"/>
      <c r="D26" s="105"/>
      <c r="E26" s="1145" t="s">
        <v>8</v>
      </c>
      <c r="F26" s="1145"/>
      <c r="G26" s="1145"/>
      <c r="H26" s="1145"/>
      <c r="I26" s="1145"/>
      <c r="J26" s="1093"/>
      <c r="K26" s="1094"/>
      <c r="L26" s="103" t="s">
        <v>167</v>
      </c>
      <c r="M26" s="103"/>
      <c r="N26" s="1145" t="s">
        <v>9</v>
      </c>
      <c r="O26" s="1145"/>
      <c r="P26" s="1145"/>
      <c r="Q26" s="1145"/>
      <c r="R26" s="1145"/>
      <c r="S26" s="1145"/>
      <c r="T26" s="1145"/>
      <c r="U26" s="1145"/>
      <c r="V26" s="1145"/>
      <c r="W26" s="1145"/>
      <c r="X26" s="1143"/>
      <c r="Y26" s="1144"/>
      <c r="Z26" s="1144"/>
      <c r="AA26" s="1144"/>
      <c r="AB26" s="1144"/>
      <c r="AC26" s="1144"/>
      <c r="AD26" s="1144"/>
      <c r="AE26" s="1144"/>
      <c r="AF26" s="1144"/>
      <c r="AG26" s="1144"/>
      <c r="AH26" s="1144"/>
      <c r="AI26" s="1144"/>
      <c r="AJ26" s="1144"/>
      <c r="AK26" s="1144"/>
      <c r="AL26" s="1144"/>
      <c r="AM26" s="1144"/>
      <c r="AN26" s="1144"/>
      <c r="AO26" s="1144"/>
      <c r="AP26" s="1144"/>
      <c r="AQ26" s="1144"/>
      <c r="AR26" s="1144"/>
      <c r="AS26" s="1144"/>
      <c r="AT26" s="1144"/>
      <c r="AU26" s="1144"/>
      <c r="AV26" s="1144"/>
      <c r="AW26" s="1144"/>
      <c r="AX26" s="1144"/>
      <c r="AY26" s="13"/>
      <c r="BK26" s="8"/>
    </row>
    <row r="27" spans="2:78" ht="9.9" customHeight="1">
      <c r="B27" s="1246" t="s">
        <v>122</v>
      </c>
      <c r="C27" s="1247"/>
      <c r="D27" s="1154" t="s">
        <v>1</v>
      </c>
      <c r="E27" s="1155"/>
      <c r="F27" s="302"/>
      <c r="G27" s="1105" t="s">
        <v>737</v>
      </c>
      <c r="H27" s="1105"/>
      <c r="I27" s="1105"/>
      <c r="J27" s="1105"/>
      <c r="K27" s="1105"/>
      <c r="L27" s="1105"/>
      <c r="M27" s="1106"/>
      <c r="N27" s="380"/>
      <c r="O27" s="380"/>
      <c r="P27" s="1096" t="s">
        <v>168</v>
      </c>
      <c r="Q27" s="1096"/>
      <c r="R27" s="1096"/>
      <c r="S27" s="381"/>
      <c r="T27" s="382"/>
      <c r="U27" s="418"/>
      <c r="V27" s="1096" t="s">
        <v>169</v>
      </c>
      <c r="W27" s="1096"/>
      <c r="X27" s="1096"/>
      <c r="Y27" s="418"/>
      <c r="Z27" s="418"/>
      <c r="AA27" s="418"/>
      <c r="AB27" s="1096" t="s">
        <v>170</v>
      </c>
      <c r="AC27" s="1096"/>
      <c r="AD27" s="1096"/>
      <c r="AE27" s="418"/>
      <c r="AF27" s="418"/>
      <c r="AG27" s="380"/>
      <c r="AH27" s="1252" t="s">
        <v>171</v>
      </c>
      <c r="AI27" s="1252"/>
      <c r="AJ27" s="1252"/>
      <c r="AK27" s="413"/>
      <c r="AL27" s="413"/>
      <c r="AM27" s="380"/>
      <c r="AN27" s="1252" t="s">
        <v>172</v>
      </c>
      <c r="AO27" s="1252"/>
      <c r="AP27" s="1252"/>
      <c r="AQ27" s="413"/>
      <c r="AR27" s="413"/>
      <c r="AS27" s="1254" t="s">
        <v>173</v>
      </c>
      <c r="AT27" s="1254"/>
      <c r="AU27" s="1254"/>
      <c r="AV27" s="1254"/>
      <c r="AW27" s="414"/>
      <c r="AX27" s="414"/>
      <c r="AY27" s="131"/>
      <c r="BA27" s="398" t="b">
        <v>0</v>
      </c>
      <c r="BB27" s="398" t="b">
        <v>0</v>
      </c>
      <c r="BC27" s="398" t="b">
        <v>0</v>
      </c>
      <c r="BD27" s="398" t="b">
        <v>1</v>
      </c>
      <c r="BE27" s="398" t="b">
        <v>0</v>
      </c>
      <c r="BF27" s="398" t="b">
        <v>1</v>
      </c>
    </row>
    <row r="28" spans="2:78" ht="9.9" customHeight="1">
      <c r="B28" s="1248"/>
      <c r="C28" s="1249"/>
      <c r="D28" s="1150"/>
      <c r="E28" s="1151"/>
      <c r="F28" s="302"/>
      <c r="G28" s="1087"/>
      <c r="H28" s="1087"/>
      <c r="I28" s="1087"/>
      <c r="J28" s="1087"/>
      <c r="K28" s="1087"/>
      <c r="L28" s="1087"/>
      <c r="M28" s="1088"/>
      <c r="N28" s="419"/>
      <c r="O28" s="419"/>
      <c r="P28" s="1091"/>
      <c r="Q28" s="1091"/>
      <c r="R28" s="1091"/>
      <c r="S28" s="419"/>
      <c r="T28" s="417"/>
      <c r="U28" s="417"/>
      <c r="V28" s="1091"/>
      <c r="W28" s="1091"/>
      <c r="X28" s="1091"/>
      <c r="Y28" s="417"/>
      <c r="Z28" s="417"/>
      <c r="AA28" s="417"/>
      <c r="AB28" s="1091"/>
      <c r="AC28" s="1091"/>
      <c r="AD28" s="1091"/>
      <c r="AE28" s="417"/>
      <c r="AF28" s="417"/>
      <c r="AG28" s="413"/>
      <c r="AH28" s="1253"/>
      <c r="AI28" s="1253"/>
      <c r="AJ28" s="1253"/>
      <c r="AK28" s="413"/>
      <c r="AL28" s="413"/>
      <c r="AM28" s="413"/>
      <c r="AN28" s="1253"/>
      <c r="AO28" s="1253"/>
      <c r="AP28" s="1253"/>
      <c r="AQ28" s="413"/>
      <c r="AR28" s="413"/>
      <c r="AS28" s="1255"/>
      <c r="AT28" s="1255"/>
      <c r="AU28" s="1255"/>
      <c r="AV28" s="1255"/>
      <c r="AW28" s="415"/>
      <c r="AX28" s="415"/>
      <c r="AY28" s="125"/>
    </row>
    <row r="29" spans="2:78" ht="20.100000000000001" customHeight="1">
      <c r="B29" s="1248"/>
      <c r="C29" s="1249"/>
      <c r="D29" s="1150"/>
      <c r="E29" s="1151"/>
      <c r="F29" s="302"/>
      <c r="G29" s="12"/>
      <c r="H29" s="12"/>
      <c r="I29" s="12"/>
      <c r="J29" s="12"/>
      <c r="K29" s="12"/>
      <c r="L29" s="12"/>
      <c r="M29" s="12"/>
      <c r="N29" s="1097"/>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1098"/>
      <c r="AM29" s="1098"/>
      <c r="AN29" s="1098"/>
      <c r="AO29" s="1098"/>
      <c r="AP29" s="1098"/>
      <c r="AQ29" s="1098"/>
      <c r="AR29" s="1098"/>
      <c r="AS29" s="1098"/>
      <c r="AT29" s="1098"/>
      <c r="AU29" s="1098"/>
      <c r="AV29" s="1098"/>
      <c r="AW29" s="1098"/>
      <c r="AX29" s="1098"/>
      <c r="AY29" s="13"/>
      <c r="BA29" s="398" t="b">
        <v>0</v>
      </c>
    </row>
    <row r="30" spans="2:78" ht="20.100000000000001" customHeight="1">
      <c r="B30" s="1248"/>
      <c r="C30" s="1249"/>
      <c r="D30" s="1150"/>
      <c r="E30" s="1151"/>
      <c r="F30" s="302"/>
      <c r="G30" s="392"/>
      <c r="H30" s="416"/>
      <c r="I30" s="1146" t="s">
        <v>174</v>
      </c>
      <c r="J30" s="1146"/>
      <c r="K30" s="1146"/>
      <c r="L30" s="1146"/>
      <c r="M30" s="12"/>
      <c r="N30" s="1099"/>
      <c r="O30" s="1100"/>
      <c r="P30" s="1100"/>
      <c r="Q30" s="1100"/>
      <c r="R30" s="1100"/>
      <c r="S30" s="1100"/>
      <c r="T30" s="1100"/>
      <c r="U30" s="1100"/>
      <c r="V30" s="1100"/>
      <c r="W30" s="1100"/>
      <c r="X30" s="1100"/>
      <c r="Y30" s="1100"/>
      <c r="Z30" s="1100"/>
      <c r="AA30" s="1100"/>
      <c r="AB30" s="1100"/>
      <c r="AC30" s="1100"/>
      <c r="AD30" s="1100"/>
      <c r="AE30" s="1100"/>
      <c r="AF30" s="1100"/>
      <c r="AG30" s="1100"/>
      <c r="AH30" s="1100"/>
      <c r="AI30" s="1100"/>
      <c r="AJ30" s="1100"/>
      <c r="AK30" s="1100"/>
      <c r="AL30" s="1100"/>
      <c r="AM30" s="1100"/>
      <c r="AN30" s="1100"/>
      <c r="AO30" s="1100"/>
      <c r="AP30" s="1100"/>
      <c r="AQ30" s="1100"/>
      <c r="AR30" s="1100"/>
      <c r="AS30" s="1100"/>
      <c r="AT30" s="1100"/>
      <c r="AU30" s="1100"/>
      <c r="AV30" s="1100"/>
      <c r="AW30" s="1100"/>
      <c r="AX30" s="1100"/>
      <c r="AY30" s="13"/>
    </row>
    <row r="31" spans="2:78" ht="20.100000000000001" customHeight="1">
      <c r="B31" s="1248"/>
      <c r="C31" s="1249"/>
      <c r="D31" s="1150"/>
      <c r="E31" s="1151"/>
      <c r="F31" s="302"/>
      <c r="G31" s="12"/>
      <c r="H31" s="12"/>
      <c r="I31" s="12"/>
      <c r="J31" s="12"/>
      <c r="K31" s="12"/>
      <c r="L31" s="12"/>
      <c r="M31" s="12"/>
      <c r="N31" s="1099"/>
      <c r="O31" s="1100"/>
      <c r="P31" s="1100"/>
      <c r="Q31" s="1100"/>
      <c r="R31" s="1100"/>
      <c r="S31" s="1100"/>
      <c r="T31" s="1100"/>
      <c r="U31" s="1100"/>
      <c r="V31" s="1100"/>
      <c r="W31" s="1100"/>
      <c r="X31" s="1100"/>
      <c r="Y31" s="1100"/>
      <c r="Z31" s="1100"/>
      <c r="AA31" s="1100"/>
      <c r="AB31" s="1100"/>
      <c r="AC31" s="1100"/>
      <c r="AD31" s="1100"/>
      <c r="AE31" s="1100"/>
      <c r="AF31" s="1100"/>
      <c r="AG31" s="1100"/>
      <c r="AH31" s="1100"/>
      <c r="AI31" s="1100"/>
      <c r="AJ31" s="1100"/>
      <c r="AK31" s="1100"/>
      <c r="AL31" s="1100"/>
      <c r="AM31" s="1100"/>
      <c r="AN31" s="1100"/>
      <c r="AO31" s="1100"/>
      <c r="AP31" s="1100"/>
      <c r="AQ31" s="1100"/>
      <c r="AR31" s="1100"/>
      <c r="AS31" s="1100"/>
      <c r="AT31" s="1100"/>
      <c r="AU31" s="1100"/>
      <c r="AV31" s="1100"/>
      <c r="AW31" s="1100"/>
      <c r="AX31" s="1100"/>
      <c r="AY31" s="13"/>
    </row>
    <row r="32" spans="2:78" ht="20.100000000000001" customHeight="1">
      <c r="B32" s="1248"/>
      <c r="C32" s="1249"/>
      <c r="D32" s="1156"/>
      <c r="E32" s="1157"/>
      <c r="F32" s="304"/>
      <c r="G32" s="104"/>
      <c r="H32" s="104"/>
      <c r="I32" s="104"/>
      <c r="J32" s="104"/>
      <c r="K32" s="104"/>
      <c r="L32" s="104"/>
      <c r="M32" s="104"/>
      <c r="N32" s="104"/>
      <c r="O32" s="104"/>
      <c r="P32" s="104"/>
      <c r="Q32" s="104"/>
      <c r="R32" s="104"/>
      <c r="S32" s="104"/>
      <c r="T32" s="104"/>
      <c r="U32" s="104"/>
      <c r="V32" s="104"/>
      <c r="W32" s="1193" t="s">
        <v>19</v>
      </c>
      <c r="X32" s="1194"/>
      <c r="Y32" s="1194"/>
      <c r="Z32" s="1194"/>
      <c r="AA32" s="1194"/>
      <c r="AB32" s="1194"/>
      <c r="AC32" s="1194"/>
      <c r="AD32" s="1194"/>
      <c r="AE32" s="1194"/>
      <c r="AF32" s="1194"/>
      <c r="AG32" s="1194"/>
      <c r="AH32" s="1256">
        <v>43957</v>
      </c>
      <c r="AI32" s="1256"/>
      <c r="AJ32" s="1256"/>
      <c r="AK32" s="1256"/>
      <c r="AL32" s="1256"/>
      <c r="AM32" s="1256"/>
      <c r="AN32" s="1256"/>
      <c r="AO32" s="1256"/>
      <c r="AP32" s="1256"/>
      <c r="AQ32" s="1256"/>
      <c r="AR32" s="1256"/>
      <c r="AS32" s="1256"/>
      <c r="AT32" s="387"/>
      <c r="AU32" s="387"/>
      <c r="AV32" s="387"/>
      <c r="AW32" s="387"/>
      <c r="AX32" s="132"/>
      <c r="AY32" s="133"/>
    </row>
    <row r="33" spans="2:58" ht="9.9" customHeight="1">
      <c r="B33" s="1248"/>
      <c r="C33" s="1249"/>
      <c r="D33" s="1148" t="s">
        <v>0</v>
      </c>
      <c r="E33" s="1149"/>
      <c r="F33" s="307"/>
      <c r="G33" s="1085" t="s">
        <v>737</v>
      </c>
      <c r="H33" s="1085"/>
      <c r="I33" s="1085"/>
      <c r="J33" s="1085"/>
      <c r="K33" s="1085"/>
      <c r="L33" s="1085"/>
      <c r="M33" s="1086"/>
      <c r="N33" s="391"/>
      <c r="O33" s="391"/>
      <c r="P33" s="1102" t="s">
        <v>169</v>
      </c>
      <c r="Q33" s="1102"/>
      <c r="R33" s="1102"/>
      <c r="S33" s="384"/>
      <c r="T33" s="385"/>
      <c r="U33" s="385"/>
      <c r="V33" s="1101" t="s">
        <v>170</v>
      </c>
      <c r="W33" s="1102"/>
      <c r="X33" s="1102"/>
      <c r="Y33" s="386"/>
      <c r="Z33" s="386"/>
      <c r="AA33" s="386"/>
      <c r="AB33" s="1102" t="s">
        <v>171</v>
      </c>
      <c r="AC33" s="1102"/>
      <c r="AD33" s="1102"/>
      <c r="AE33" s="386"/>
      <c r="AF33" s="386"/>
      <c r="AG33" s="391"/>
      <c r="AH33" s="1101" t="s">
        <v>175</v>
      </c>
      <c r="AI33" s="1102"/>
      <c r="AJ33" s="1102"/>
      <c r="AK33" s="391"/>
      <c r="AL33" s="391"/>
      <c r="AM33" s="383"/>
      <c r="AN33" s="1101" t="s">
        <v>172</v>
      </c>
      <c r="AO33" s="1102"/>
      <c r="AP33" s="1102"/>
      <c r="AQ33" s="384"/>
      <c r="AR33" s="384"/>
      <c r="AS33" s="1103" t="s">
        <v>173</v>
      </c>
      <c r="AT33" s="1103"/>
      <c r="AU33" s="1103"/>
      <c r="AV33" s="1103"/>
      <c r="AW33" s="384"/>
      <c r="AX33" s="134"/>
      <c r="AY33" s="125"/>
      <c r="BA33" s="398" t="b">
        <v>0</v>
      </c>
      <c r="BB33" s="398" t="b">
        <v>0</v>
      </c>
      <c r="BC33" s="398" t="b">
        <v>0</v>
      </c>
      <c r="BE33" s="398" t="b">
        <v>0</v>
      </c>
      <c r="BF33" s="398" t="b">
        <v>0</v>
      </c>
    </row>
    <row r="34" spans="2:58" ht="9.9" customHeight="1">
      <c r="B34" s="1248"/>
      <c r="C34" s="1249"/>
      <c r="D34" s="1150"/>
      <c r="E34" s="1151"/>
      <c r="F34" s="303"/>
      <c r="G34" s="1087"/>
      <c r="H34" s="1087"/>
      <c r="I34" s="1087"/>
      <c r="J34" s="1087"/>
      <c r="K34" s="1087"/>
      <c r="L34" s="1087"/>
      <c r="M34" s="1088"/>
      <c r="N34" s="397"/>
      <c r="O34" s="397"/>
      <c r="P34" s="1091"/>
      <c r="Q34" s="1091"/>
      <c r="R34" s="1091"/>
      <c r="S34" s="397"/>
      <c r="T34" s="390"/>
      <c r="U34" s="390"/>
      <c r="V34" s="1091"/>
      <c r="W34" s="1091"/>
      <c r="X34" s="1091"/>
      <c r="Y34" s="390"/>
      <c r="Z34" s="390"/>
      <c r="AA34" s="390"/>
      <c r="AB34" s="1091"/>
      <c r="AC34" s="1091"/>
      <c r="AD34" s="1091"/>
      <c r="AE34" s="390"/>
      <c r="AF34" s="390"/>
      <c r="AG34" s="379"/>
      <c r="AH34" s="1091"/>
      <c r="AI34" s="1091"/>
      <c r="AJ34" s="1091"/>
      <c r="AK34" s="379"/>
      <c r="AL34" s="379"/>
      <c r="AM34" s="379"/>
      <c r="AN34" s="1091"/>
      <c r="AO34" s="1091"/>
      <c r="AP34" s="1091"/>
      <c r="AQ34" s="397"/>
      <c r="AR34" s="397"/>
      <c r="AS34" s="1104"/>
      <c r="AT34" s="1104"/>
      <c r="AU34" s="1104"/>
      <c r="AV34" s="1104"/>
      <c r="AW34" s="397"/>
      <c r="AX34" s="130"/>
      <c r="AY34" s="125"/>
    </row>
    <row r="35" spans="2:58" ht="20.100000000000001" customHeight="1">
      <c r="B35" s="1248"/>
      <c r="C35" s="1249"/>
      <c r="D35" s="1150"/>
      <c r="E35" s="1151"/>
      <c r="F35" s="302"/>
      <c r="G35" s="12"/>
      <c r="H35" s="12"/>
      <c r="I35" s="12"/>
      <c r="J35" s="12"/>
      <c r="K35" s="12"/>
      <c r="L35" s="12"/>
      <c r="M35" s="12"/>
      <c r="N35" s="1097"/>
      <c r="O35" s="1098"/>
      <c r="P35" s="1098"/>
      <c r="Q35" s="1098"/>
      <c r="R35" s="1098"/>
      <c r="S35" s="1098"/>
      <c r="T35" s="1098"/>
      <c r="U35" s="1098"/>
      <c r="V35" s="1098"/>
      <c r="W35" s="1098"/>
      <c r="X35" s="1098"/>
      <c r="Y35" s="1098"/>
      <c r="Z35" s="1098"/>
      <c r="AA35" s="1098"/>
      <c r="AB35" s="1098"/>
      <c r="AC35" s="1098"/>
      <c r="AD35" s="1098"/>
      <c r="AE35" s="1098"/>
      <c r="AF35" s="1098"/>
      <c r="AG35" s="1098"/>
      <c r="AH35" s="1098"/>
      <c r="AI35" s="1098"/>
      <c r="AJ35" s="1098"/>
      <c r="AK35" s="1098"/>
      <c r="AL35" s="1098"/>
      <c r="AM35" s="1098"/>
      <c r="AN35" s="1098"/>
      <c r="AO35" s="1098"/>
      <c r="AP35" s="1098"/>
      <c r="AQ35" s="1098"/>
      <c r="AR35" s="1098"/>
      <c r="AS35" s="1098"/>
      <c r="AT35" s="1098"/>
      <c r="AU35" s="1098"/>
      <c r="AV35" s="1098"/>
      <c r="AW35" s="1098"/>
      <c r="AX35" s="1098"/>
      <c r="AY35" s="13"/>
      <c r="BA35" s="398" t="b">
        <v>0</v>
      </c>
    </row>
    <row r="36" spans="2:58" ht="20.100000000000001" customHeight="1">
      <c r="B36" s="1248"/>
      <c r="C36" s="1249"/>
      <c r="D36" s="1150"/>
      <c r="E36" s="1151"/>
      <c r="F36" s="302"/>
      <c r="G36" s="392"/>
      <c r="H36" s="416"/>
      <c r="I36" s="1146" t="s">
        <v>174</v>
      </c>
      <c r="J36" s="1146"/>
      <c r="K36" s="1146"/>
      <c r="L36" s="1146"/>
      <c r="M36" s="12"/>
      <c r="N36" s="1099"/>
      <c r="O36" s="1100"/>
      <c r="P36" s="1100"/>
      <c r="Q36" s="1100"/>
      <c r="R36" s="1100"/>
      <c r="S36" s="1100"/>
      <c r="T36" s="1100"/>
      <c r="U36" s="1100"/>
      <c r="V36" s="1100"/>
      <c r="W36" s="1100"/>
      <c r="X36" s="1100"/>
      <c r="Y36" s="1100"/>
      <c r="Z36" s="1100"/>
      <c r="AA36" s="1100"/>
      <c r="AB36" s="1100"/>
      <c r="AC36" s="1100"/>
      <c r="AD36" s="1100"/>
      <c r="AE36" s="1100"/>
      <c r="AF36" s="1100"/>
      <c r="AG36" s="1100"/>
      <c r="AH36" s="1100"/>
      <c r="AI36" s="1100"/>
      <c r="AJ36" s="1100"/>
      <c r="AK36" s="1100"/>
      <c r="AL36" s="1100"/>
      <c r="AM36" s="1100"/>
      <c r="AN36" s="1100"/>
      <c r="AO36" s="1100"/>
      <c r="AP36" s="1100"/>
      <c r="AQ36" s="1100"/>
      <c r="AR36" s="1100"/>
      <c r="AS36" s="1100"/>
      <c r="AT36" s="1100"/>
      <c r="AU36" s="1100"/>
      <c r="AV36" s="1100"/>
      <c r="AW36" s="1100"/>
      <c r="AX36" s="1100"/>
      <c r="AY36" s="13"/>
    </row>
    <row r="37" spans="2:58" ht="20.100000000000001" customHeight="1">
      <c r="B37" s="1248"/>
      <c r="C37" s="1249"/>
      <c r="D37" s="1150"/>
      <c r="E37" s="1151"/>
      <c r="F37" s="302"/>
      <c r="G37" s="12"/>
      <c r="H37" s="12"/>
      <c r="I37" s="12"/>
      <c r="J37" s="12"/>
      <c r="K37" s="12"/>
      <c r="L37" s="12"/>
      <c r="M37" s="12"/>
      <c r="N37" s="1099"/>
      <c r="O37" s="1100"/>
      <c r="P37" s="1100"/>
      <c r="Q37" s="1100"/>
      <c r="R37" s="1100"/>
      <c r="S37" s="1100"/>
      <c r="T37" s="1100"/>
      <c r="U37" s="1100"/>
      <c r="V37" s="1100"/>
      <c r="W37" s="1100"/>
      <c r="X37" s="1100"/>
      <c r="Y37" s="1100"/>
      <c r="Z37" s="1100"/>
      <c r="AA37" s="1100"/>
      <c r="AB37" s="1100"/>
      <c r="AC37" s="1100"/>
      <c r="AD37" s="1100"/>
      <c r="AE37" s="1100"/>
      <c r="AF37" s="1100"/>
      <c r="AG37" s="1100"/>
      <c r="AH37" s="1100"/>
      <c r="AI37" s="1100"/>
      <c r="AJ37" s="1100"/>
      <c r="AK37" s="1100"/>
      <c r="AL37" s="1100"/>
      <c r="AM37" s="1100"/>
      <c r="AN37" s="1100"/>
      <c r="AO37" s="1100"/>
      <c r="AP37" s="1100"/>
      <c r="AQ37" s="1100"/>
      <c r="AR37" s="1100"/>
      <c r="AS37" s="1100"/>
      <c r="AT37" s="1100"/>
      <c r="AU37" s="1100"/>
      <c r="AV37" s="1100"/>
      <c r="AW37" s="1100"/>
      <c r="AX37" s="1100"/>
      <c r="AY37" s="13"/>
    </row>
    <row r="38" spans="2:58" ht="19.5" customHeight="1" thickBot="1">
      <c r="B38" s="1250"/>
      <c r="C38" s="1251"/>
      <c r="D38" s="1152"/>
      <c r="E38" s="1153"/>
      <c r="F38" s="305"/>
      <c r="G38" s="105"/>
      <c r="H38" s="105"/>
      <c r="I38" s="105"/>
      <c r="J38" s="105"/>
      <c r="K38" s="105"/>
      <c r="L38" s="105"/>
      <c r="M38" s="105"/>
      <c r="N38" s="135"/>
      <c r="O38" s="135"/>
      <c r="P38" s="135"/>
      <c r="Q38" s="135"/>
      <c r="R38" s="135"/>
      <c r="S38" s="135"/>
      <c r="T38" s="135"/>
      <c r="U38" s="135"/>
      <c r="V38" s="135"/>
      <c r="W38" s="1159" t="s">
        <v>19</v>
      </c>
      <c r="X38" s="1195"/>
      <c r="Y38" s="1195"/>
      <c r="Z38" s="1195"/>
      <c r="AA38" s="1195"/>
      <c r="AB38" s="1195"/>
      <c r="AC38" s="1195"/>
      <c r="AD38" s="1195"/>
      <c r="AE38" s="1195"/>
      <c r="AF38" s="1195"/>
      <c r="AG38" s="1195"/>
      <c r="AH38" s="1147"/>
      <c r="AI38" s="1147"/>
      <c r="AJ38" s="1147"/>
      <c r="AK38" s="1147"/>
      <c r="AL38" s="1147"/>
      <c r="AM38" s="1147"/>
      <c r="AN38" s="1147"/>
      <c r="AO38" s="1147"/>
      <c r="AP38" s="1147"/>
      <c r="AQ38" s="1147"/>
      <c r="AR38" s="1147"/>
      <c r="AS38" s="1147"/>
      <c r="AT38" s="377"/>
      <c r="AU38" s="377"/>
      <c r="AV38" s="377"/>
      <c r="AW38" s="377"/>
      <c r="AX38" s="135"/>
      <c r="AY38" s="136"/>
    </row>
    <row r="39" spans="2:58" ht="13.8" thickBo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row>
    <row r="40" spans="2:58" s="122" customFormat="1" ht="11.1" customHeight="1">
      <c r="B40" s="404"/>
      <c r="C40" s="1162"/>
      <c r="D40" s="1162"/>
      <c r="E40" s="1162"/>
      <c r="F40" s="1162"/>
      <c r="G40" s="1162"/>
      <c r="H40" s="429"/>
      <c r="I40" s="405"/>
      <c r="J40" s="1227"/>
      <c r="K40" s="1227"/>
      <c r="L40" s="1227"/>
      <c r="M40" s="1227"/>
      <c r="N40" s="1227"/>
      <c r="O40" s="429"/>
      <c r="P40" s="405"/>
      <c r="Q40" s="1107" t="s">
        <v>549</v>
      </c>
      <c r="R40" s="1108"/>
      <c r="S40" s="1108"/>
      <c r="T40" s="1108"/>
      <c r="U40" s="1108"/>
      <c r="V40" s="421"/>
      <c r="W40" s="405"/>
      <c r="X40" s="1107" t="s">
        <v>550</v>
      </c>
      <c r="Y40" s="1108"/>
      <c r="Z40" s="1108"/>
      <c r="AA40" s="1108"/>
      <c r="AB40" s="1108"/>
      <c r="AC40" s="421"/>
      <c r="AD40" s="405"/>
      <c r="AE40" s="1107" t="s">
        <v>739</v>
      </c>
      <c r="AF40" s="1108"/>
      <c r="AG40" s="1108"/>
      <c r="AH40" s="1108"/>
      <c r="AI40" s="1108"/>
      <c r="AJ40" s="409"/>
      <c r="AK40" s="423"/>
      <c r="AL40" s="423"/>
      <c r="AM40" s="406"/>
      <c r="AN40" s="407"/>
      <c r="AO40" s="407"/>
      <c r="AP40" s="1204" t="s">
        <v>551</v>
      </c>
      <c r="AQ40" s="1205"/>
      <c r="AR40" s="1205"/>
      <c r="AS40" s="1205"/>
      <c r="AT40" s="1205"/>
      <c r="AU40" s="1208"/>
      <c r="AV40" s="1209"/>
      <c r="AW40" s="1209"/>
      <c r="AX40" s="1209"/>
      <c r="AY40" s="1210"/>
    </row>
    <row r="41" spans="2:58" s="122" customFormat="1" ht="11.1" customHeight="1">
      <c r="B41" s="408"/>
      <c r="C41" s="1163"/>
      <c r="D41" s="1163"/>
      <c r="E41" s="1163"/>
      <c r="F41" s="1163"/>
      <c r="G41" s="1163"/>
      <c r="H41" s="430"/>
      <c r="I41" s="445"/>
      <c r="J41" s="1228"/>
      <c r="K41" s="1228"/>
      <c r="L41" s="1228"/>
      <c r="M41" s="1228"/>
      <c r="N41" s="1228"/>
      <c r="O41" s="430"/>
      <c r="P41" s="425"/>
      <c r="Q41" s="1109"/>
      <c r="R41" s="1109"/>
      <c r="S41" s="1109"/>
      <c r="T41" s="1109"/>
      <c r="U41" s="1109"/>
      <c r="V41" s="422"/>
      <c r="W41" s="425"/>
      <c r="X41" s="1109"/>
      <c r="Y41" s="1109"/>
      <c r="Z41" s="1109"/>
      <c r="AA41" s="1109"/>
      <c r="AB41" s="1109"/>
      <c r="AC41" s="422"/>
      <c r="AD41" s="425"/>
      <c r="AE41" s="1109"/>
      <c r="AF41" s="1109"/>
      <c r="AG41" s="1109"/>
      <c r="AH41" s="1109"/>
      <c r="AI41" s="1109"/>
      <c r="AJ41" s="410"/>
      <c r="AK41" s="423"/>
      <c r="AL41" s="423"/>
      <c r="AM41" s="406"/>
      <c r="AN41" s="378"/>
      <c r="AO41" s="378"/>
      <c r="AP41" s="1206"/>
      <c r="AQ41" s="1207"/>
      <c r="AR41" s="1207"/>
      <c r="AS41" s="1207"/>
      <c r="AT41" s="1207"/>
      <c r="AU41" s="1211"/>
      <c r="AV41" s="1211"/>
      <c r="AW41" s="1211"/>
      <c r="AX41" s="1211"/>
      <c r="AY41" s="1212"/>
    </row>
    <row r="42" spans="2:58" s="457" customFormat="1" ht="9.9" customHeight="1">
      <c r="B42" s="1171"/>
      <c r="C42" s="1172"/>
      <c r="D42" s="1172"/>
      <c r="E42" s="1172"/>
      <c r="F42" s="1172"/>
      <c r="G42" s="1172"/>
      <c r="H42" s="1173"/>
      <c r="I42" s="1180"/>
      <c r="J42" s="1180"/>
      <c r="K42" s="1180"/>
      <c r="L42" s="1180"/>
      <c r="M42" s="1180"/>
      <c r="N42" s="1180"/>
      <c r="O42" s="1180"/>
      <c r="P42" s="1180"/>
      <c r="Q42" s="1180"/>
      <c r="R42" s="1180"/>
      <c r="S42" s="1180"/>
      <c r="T42" s="1180"/>
      <c r="U42" s="1180"/>
      <c r="V42" s="1180"/>
      <c r="W42" s="1180"/>
      <c r="X42" s="1180"/>
      <c r="Y42" s="1180"/>
      <c r="Z42" s="1180"/>
      <c r="AA42" s="1180"/>
      <c r="AB42" s="1180"/>
      <c r="AC42" s="1180"/>
      <c r="AD42" s="1180"/>
      <c r="AE42" s="1180"/>
      <c r="AF42" s="1180"/>
      <c r="AG42" s="1180"/>
      <c r="AH42" s="1180"/>
      <c r="AI42" s="1180"/>
      <c r="AJ42" s="1221"/>
      <c r="AK42" s="423"/>
      <c r="AL42" s="423"/>
      <c r="AM42" s="406"/>
      <c r="AN42" s="378"/>
      <c r="AO42" s="378"/>
      <c r="AP42" s="1196"/>
      <c r="AQ42" s="1197"/>
      <c r="AR42" s="1197"/>
      <c r="AS42" s="1197"/>
      <c r="AT42" s="1197"/>
      <c r="AU42" s="1201"/>
      <c r="AV42" s="1197"/>
      <c r="AW42" s="1197"/>
      <c r="AX42" s="1197"/>
      <c r="AY42" s="1202"/>
    </row>
    <row r="43" spans="2:58" s="457" customFormat="1" ht="9.9" customHeight="1">
      <c r="B43" s="1174"/>
      <c r="C43" s="1175"/>
      <c r="D43" s="1175"/>
      <c r="E43" s="1175"/>
      <c r="F43" s="1175"/>
      <c r="G43" s="1175"/>
      <c r="H43" s="1176"/>
      <c r="I43" s="1181"/>
      <c r="J43" s="1181"/>
      <c r="K43" s="1181"/>
      <c r="L43" s="1181"/>
      <c r="M43" s="1181"/>
      <c r="N43" s="1181"/>
      <c r="O43" s="1181"/>
      <c r="P43" s="1181"/>
      <c r="Q43" s="1181"/>
      <c r="R43" s="1181"/>
      <c r="S43" s="1181"/>
      <c r="T43" s="1181"/>
      <c r="U43" s="1181"/>
      <c r="V43" s="1181"/>
      <c r="W43" s="1181"/>
      <c r="X43" s="1181"/>
      <c r="Y43" s="1181"/>
      <c r="Z43" s="1181"/>
      <c r="AA43" s="1181"/>
      <c r="AB43" s="1181"/>
      <c r="AC43" s="1181"/>
      <c r="AD43" s="1181"/>
      <c r="AE43" s="1181"/>
      <c r="AF43" s="1181"/>
      <c r="AG43" s="1181"/>
      <c r="AH43" s="1181"/>
      <c r="AI43" s="1181"/>
      <c r="AJ43" s="1222"/>
      <c r="AK43" s="423"/>
      <c r="AL43" s="423"/>
      <c r="AM43" s="406"/>
      <c r="AN43" s="378"/>
      <c r="AO43" s="378"/>
      <c r="AP43" s="1198"/>
      <c r="AQ43" s="1197"/>
      <c r="AR43" s="1197"/>
      <c r="AS43" s="1197"/>
      <c r="AT43" s="1197"/>
      <c r="AU43" s="1197"/>
      <c r="AV43" s="1197"/>
      <c r="AW43" s="1197"/>
      <c r="AX43" s="1197"/>
      <c r="AY43" s="1202"/>
    </row>
    <row r="44" spans="2:58" s="457" customFormat="1" ht="9.9" customHeight="1">
      <c r="B44" s="1174"/>
      <c r="C44" s="1175"/>
      <c r="D44" s="1175"/>
      <c r="E44" s="1175"/>
      <c r="F44" s="1175"/>
      <c r="G44" s="1175"/>
      <c r="H44" s="1176"/>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1"/>
      <c r="AI44" s="1181"/>
      <c r="AJ44" s="1222"/>
      <c r="AK44" s="423"/>
      <c r="AL44" s="423"/>
      <c r="AM44" s="420"/>
      <c r="AN44" s="420"/>
      <c r="AO44" s="420"/>
      <c r="AP44" s="1198"/>
      <c r="AQ44" s="1197"/>
      <c r="AR44" s="1197"/>
      <c r="AS44" s="1197"/>
      <c r="AT44" s="1197"/>
      <c r="AU44" s="1197"/>
      <c r="AV44" s="1197"/>
      <c r="AW44" s="1197"/>
      <c r="AX44" s="1197"/>
      <c r="AY44" s="1202"/>
    </row>
    <row r="45" spans="2:58" s="457" customFormat="1" ht="9.9" customHeight="1">
      <c r="B45" s="1174"/>
      <c r="C45" s="1175"/>
      <c r="D45" s="1175"/>
      <c r="E45" s="1175"/>
      <c r="F45" s="1175"/>
      <c r="G45" s="1175"/>
      <c r="H45" s="1176"/>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1"/>
      <c r="AI45" s="1181"/>
      <c r="AJ45" s="1222"/>
      <c r="AK45" s="423"/>
      <c r="AL45" s="423"/>
      <c r="AM45" s="420"/>
      <c r="AN45" s="420"/>
      <c r="AO45" s="420"/>
      <c r="AP45" s="1198"/>
      <c r="AQ45" s="1197"/>
      <c r="AR45" s="1197"/>
      <c r="AS45" s="1197"/>
      <c r="AT45" s="1197"/>
      <c r="AU45" s="1197"/>
      <c r="AV45" s="1197"/>
      <c r="AW45" s="1197"/>
      <c r="AX45" s="1197"/>
      <c r="AY45" s="1202"/>
    </row>
    <row r="46" spans="2:58" s="457" customFormat="1" ht="9.9" customHeight="1" thickBot="1">
      <c r="B46" s="1177"/>
      <c r="C46" s="1178"/>
      <c r="D46" s="1178"/>
      <c r="E46" s="1178"/>
      <c r="F46" s="1178"/>
      <c r="G46" s="1178"/>
      <c r="H46" s="1179"/>
      <c r="I46" s="1182"/>
      <c r="J46" s="1182"/>
      <c r="K46" s="1182"/>
      <c r="L46" s="1182"/>
      <c r="M46" s="1182"/>
      <c r="N46" s="1182"/>
      <c r="O46" s="1182"/>
      <c r="P46" s="1182"/>
      <c r="Q46" s="1182"/>
      <c r="R46" s="1182"/>
      <c r="S46" s="1182"/>
      <c r="T46" s="1182"/>
      <c r="U46" s="1182"/>
      <c r="V46" s="1182"/>
      <c r="W46" s="1182"/>
      <c r="X46" s="1182"/>
      <c r="Y46" s="1182"/>
      <c r="Z46" s="1182"/>
      <c r="AA46" s="1182"/>
      <c r="AB46" s="1182"/>
      <c r="AC46" s="1182"/>
      <c r="AD46" s="1182"/>
      <c r="AE46" s="1182"/>
      <c r="AF46" s="1182"/>
      <c r="AG46" s="1182"/>
      <c r="AH46" s="1182"/>
      <c r="AI46" s="1182"/>
      <c r="AJ46" s="1223"/>
      <c r="AK46" s="423"/>
      <c r="AL46" s="423"/>
      <c r="AM46" s="420"/>
      <c r="AN46" s="420"/>
      <c r="AO46" s="420"/>
      <c r="AP46" s="1199"/>
      <c r="AQ46" s="1200"/>
      <c r="AR46" s="1200"/>
      <c r="AS46" s="1200"/>
      <c r="AT46" s="1200"/>
      <c r="AU46" s="1200"/>
      <c r="AV46" s="1200"/>
      <c r="AW46" s="1200"/>
      <c r="AX46" s="1200"/>
      <c r="AY46" s="1203"/>
    </row>
    <row r="47" spans="2:58" ht="13.8" customHeight="1">
      <c r="B47" s="1219" t="s">
        <v>183</v>
      </c>
      <c r="C47" s="1220"/>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0"/>
      <c r="AI47" s="1220"/>
      <c r="AJ47" s="1220"/>
      <c r="AK47" s="1220"/>
      <c r="AL47" s="1220"/>
      <c r="AM47" s="1220"/>
      <c r="AN47" s="1220"/>
      <c r="AO47" s="1220"/>
      <c r="AP47" s="1220"/>
      <c r="AQ47" s="1220"/>
      <c r="AR47" s="1220"/>
      <c r="AS47" s="1220"/>
      <c r="AT47" s="1220"/>
      <c r="AU47" s="1220"/>
      <c r="AV47" s="1220"/>
      <c r="AW47" s="1220"/>
      <c r="AX47" s="1220"/>
      <c r="AY47" s="1220"/>
    </row>
    <row r="48" spans="2:58">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ht="39.75" customHeight="1">
      <c r="B49" s="1224" t="s">
        <v>184</v>
      </c>
      <c r="C49" s="1224"/>
      <c r="D49" s="1224"/>
      <c r="E49" s="1224"/>
      <c r="F49" s="1224"/>
      <c r="G49" s="1224"/>
      <c r="H49" s="1224"/>
      <c r="I49" s="1224"/>
      <c r="J49" s="1224"/>
      <c r="K49" s="1224"/>
      <c r="L49" s="1224"/>
      <c r="M49" s="1224"/>
      <c r="N49" s="1224"/>
      <c r="O49" s="1224"/>
      <c r="P49" s="1224"/>
      <c r="Q49" s="1224"/>
      <c r="R49" s="1224"/>
      <c r="S49" s="1224"/>
      <c r="T49" s="1224"/>
      <c r="U49" s="1224"/>
      <c r="V49" s="1224"/>
      <c r="W49" s="1224"/>
      <c r="X49" s="1224"/>
      <c r="Y49" s="1224"/>
      <c r="Z49" s="1224"/>
      <c r="AA49" s="1224"/>
      <c r="AB49" s="1224"/>
      <c r="AC49" s="1224"/>
      <c r="AD49" s="1224"/>
      <c r="AE49" s="1224"/>
      <c r="AF49" s="1224"/>
      <c r="AG49" s="1224"/>
      <c r="AH49" s="1224"/>
      <c r="AI49" s="1224"/>
      <c r="AJ49" s="1224"/>
      <c r="AK49" s="1224"/>
      <c r="AL49" s="1224"/>
      <c r="AM49" s="1224"/>
      <c r="AN49" s="1224"/>
      <c r="AO49" s="1224"/>
      <c r="AP49" s="1224"/>
      <c r="AQ49" s="1224"/>
      <c r="AR49" s="1224"/>
      <c r="AS49" s="1224"/>
      <c r="AT49" s="1224"/>
      <c r="AU49" s="1224"/>
      <c r="AV49" s="1224"/>
      <c r="AW49" s="1224"/>
      <c r="AX49" s="1224"/>
      <c r="AY49" s="1224"/>
    </row>
    <row r="50" spans="1:51" ht="30" customHeight="1" thickBot="1">
      <c r="A50" s="399"/>
      <c r="B50" s="123"/>
      <c r="C50" s="123"/>
      <c r="D50" s="123"/>
      <c r="E50" s="123"/>
      <c r="F50" s="123"/>
      <c r="G50" s="123"/>
      <c r="H50" s="123"/>
      <c r="I50" s="123"/>
      <c r="J50" s="123"/>
      <c r="K50" s="123"/>
      <c r="L50" s="372"/>
      <c r="M50" s="372"/>
      <c r="N50" s="440"/>
      <c r="O50" s="440"/>
      <c r="P50" s="440"/>
      <c r="Q50" s="440"/>
      <c r="R50" s="1225" t="s">
        <v>738</v>
      </c>
      <c r="S50" s="1225"/>
      <c r="T50" s="1226"/>
      <c r="U50" s="1226"/>
      <c r="V50" s="1226"/>
      <c r="W50" s="1226"/>
      <c r="X50" s="1226"/>
      <c r="Y50" s="1226"/>
      <c r="Z50" s="1226"/>
      <c r="AA50" s="1226"/>
      <c r="AB50" s="1226"/>
      <c r="AC50" s="1226"/>
      <c r="AD50" s="1226"/>
      <c r="AE50" s="1226"/>
      <c r="AF50" s="1226"/>
      <c r="AG50" s="1226"/>
      <c r="AH50" s="1226"/>
      <c r="AI50" s="1226"/>
      <c r="AJ50" s="441"/>
      <c r="AK50" s="440"/>
      <c r="AL50" s="440"/>
      <c r="AM50" s="440"/>
      <c r="AN50" s="440"/>
      <c r="AO50" s="372"/>
      <c r="AP50" s="372"/>
      <c r="AQ50" s="372"/>
      <c r="AR50" s="372"/>
      <c r="AS50" s="124"/>
      <c r="AT50" s="124"/>
      <c r="AU50" s="124"/>
      <c r="AV50" s="124"/>
      <c r="AW50" s="124"/>
      <c r="AX50" s="124"/>
      <c r="AY50" s="446"/>
    </row>
    <row r="51" spans="1:51" ht="20.100000000000001" customHeight="1">
      <c r="B51" s="1234" t="s">
        <v>3</v>
      </c>
      <c r="C51" s="1235"/>
      <c r="D51" s="1235"/>
      <c r="E51" s="1235"/>
      <c r="F51" s="1236"/>
      <c r="G51" s="1241" t="str">
        <f>G3</f>
        <v>○○○○施設保全業務（総合管理）</v>
      </c>
      <c r="H51" s="1082"/>
      <c r="I51" s="1082"/>
      <c r="J51" s="1082"/>
      <c r="K51" s="1082"/>
      <c r="L51" s="1082"/>
      <c r="M51" s="1082"/>
      <c r="N51" s="1082"/>
      <c r="O51" s="1082"/>
      <c r="P51" s="1082"/>
      <c r="Q51" s="1082"/>
      <c r="R51" s="1082"/>
      <c r="S51" s="1082"/>
      <c r="T51" s="1082"/>
      <c r="U51" s="1082"/>
      <c r="V51" s="1082"/>
      <c r="W51" s="1082"/>
      <c r="X51" s="1082"/>
      <c r="Y51" s="1082"/>
      <c r="Z51" s="1082"/>
      <c r="AA51" s="1082"/>
      <c r="AB51" s="1082"/>
      <c r="AC51" s="1082"/>
      <c r="AD51" s="1082"/>
      <c r="AE51" s="1082"/>
      <c r="AF51" s="1082"/>
      <c r="AG51" s="1082"/>
      <c r="AH51" s="1082"/>
      <c r="AI51" s="1082"/>
      <c r="AJ51" s="1082"/>
      <c r="AK51" s="1082"/>
      <c r="AL51" s="1082"/>
      <c r="AM51" s="1082"/>
      <c r="AN51" s="1082"/>
      <c r="AO51" s="1083"/>
      <c r="AP51" s="1083"/>
      <c r="AQ51" s="1083"/>
      <c r="AR51" s="1083"/>
      <c r="AS51" s="1083"/>
      <c r="AT51" s="1083"/>
      <c r="AU51" s="1083"/>
      <c r="AV51" s="1083"/>
      <c r="AW51" s="1083"/>
      <c r="AX51" s="1083"/>
      <c r="AY51" s="1084"/>
    </row>
    <row r="52" spans="1:51" ht="20.100000000000001" customHeight="1">
      <c r="B52" s="1237" t="s">
        <v>194</v>
      </c>
      <c r="C52" s="1133"/>
      <c r="D52" s="1133"/>
      <c r="E52" s="1133"/>
      <c r="F52" s="1134"/>
      <c r="G52" s="1238" t="str">
        <f>G4</f>
        <v>○△□×ビル管理株式会社</v>
      </c>
      <c r="H52" s="1136"/>
      <c r="I52" s="1136"/>
      <c r="J52" s="1136"/>
      <c r="K52" s="1136"/>
      <c r="L52" s="1136"/>
      <c r="M52" s="1136"/>
      <c r="N52" s="1136"/>
      <c r="O52" s="1136"/>
      <c r="P52" s="1136"/>
      <c r="Q52" s="1136"/>
      <c r="R52" s="1136"/>
      <c r="S52" s="1136"/>
      <c r="T52" s="1136"/>
      <c r="U52" s="1136"/>
      <c r="V52" s="1136"/>
      <c r="W52" s="1136"/>
      <c r="X52" s="1136"/>
      <c r="Y52" s="1136"/>
      <c r="Z52" s="1136"/>
      <c r="AA52" s="1136"/>
      <c r="AB52" s="1136"/>
      <c r="AC52" s="1136"/>
      <c r="AD52" s="1136"/>
      <c r="AE52" s="1136"/>
      <c r="AF52" s="1136"/>
      <c r="AG52" s="1136"/>
      <c r="AH52" s="1136"/>
      <c r="AI52" s="1136"/>
      <c r="AJ52" s="1136"/>
      <c r="AK52" s="1136"/>
      <c r="AL52" s="1136"/>
      <c r="AM52" s="1136"/>
      <c r="AN52" s="1137"/>
      <c r="AO52" s="1229" t="s">
        <v>195</v>
      </c>
      <c r="AP52" s="1239"/>
      <c r="AQ52" s="1239"/>
      <c r="AR52" s="1239"/>
      <c r="AS52" s="1240"/>
      <c r="AT52" s="1242" t="str">
        <f>AT4</f>
        <v>05</v>
      </c>
      <c r="AU52" s="1133"/>
      <c r="AV52" s="1133"/>
      <c r="AW52" s="1133"/>
      <c r="AX52" s="1133"/>
      <c r="AY52" s="1142"/>
    </row>
    <row r="53" spans="1:51" ht="20.100000000000001" customHeight="1">
      <c r="B53" s="1114" t="s">
        <v>5</v>
      </c>
      <c r="C53" s="1095"/>
      <c r="D53" s="1095"/>
      <c r="E53" s="1095"/>
      <c r="F53" s="1115"/>
      <c r="G53" s="459"/>
      <c r="H53" s="447"/>
      <c r="I53" s="447"/>
      <c r="J53" s="1095" t="s">
        <v>156</v>
      </c>
      <c r="K53" s="1095"/>
      <c r="L53" s="1095"/>
      <c r="M53" s="1095"/>
      <c r="N53" s="447"/>
      <c r="O53" s="447"/>
      <c r="P53" s="447"/>
      <c r="Q53" s="1095" t="s">
        <v>157</v>
      </c>
      <c r="R53" s="1095"/>
      <c r="S53" s="1095"/>
      <c r="T53" s="1095"/>
      <c r="U53" s="447"/>
      <c r="V53" s="1213" t="s">
        <v>176</v>
      </c>
      <c r="W53" s="1214"/>
      <c r="X53" s="1214"/>
      <c r="Y53" s="1214"/>
      <c r="Z53" s="1214"/>
      <c r="AA53" s="1214"/>
      <c r="AB53" s="1215">
        <f>AC5</f>
        <v>43952</v>
      </c>
      <c r="AC53" s="1216"/>
      <c r="AD53" s="1216"/>
      <c r="AE53" s="1216"/>
      <c r="AF53" s="1216"/>
      <c r="AG53" s="1216"/>
      <c r="AH53" s="1216"/>
      <c r="AI53" s="1216"/>
      <c r="AJ53" s="1216"/>
      <c r="AK53" s="1216"/>
      <c r="AL53" s="1216"/>
      <c r="AM53" s="1216"/>
      <c r="AN53" s="1216"/>
      <c r="AO53" s="1217" t="s">
        <v>177</v>
      </c>
      <c r="AP53" s="1218"/>
      <c r="AQ53" s="1218"/>
      <c r="AR53" s="1218"/>
      <c r="AS53" s="1218"/>
      <c r="AT53" s="1116" t="str">
        <f>AT5</f>
        <v>受</v>
      </c>
      <c r="AU53" s="1095"/>
      <c r="AV53" s="1095" t="s">
        <v>178</v>
      </c>
      <c r="AW53" s="1095"/>
      <c r="AX53" s="1095">
        <f>AX5</f>
        <v>1</v>
      </c>
      <c r="AY53" s="1233"/>
    </row>
    <row r="54" spans="1:51" ht="20.100000000000001" customHeight="1">
      <c r="B54" s="1124" t="s">
        <v>4</v>
      </c>
      <c r="C54" s="1102"/>
      <c r="D54" s="1102"/>
      <c r="E54" s="1102"/>
      <c r="F54" s="1125"/>
      <c r="G54" s="400"/>
      <c r="H54" s="455"/>
      <c r="I54" s="433"/>
      <c r="J54" s="1102" t="s">
        <v>159</v>
      </c>
      <c r="K54" s="1102"/>
      <c r="L54" s="1102"/>
      <c r="M54" s="433"/>
      <c r="N54" s="433"/>
      <c r="O54" s="433"/>
      <c r="P54" s="1102" t="s">
        <v>160</v>
      </c>
      <c r="Q54" s="1102"/>
      <c r="R54" s="1102"/>
      <c r="S54" s="433"/>
      <c r="T54" s="433"/>
      <c r="U54" s="433"/>
      <c r="V54" s="1102" t="s">
        <v>161</v>
      </c>
      <c r="W54" s="1102"/>
      <c r="X54" s="1102"/>
      <c r="Y54" s="433"/>
      <c r="Z54" s="433"/>
      <c r="AA54" s="433"/>
      <c r="AB54" s="1102" t="s">
        <v>162</v>
      </c>
      <c r="AC54" s="1102"/>
      <c r="AD54" s="1102"/>
      <c r="AE54" s="433"/>
      <c r="AF54" s="433"/>
      <c r="AG54" s="433"/>
      <c r="AH54" s="1102" t="s">
        <v>163</v>
      </c>
      <c r="AI54" s="1102"/>
      <c r="AJ54" s="1102"/>
      <c r="AK54" s="433"/>
      <c r="AL54" s="433"/>
      <c r="AM54" s="433"/>
      <c r="AN54" s="1102" t="s">
        <v>164</v>
      </c>
      <c r="AO54" s="1102"/>
      <c r="AP54" s="1102"/>
      <c r="AQ54" s="433"/>
      <c r="AR54" s="433"/>
      <c r="AS54" s="433"/>
      <c r="AT54" s="1102" t="s">
        <v>165</v>
      </c>
      <c r="AU54" s="1102"/>
      <c r="AV54" s="1102"/>
      <c r="AW54" s="433"/>
      <c r="AX54" s="433"/>
      <c r="AY54" s="454"/>
    </row>
    <row r="55" spans="1:51" ht="20.100000000000001" customHeight="1">
      <c r="B55" s="1126"/>
      <c r="C55" s="1091"/>
      <c r="D55" s="1091"/>
      <c r="E55" s="1091"/>
      <c r="F55" s="1127"/>
      <c r="G55" s="882"/>
      <c r="H55" s="450"/>
      <c r="I55" s="879"/>
      <c r="J55" s="1091" t="s">
        <v>544</v>
      </c>
      <c r="K55" s="1092"/>
      <c r="L55" s="1092"/>
      <c r="M55" s="879"/>
      <c r="N55" s="879"/>
      <c r="O55" s="879"/>
      <c r="P55" s="1091" t="s">
        <v>545</v>
      </c>
      <c r="Q55" s="1092"/>
      <c r="R55" s="1092"/>
      <c r="S55" s="879"/>
      <c r="T55" s="879"/>
      <c r="U55" s="879"/>
      <c r="V55" s="1091" t="s">
        <v>546</v>
      </c>
      <c r="W55" s="1092"/>
      <c r="X55" s="1092"/>
      <c r="Y55" s="879"/>
      <c r="Z55" s="879"/>
      <c r="AA55" s="879"/>
      <c r="AB55" s="1091" t="s">
        <v>547</v>
      </c>
      <c r="AC55" s="1092"/>
      <c r="AD55" s="1092"/>
      <c r="AE55" s="879"/>
      <c r="AF55" s="879"/>
      <c r="AG55" s="879"/>
      <c r="AH55" s="1091" t="s">
        <v>548</v>
      </c>
      <c r="AI55" s="1092"/>
      <c r="AJ55" s="1092"/>
      <c r="AK55" s="879"/>
      <c r="AL55" s="879"/>
      <c r="AM55" s="879"/>
      <c r="AN55" s="878"/>
      <c r="AO55" s="878"/>
      <c r="AP55" s="878"/>
      <c r="AQ55" s="879"/>
      <c r="AR55" s="879"/>
      <c r="AS55" s="879"/>
      <c r="AT55" s="878"/>
      <c r="AU55" s="878"/>
      <c r="AV55" s="878"/>
      <c r="AW55" s="879"/>
      <c r="AX55" s="879"/>
      <c r="AY55" s="817"/>
    </row>
    <row r="56" spans="1:51" ht="20.100000000000001" customHeight="1">
      <c r="B56" s="1128"/>
      <c r="C56" s="1091"/>
      <c r="D56" s="1091"/>
      <c r="E56" s="1091"/>
      <c r="F56" s="1127"/>
      <c r="G56" s="401"/>
      <c r="H56" s="438"/>
      <c r="I56" s="1187" t="s">
        <v>166</v>
      </c>
      <c r="J56" s="1187"/>
      <c r="K56" s="1187"/>
      <c r="L56" s="436"/>
      <c r="M56" s="436"/>
      <c r="N56" s="1189">
        <f>N8</f>
        <v>0</v>
      </c>
      <c r="O56" s="1189"/>
      <c r="P56" s="1189"/>
      <c r="Q56" s="1189"/>
      <c r="R56" s="1189"/>
      <c r="S56" s="1189"/>
      <c r="T56" s="1189"/>
      <c r="U56" s="1189"/>
      <c r="V56" s="1189"/>
      <c r="W56" s="1189"/>
      <c r="X56" s="1189"/>
      <c r="Y56" s="1189"/>
      <c r="Z56" s="1189"/>
      <c r="AA56" s="1189"/>
      <c r="AB56" s="1189"/>
      <c r="AC56" s="1189"/>
      <c r="AD56" s="1189"/>
      <c r="AE56" s="1189"/>
      <c r="AF56" s="1189"/>
      <c r="AG56" s="1189"/>
      <c r="AH56" s="1189"/>
      <c r="AI56" s="1189"/>
      <c r="AJ56" s="1189"/>
      <c r="AK56" s="1189"/>
      <c r="AL56" s="1189"/>
      <c r="AM56" s="1189"/>
      <c r="AN56" s="1189"/>
      <c r="AO56" s="1189"/>
      <c r="AP56" s="1189"/>
      <c r="AQ56" s="1189"/>
      <c r="AR56" s="1189"/>
      <c r="AS56" s="1189"/>
      <c r="AT56" s="1189"/>
      <c r="AU56" s="1189"/>
      <c r="AV56" s="1189"/>
      <c r="AW56" s="1189"/>
      <c r="AX56" s="1189"/>
      <c r="AY56" s="125"/>
    </row>
    <row r="57" spans="1:51" ht="20.100000000000001" customHeight="1" thickBot="1">
      <c r="B57" s="1129"/>
      <c r="C57" s="1095"/>
      <c r="D57" s="1095"/>
      <c r="E57" s="1095"/>
      <c r="F57" s="1115"/>
      <c r="G57" s="453"/>
      <c r="H57" s="439"/>
      <c r="I57" s="1188"/>
      <c r="J57" s="1188"/>
      <c r="K57" s="1188"/>
      <c r="L57" s="437"/>
      <c r="M57" s="437"/>
      <c r="N57" s="1190"/>
      <c r="O57" s="1190"/>
      <c r="P57" s="1190"/>
      <c r="Q57" s="1190"/>
      <c r="R57" s="1190"/>
      <c r="S57" s="1190"/>
      <c r="T57" s="1190"/>
      <c r="U57" s="1190"/>
      <c r="V57" s="1190"/>
      <c r="W57" s="1190"/>
      <c r="X57" s="1190"/>
      <c r="Y57" s="1190"/>
      <c r="Z57" s="1190"/>
      <c r="AA57" s="1190"/>
      <c r="AB57" s="1190"/>
      <c r="AC57" s="1190"/>
      <c r="AD57" s="1190"/>
      <c r="AE57" s="1190"/>
      <c r="AF57" s="1190"/>
      <c r="AG57" s="1190"/>
      <c r="AH57" s="1190"/>
      <c r="AI57" s="1190"/>
      <c r="AJ57" s="1190"/>
      <c r="AK57" s="1190"/>
      <c r="AL57" s="1190"/>
      <c r="AM57" s="1190"/>
      <c r="AN57" s="1190"/>
      <c r="AO57" s="1190"/>
      <c r="AP57" s="1190"/>
      <c r="AQ57" s="1190"/>
      <c r="AR57" s="1190"/>
      <c r="AS57" s="1190"/>
      <c r="AT57" s="1190"/>
      <c r="AU57" s="1190"/>
      <c r="AV57" s="1190"/>
      <c r="AW57" s="1190"/>
      <c r="AX57" s="1190"/>
      <c r="AY57" s="125"/>
    </row>
    <row r="58" spans="1:51" ht="20.100000000000001" customHeight="1">
      <c r="B58" s="126"/>
      <c r="C58" s="127"/>
      <c r="D58" s="127"/>
      <c r="E58" s="127" t="s">
        <v>2</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31"/>
    </row>
    <row r="59" spans="1:51" ht="20.100000000000001" customHeight="1">
      <c r="B59" s="128"/>
      <c r="C59" s="1265" t="str">
        <f>C11</f>
        <v xml:space="preserve">
　１．＊＊＊＊＊＊＊＊＊＊＊＊＊＊＊＊＊＊＊＊＊＊＊＊＊＊＊＊＊＊＊＊＊＊＊＊＊＊＊＊</v>
      </c>
      <c r="D59" s="1265"/>
      <c r="E59" s="1265"/>
      <c r="F59" s="1265"/>
      <c r="G59" s="1265"/>
      <c r="H59" s="1265"/>
      <c r="I59" s="1265"/>
      <c r="J59" s="1265"/>
      <c r="K59" s="1265"/>
      <c r="L59" s="1265"/>
      <c r="M59" s="1265"/>
      <c r="N59" s="1265"/>
      <c r="O59" s="1265"/>
      <c r="P59" s="1265"/>
      <c r="Q59" s="1265"/>
      <c r="R59" s="1265"/>
      <c r="S59" s="1265"/>
      <c r="T59" s="1265"/>
      <c r="U59" s="1265"/>
      <c r="V59" s="1265"/>
      <c r="W59" s="1265"/>
      <c r="X59" s="1265"/>
      <c r="Y59" s="1265"/>
      <c r="Z59" s="1265"/>
      <c r="AA59" s="1265"/>
      <c r="AB59" s="1265"/>
      <c r="AC59" s="1265"/>
      <c r="AD59" s="1265"/>
      <c r="AE59" s="1265"/>
      <c r="AF59" s="1265"/>
      <c r="AG59" s="1265"/>
      <c r="AH59" s="1265"/>
      <c r="AI59" s="1265"/>
      <c r="AJ59" s="1265"/>
      <c r="AK59" s="1265"/>
      <c r="AL59" s="1265"/>
      <c r="AM59" s="1265"/>
      <c r="AN59" s="1265"/>
      <c r="AO59" s="1265"/>
      <c r="AP59" s="1265"/>
      <c r="AQ59" s="1265"/>
      <c r="AR59" s="1265"/>
      <c r="AS59" s="1265"/>
      <c r="AT59" s="1265"/>
      <c r="AU59" s="1265"/>
      <c r="AV59" s="1265"/>
      <c r="AW59" s="1265"/>
      <c r="AX59" s="1265"/>
      <c r="AY59" s="125"/>
    </row>
    <row r="60" spans="1:51" ht="20.100000000000001" customHeight="1">
      <c r="B60" s="128"/>
      <c r="C60" s="1265"/>
      <c r="D60" s="1265"/>
      <c r="E60" s="1265"/>
      <c r="F60" s="1265"/>
      <c r="G60" s="1265"/>
      <c r="H60" s="1265"/>
      <c r="I60" s="1265"/>
      <c r="J60" s="1265"/>
      <c r="K60" s="1265"/>
      <c r="L60" s="1265"/>
      <c r="M60" s="1265"/>
      <c r="N60" s="1265"/>
      <c r="O60" s="1265"/>
      <c r="P60" s="1265"/>
      <c r="Q60" s="1265"/>
      <c r="R60" s="1265"/>
      <c r="S60" s="1265"/>
      <c r="T60" s="1265"/>
      <c r="U60" s="1265"/>
      <c r="V60" s="1265"/>
      <c r="W60" s="1265"/>
      <c r="X60" s="1265"/>
      <c r="Y60" s="1265"/>
      <c r="Z60" s="1265"/>
      <c r="AA60" s="1265"/>
      <c r="AB60" s="1265"/>
      <c r="AC60" s="1265"/>
      <c r="AD60" s="1265"/>
      <c r="AE60" s="1265"/>
      <c r="AF60" s="1265"/>
      <c r="AG60" s="1265"/>
      <c r="AH60" s="1265"/>
      <c r="AI60" s="1265"/>
      <c r="AJ60" s="1265"/>
      <c r="AK60" s="1265"/>
      <c r="AL60" s="1265"/>
      <c r="AM60" s="1265"/>
      <c r="AN60" s="1265"/>
      <c r="AO60" s="1265"/>
      <c r="AP60" s="1265"/>
      <c r="AQ60" s="1265"/>
      <c r="AR60" s="1265"/>
      <c r="AS60" s="1265"/>
      <c r="AT60" s="1265"/>
      <c r="AU60" s="1265"/>
      <c r="AV60" s="1265"/>
      <c r="AW60" s="1265"/>
      <c r="AX60" s="1265"/>
      <c r="AY60" s="125"/>
    </row>
    <row r="61" spans="1:51" ht="20.100000000000001" customHeight="1">
      <c r="B61" s="128"/>
      <c r="C61" s="1265"/>
      <c r="D61" s="1265"/>
      <c r="E61" s="1265"/>
      <c r="F61" s="1265"/>
      <c r="G61" s="1265"/>
      <c r="H61" s="1265"/>
      <c r="I61" s="1265"/>
      <c r="J61" s="1265"/>
      <c r="K61" s="1265"/>
      <c r="L61" s="1265"/>
      <c r="M61" s="1265"/>
      <c r="N61" s="1265"/>
      <c r="O61" s="1265"/>
      <c r="P61" s="1265"/>
      <c r="Q61" s="1265"/>
      <c r="R61" s="1265"/>
      <c r="S61" s="1265"/>
      <c r="T61" s="1265"/>
      <c r="U61" s="1265"/>
      <c r="V61" s="1265"/>
      <c r="W61" s="1265"/>
      <c r="X61" s="1265"/>
      <c r="Y61" s="1265"/>
      <c r="Z61" s="1265"/>
      <c r="AA61" s="1265"/>
      <c r="AB61" s="1265"/>
      <c r="AC61" s="1265"/>
      <c r="AD61" s="1265"/>
      <c r="AE61" s="1265"/>
      <c r="AF61" s="1265"/>
      <c r="AG61" s="1265"/>
      <c r="AH61" s="1265"/>
      <c r="AI61" s="1265"/>
      <c r="AJ61" s="1265"/>
      <c r="AK61" s="1265"/>
      <c r="AL61" s="1265"/>
      <c r="AM61" s="1265"/>
      <c r="AN61" s="1265"/>
      <c r="AO61" s="1265"/>
      <c r="AP61" s="1265"/>
      <c r="AQ61" s="1265"/>
      <c r="AR61" s="1265"/>
      <c r="AS61" s="1265"/>
      <c r="AT61" s="1265"/>
      <c r="AU61" s="1265"/>
      <c r="AV61" s="1265"/>
      <c r="AW61" s="1265"/>
      <c r="AX61" s="1265"/>
      <c r="AY61" s="125"/>
    </row>
    <row r="62" spans="1:51" ht="20.100000000000001" customHeight="1">
      <c r="B62" s="128"/>
      <c r="C62" s="1265"/>
      <c r="D62" s="1265"/>
      <c r="E62" s="1265"/>
      <c r="F62" s="1265"/>
      <c r="G62" s="1265"/>
      <c r="H62" s="1265"/>
      <c r="I62" s="1265"/>
      <c r="J62" s="1265"/>
      <c r="K62" s="1265"/>
      <c r="L62" s="1265"/>
      <c r="M62" s="1265"/>
      <c r="N62" s="1265"/>
      <c r="O62" s="1265"/>
      <c r="P62" s="1265"/>
      <c r="Q62" s="1265"/>
      <c r="R62" s="1265"/>
      <c r="S62" s="1265"/>
      <c r="T62" s="1265"/>
      <c r="U62" s="1265"/>
      <c r="V62" s="1265"/>
      <c r="W62" s="1265"/>
      <c r="X62" s="1265"/>
      <c r="Y62" s="1265"/>
      <c r="Z62" s="1265"/>
      <c r="AA62" s="1265"/>
      <c r="AB62" s="1265"/>
      <c r="AC62" s="1265"/>
      <c r="AD62" s="1265"/>
      <c r="AE62" s="1265"/>
      <c r="AF62" s="1265"/>
      <c r="AG62" s="1265"/>
      <c r="AH62" s="1265"/>
      <c r="AI62" s="1265"/>
      <c r="AJ62" s="1265"/>
      <c r="AK62" s="1265"/>
      <c r="AL62" s="1265"/>
      <c r="AM62" s="1265"/>
      <c r="AN62" s="1265"/>
      <c r="AO62" s="1265"/>
      <c r="AP62" s="1265"/>
      <c r="AQ62" s="1265"/>
      <c r="AR62" s="1265"/>
      <c r="AS62" s="1265"/>
      <c r="AT62" s="1265"/>
      <c r="AU62" s="1265"/>
      <c r="AV62" s="1265"/>
      <c r="AW62" s="1265"/>
      <c r="AX62" s="1265"/>
      <c r="AY62" s="125"/>
    </row>
    <row r="63" spans="1:51" ht="20.100000000000001" customHeight="1">
      <c r="B63" s="128"/>
      <c r="C63" s="1265"/>
      <c r="D63" s="1265"/>
      <c r="E63" s="1265"/>
      <c r="F63" s="1265"/>
      <c r="G63" s="1265"/>
      <c r="H63" s="1265"/>
      <c r="I63" s="1265"/>
      <c r="J63" s="1265"/>
      <c r="K63" s="1265"/>
      <c r="L63" s="1265"/>
      <c r="M63" s="1265"/>
      <c r="N63" s="1265"/>
      <c r="O63" s="1265"/>
      <c r="P63" s="1265"/>
      <c r="Q63" s="1265"/>
      <c r="R63" s="1265"/>
      <c r="S63" s="1265"/>
      <c r="T63" s="1265"/>
      <c r="U63" s="1265"/>
      <c r="V63" s="1265"/>
      <c r="W63" s="1265"/>
      <c r="X63" s="1265"/>
      <c r="Y63" s="1265"/>
      <c r="Z63" s="1265"/>
      <c r="AA63" s="1265"/>
      <c r="AB63" s="1265"/>
      <c r="AC63" s="1265"/>
      <c r="AD63" s="1265"/>
      <c r="AE63" s="1265"/>
      <c r="AF63" s="1265"/>
      <c r="AG63" s="1265"/>
      <c r="AH63" s="1265"/>
      <c r="AI63" s="1265"/>
      <c r="AJ63" s="1265"/>
      <c r="AK63" s="1265"/>
      <c r="AL63" s="1265"/>
      <c r="AM63" s="1265"/>
      <c r="AN63" s="1265"/>
      <c r="AO63" s="1265"/>
      <c r="AP63" s="1265"/>
      <c r="AQ63" s="1265"/>
      <c r="AR63" s="1265"/>
      <c r="AS63" s="1265"/>
      <c r="AT63" s="1265"/>
      <c r="AU63" s="1265"/>
      <c r="AV63" s="1265"/>
      <c r="AW63" s="1265"/>
      <c r="AX63" s="1265"/>
      <c r="AY63" s="125"/>
    </row>
    <row r="64" spans="1:51" ht="20.100000000000001" customHeight="1">
      <c r="B64" s="128"/>
      <c r="C64" s="1265"/>
      <c r="D64" s="1265"/>
      <c r="E64" s="1265"/>
      <c r="F64" s="1265"/>
      <c r="G64" s="1265"/>
      <c r="H64" s="1265"/>
      <c r="I64" s="1265"/>
      <c r="J64" s="1265"/>
      <c r="K64" s="1265"/>
      <c r="L64" s="1265"/>
      <c r="M64" s="1265"/>
      <c r="N64" s="1265"/>
      <c r="O64" s="1265"/>
      <c r="P64" s="1265"/>
      <c r="Q64" s="1265"/>
      <c r="R64" s="1265"/>
      <c r="S64" s="1265"/>
      <c r="T64" s="1265"/>
      <c r="U64" s="1265"/>
      <c r="V64" s="1265"/>
      <c r="W64" s="1265"/>
      <c r="X64" s="1265"/>
      <c r="Y64" s="1265"/>
      <c r="Z64" s="1265"/>
      <c r="AA64" s="1265"/>
      <c r="AB64" s="1265"/>
      <c r="AC64" s="1265"/>
      <c r="AD64" s="1265"/>
      <c r="AE64" s="1265"/>
      <c r="AF64" s="1265"/>
      <c r="AG64" s="1265"/>
      <c r="AH64" s="1265"/>
      <c r="AI64" s="1265"/>
      <c r="AJ64" s="1265"/>
      <c r="AK64" s="1265"/>
      <c r="AL64" s="1265"/>
      <c r="AM64" s="1265"/>
      <c r="AN64" s="1265"/>
      <c r="AO64" s="1265"/>
      <c r="AP64" s="1265"/>
      <c r="AQ64" s="1265"/>
      <c r="AR64" s="1265"/>
      <c r="AS64" s="1265"/>
      <c r="AT64" s="1265"/>
      <c r="AU64" s="1265"/>
      <c r="AV64" s="1265"/>
      <c r="AW64" s="1265"/>
      <c r="AX64" s="1265"/>
      <c r="AY64" s="125"/>
    </row>
    <row r="65" spans="2:53" ht="20.100000000000001" customHeight="1">
      <c r="B65" s="128"/>
      <c r="C65" s="1265"/>
      <c r="D65" s="1265"/>
      <c r="E65" s="1265"/>
      <c r="F65" s="1265"/>
      <c r="G65" s="1265"/>
      <c r="H65" s="1265"/>
      <c r="I65" s="1265"/>
      <c r="J65" s="1265"/>
      <c r="K65" s="1265"/>
      <c r="L65" s="1265"/>
      <c r="M65" s="1265"/>
      <c r="N65" s="1265"/>
      <c r="O65" s="1265"/>
      <c r="P65" s="1265"/>
      <c r="Q65" s="1265"/>
      <c r="R65" s="1265"/>
      <c r="S65" s="1265"/>
      <c r="T65" s="1265"/>
      <c r="U65" s="1265"/>
      <c r="V65" s="1265"/>
      <c r="W65" s="1265"/>
      <c r="X65" s="1265"/>
      <c r="Y65" s="1265"/>
      <c r="Z65" s="1265"/>
      <c r="AA65" s="1265"/>
      <c r="AB65" s="1265"/>
      <c r="AC65" s="1265"/>
      <c r="AD65" s="1265"/>
      <c r="AE65" s="1265"/>
      <c r="AF65" s="1265"/>
      <c r="AG65" s="1265"/>
      <c r="AH65" s="1265"/>
      <c r="AI65" s="1265"/>
      <c r="AJ65" s="1265"/>
      <c r="AK65" s="1265"/>
      <c r="AL65" s="1265"/>
      <c r="AM65" s="1265"/>
      <c r="AN65" s="1265"/>
      <c r="AO65" s="1265"/>
      <c r="AP65" s="1265"/>
      <c r="AQ65" s="1265"/>
      <c r="AR65" s="1265"/>
      <c r="AS65" s="1265"/>
      <c r="AT65" s="1265"/>
      <c r="AU65" s="1265"/>
      <c r="AV65" s="1265"/>
      <c r="AW65" s="1265"/>
      <c r="AX65" s="1265"/>
      <c r="AY65" s="125"/>
    </row>
    <row r="66" spans="2:53" ht="20.100000000000001" customHeight="1">
      <c r="B66" s="128"/>
      <c r="C66" s="1265"/>
      <c r="D66" s="1265"/>
      <c r="E66" s="1265"/>
      <c r="F66" s="1265"/>
      <c r="G66" s="1265"/>
      <c r="H66" s="1265"/>
      <c r="I66" s="1265"/>
      <c r="J66" s="1265"/>
      <c r="K66" s="1265"/>
      <c r="L66" s="1265"/>
      <c r="M66" s="1265"/>
      <c r="N66" s="1265"/>
      <c r="O66" s="1265"/>
      <c r="P66" s="1265"/>
      <c r="Q66" s="1265"/>
      <c r="R66" s="1265"/>
      <c r="S66" s="1265"/>
      <c r="T66" s="1265"/>
      <c r="U66" s="1265"/>
      <c r="V66" s="1265"/>
      <c r="W66" s="1265"/>
      <c r="X66" s="1265"/>
      <c r="Y66" s="1265"/>
      <c r="Z66" s="1265"/>
      <c r="AA66" s="1265"/>
      <c r="AB66" s="1265"/>
      <c r="AC66" s="1265"/>
      <c r="AD66" s="1265"/>
      <c r="AE66" s="1265"/>
      <c r="AF66" s="1265"/>
      <c r="AG66" s="1265"/>
      <c r="AH66" s="1265"/>
      <c r="AI66" s="1265"/>
      <c r="AJ66" s="1265"/>
      <c r="AK66" s="1265"/>
      <c r="AL66" s="1265"/>
      <c r="AM66" s="1265"/>
      <c r="AN66" s="1265"/>
      <c r="AO66" s="1265"/>
      <c r="AP66" s="1265"/>
      <c r="AQ66" s="1265"/>
      <c r="AR66" s="1265"/>
      <c r="AS66" s="1265"/>
      <c r="AT66" s="1265"/>
      <c r="AU66" s="1265"/>
      <c r="AV66" s="1265"/>
      <c r="AW66" s="1265"/>
      <c r="AX66" s="1265"/>
      <c r="AY66" s="125"/>
    </row>
    <row r="67" spans="2:53" ht="20.100000000000001" customHeight="1">
      <c r="B67" s="128"/>
      <c r="C67" s="1265"/>
      <c r="D67" s="1265"/>
      <c r="E67" s="1265"/>
      <c r="F67" s="1265"/>
      <c r="G67" s="1265"/>
      <c r="H67" s="1265"/>
      <c r="I67" s="1265"/>
      <c r="J67" s="1265"/>
      <c r="K67" s="1265"/>
      <c r="L67" s="1265"/>
      <c r="M67" s="1265"/>
      <c r="N67" s="1265"/>
      <c r="O67" s="1265"/>
      <c r="P67" s="1265"/>
      <c r="Q67" s="1265"/>
      <c r="R67" s="1265"/>
      <c r="S67" s="1265"/>
      <c r="T67" s="1265"/>
      <c r="U67" s="1265"/>
      <c r="V67" s="1265"/>
      <c r="W67" s="1265"/>
      <c r="X67" s="1265"/>
      <c r="Y67" s="1265"/>
      <c r="Z67" s="1265"/>
      <c r="AA67" s="1265"/>
      <c r="AB67" s="1265"/>
      <c r="AC67" s="1265"/>
      <c r="AD67" s="1265"/>
      <c r="AE67" s="1265"/>
      <c r="AF67" s="1265"/>
      <c r="AG67" s="1265"/>
      <c r="AH67" s="1265"/>
      <c r="AI67" s="1265"/>
      <c r="AJ67" s="1265"/>
      <c r="AK67" s="1265"/>
      <c r="AL67" s="1265"/>
      <c r="AM67" s="1265"/>
      <c r="AN67" s="1265"/>
      <c r="AO67" s="1265"/>
      <c r="AP67" s="1265"/>
      <c r="AQ67" s="1265"/>
      <c r="AR67" s="1265"/>
      <c r="AS67" s="1265"/>
      <c r="AT67" s="1265"/>
      <c r="AU67" s="1265"/>
      <c r="AV67" s="1265"/>
      <c r="AW67" s="1265"/>
      <c r="AX67" s="1265"/>
      <c r="AY67" s="125"/>
    </row>
    <row r="68" spans="2:53" ht="20.100000000000001" customHeight="1">
      <c r="B68" s="128"/>
      <c r="C68" s="1265"/>
      <c r="D68" s="1265"/>
      <c r="E68" s="1265"/>
      <c r="F68" s="1265"/>
      <c r="G68" s="1265"/>
      <c r="H68" s="1265"/>
      <c r="I68" s="1265"/>
      <c r="J68" s="1265"/>
      <c r="K68" s="1265"/>
      <c r="L68" s="1265"/>
      <c r="M68" s="1265"/>
      <c r="N68" s="1265"/>
      <c r="O68" s="1265"/>
      <c r="P68" s="1265"/>
      <c r="Q68" s="1265"/>
      <c r="R68" s="1265"/>
      <c r="S68" s="1265"/>
      <c r="T68" s="1265"/>
      <c r="U68" s="1265"/>
      <c r="V68" s="1265"/>
      <c r="W68" s="1265"/>
      <c r="X68" s="1265"/>
      <c r="Y68" s="1265"/>
      <c r="Z68" s="1265"/>
      <c r="AA68" s="1265"/>
      <c r="AB68" s="1265"/>
      <c r="AC68" s="1265"/>
      <c r="AD68" s="1265"/>
      <c r="AE68" s="1265"/>
      <c r="AF68" s="1265"/>
      <c r="AG68" s="1265"/>
      <c r="AH68" s="1265"/>
      <c r="AI68" s="1265"/>
      <c r="AJ68" s="1265"/>
      <c r="AK68" s="1265"/>
      <c r="AL68" s="1265"/>
      <c r="AM68" s="1265"/>
      <c r="AN68" s="1265"/>
      <c r="AO68" s="1265"/>
      <c r="AP68" s="1265"/>
      <c r="AQ68" s="1265"/>
      <c r="AR68" s="1265"/>
      <c r="AS68" s="1265"/>
      <c r="AT68" s="1265"/>
      <c r="AU68" s="1265"/>
      <c r="AV68" s="1265"/>
      <c r="AW68" s="1265"/>
      <c r="AX68" s="1265"/>
      <c r="AY68" s="125"/>
    </row>
    <row r="69" spans="2:53" ht="20.100000000000001" customHeight="1">
      <c r="B69" s="128"/>
      <c r="C69" s="1265"/>
      <c r="D69" s="1265"/>
      <c r="E69" s="1265"/>
      <c r="F69" s="1265"/>
      <c r="G69" s="1265"/>
      <c r="H69" s="1265"/>
      <c r="I69" s="1265"/>
      <c r="J69" s="1265"/>
      <c r="K69" s="1265"/>
      <c r="L69" s="1265"/>
      <c r="M69" s="1265"/>
      <c r="N69" s="1265"/>
      <c r="O69" s="1265"/>
      <c r="P69" s="1265"/>
      <c r="Q69" s="1265"/>
      <c r="R69" s="1265"/>
      <c r="S69" s="1265"/>
      <c r="T69" s="1265"/>
      <c r="U69" s="1265"/>
      <c r="V69" s="1265"/>
      <c r="W69" s="1265"/>
      <c r="X69" s="1265"/>
      <c r="Y69" s="1265"/>
      <c r="Z69" s="1265"/>
      <c r="AA69" s="1265"/>
      <c r="AB69" s="1265"/>
      <c r="AC69" s="1265"/>
      <c r="AD69" s="1265"/>
      <c r="AE69" s="1265"/>
      <c r="AF69" s="1265"/>
      <c r="AG69" s="1265"/>
      <c r="AH69" s="1265"/>
      <c r="AI69" s="1265"/>
      <c r="AJ69" s="1265"/>
      <c r="AK69" s="1265"/>
      <c r="AL69" s="1265"/>
      <c r="AM69" s="1265"/>
      <c r="AN69" s="1265"/>
      <c r="AO69" s="1265"/>
      <c r="AP69" s="1265"/>
      <c r="AQ69" s="1265"/>
      <c r="AR69" s="1265"/>
      <c r="AS69" s="1265"/>
      <c r="AT69" s="1265"/>
      <c r="AU69" s="1265"/>
      <c r="AV69" s="1265"/>
      <c r="AW69" s="1265"/>
      <c r="AX69" s="1265"/>
      <c r="AY69" s="125"/>
    </row>
    <row r="70" spans="2:53" ht="20.100000000000001" customHeight="1">
      <c r="B70" s="128"/>
      <c r="C70" s="1265"/>
      <c r="D70" s="1265"/>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c r="AA70" s="1265"/>
      <c r="AB70" s="1265"/>
      <c r="AC70" s="1265"/>
      <c r="AD70" s="1265"/>
      <c r="AE70" s="1265"/>
      <c r="AF70" s="1265"/>
      <c r="AG70" s="1265"/>
      <c r="AH70" s="1265"/>
      <c r="AI70" s="1265"/>
      <c r="AJ70" s="1265"/>
      <c r="AK70" s="1265"/>
      <c r="AL70" s="1265"/>
      <c r="AM70" s="1265"/>
      <c r="AN70" s="1265"/>
      <c r="AO70" s="1265"/>
      <c r="AP70" s="1265"/>
      <c r="AQ70" s="1265"/>
      <c r="AR70" s="1265"/>
      <c r="AS70" s="1265"/>
      <c r="AT70" s="1265"/>
      <c r="AU70" s="1265"/>
      <c r="AV70" s="1265"/>
      <c r="AW70" s="1265"/>
      <c r="AX70" s="1265"/>
      <c r="AY70" s="125"/>
    </row>
    <row r="71" spans="2:53" ht="20.100000000000001" customHeight="1">
      <c r="B71" s="128"/>
      <c r="C71" s="1265"/>
      <c r="D71" s="1265"/>
      <c r="E71" s="1265"/>
      <c r="F71" s="1265"/>
      <c r="G71" s="1265"/>
      <c r="H71" s="1265"/>
      <c r="I71" s="1265"/>
      <c r="J71" s="1265"/>
      <c r="K71" s="1265"/>
      <c r="L71" s="1265"/>
      <c r="M71" s="1265"/>
      <c r="N71" s="1265"/>
      <c r="O71" s="1265"/>
      <c r="P71" s="1265"/>
      <c r="Q71" s="1265"/>
      <c r="R71" s="1265"/>
      <c r="S71" s="1265"/>
      <c r="T71" s="1265"/>
      <c r="U71" s="1265"/>
      <c r="V71" s="1265"/>
      <c r="W71" s="1265"/>
      <c r="X71" s="1265"/>
      <c r="Y71" s="1265"/>
      <c r="Z71" s="1265"/>
      <c r="AA71" s="1265"/>
      <c r="AB71" s="1265"/>
      <c r="AC71" s="1265"/>
      <c r="AD71" s="1265"/>
      <c r="AE71" s="1265"/>
      <c r="AF71" s="1265"/>
      <c r="AG71" s="1265"/>
      <c r="AH71" s="1265"/>
      <c r="AI71" s="1265"/>
      <c r="AJ71" s="1265"/>
      <c r="AK71" s="1265"/>
      <c r="AL71" s="1265"/>
      <c r="AM71" s="1265"/>
      <c r="AN71" s="1265"/>
      <c r="AO71" s="1265"/>
      <c r="AP71" s="1265"/>
      <c r="AQ71" s="1265"/>
      <c r="AR71" s="1265"/>
      <c r="AS71" s="1265"/>
      <c r="AT71" s="1265"/>
      <c r="AU71" s="1265"/>
      <c r="AV71" s="1265"/>
      <c r="AW71" s="1265"/>
      <c r="AX71" s="1265"/>
      <c r="AY71" s="125"/>
    </row>
    <row r="72" spans="2:53" ht="20.100000000000001" customHeight="1">
      <c r="B72" s="128"/>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c r="AA72" s="1265"/>
      <c r="AB72" s="1265"/>
      <c r="AC72" s="1265"/>
      <c r="AD72" s="1265"/>
      <c r="AE72" s="1265"/>
      <c r="AF72" s="1265"/>
      <c r="AG72" s="1265"/>
      <c r="AH72" s="1265"/>
      <c r="AI72" s="1265"/>
      <c r="AJ72" s="1265"/>
      <c r="AK72" s="1265"/>
      <c r="AL72" s="1265"/>
      <c r="AM72" s="1265"/>
      <c r="AN72" s="1265"/>
      <c r="AO72" s="1265"/>
      <c r="AP72" s="1265"/>
      <c r="AQ72" s="1265"/>
      <c r="AR72" s="1265"/>
      <c r="AS72" s="1265"/>
      <c r="AT72" s="1265"/>
      <c r="AU72" s="1265"/>
      <c r="AV72" s="1265"/>
      <c r="AW72" s="1265"/>
      <c r="AX72" s="1265"/>
      <c r="AY72" s="125"/>
    </row>
    <row r="73" spans="2:53" ht="20.100000000000001" customHeight="1" thickBot="1">
      <c r="B73" s="129"/>
      <c r="C73" s="135"/>
      <c r="D73" s="135"/>
      <c r="E73" s="1159" t="s">
        <v>8</v>
      </c>
      <c r="F73" s="1159"/>
      <c r="G73" s="1159"/>
      <c r="H73" s="1159"/>
      <c r="I73" s="1159"/>
      <c r="J73" s="1159">
        <f>J26</f>
        <v>0</v>
      </c>
      <c r="K73" s="1266"/>
      <c r="L73" s="427" t="s">
        <v>18</v>
      </c>
      <c r="M73" s="427"/>
      <c r="N73" s="1159" t="s">
        <v>9</v>
      </c>
      <c r="O73" s="1159"/>
      <c r="P73" s="1159"/>
      <c r="Q73" s="1159"/>
      <c r="R73" s="1159"/>
      <c r="S73" s="1159"/>
      <c r="T73" s="1159"/>
      <c r="U73" s="1159"/>
      <c r="V73" s="1159"/>
      <c r="W73" s="1159"/>
      <c r="X73" s="1191">
        <f>X26</f>
        <v>0</v>
      </c>
      <c r="Y73" s="1160"/>
      <c r="Z73" s="1160"/>
      <c r="AA73" s="1160"/>
      <c r="AB73" s="1160"/>
      <c r="AC73" s="1160"/>
      <c r="AD73" s="1160"/>
      <c r="AE73" s="1160"/>
      <c r="AF73" s="1160"/>
      <c r="AG73" s="1160"/>
      <c r="AH73" s="1160"/>
      <c r="AI73" s="1160"/>
      <c r="AJ73" s="1160"/>
      <c r="AK73" s="1160"/>
      <c r="AL73" s="1160"/>
      <c r="AM73" s="1160"/>
      <c r="AN73" s="1160"/>
      <c r="AO73" s="1160"/>
      <c r="AP73" s="1160"/>
      <c r="AQ73" s="1160"/>
      <c r="AR73" s="1160"/>
      <c r="AS73" s="1160"/>
      <c r="AT73" s="1160"/>
      <c r="AU73" s="1160"/>
      <c r="AV73" s="1160"/>
      <c r="AW73" s="1160"/>
      <c r="AX73" s="1160"/>
      <c r="AY73" s="125"/>
    </row>
    <row r="74" spans="2:53" ht="9.9" customHeight="1">
      <c r="B74" s="1267" t="s">
        <v>122</v>
      </c>
      <c r="C74" s="1268"/>
      <c r="D74" s="1274" t="s">
        <v>1</v>
      </c>
      <c r="E74" s="1275"/>
      <c r="F74" s="303"/>
      <c r="G74" s="1105" t="s">
        <v>737</v>
      </c>
      <c r="H74" s="1105"/>
      <c r="I74" s="1105"/>
      <c r="J74" s="1105"/>
      <c r="K74" s="1105"/>
      <c r="L74" s="1105"/>
      <c r="M74" s="1106"/>
      <c r="N74" s="444"/>
      <c r="O74" s="444"/>
      <c r="P74" s="1096" t="s">
        <v>159</v>
      </c>
      <c r="Q74" s="1096"/>
      <c r="R74" s="1096"/>
      <c r="S74" s="381"/>
      <c r="T74" s="382"/>
      <c r="U74" s="451"/>
      <c r="V74" s="1096" t="s">
        <v>162</v>
      </c>
      <c r="W74" s="1096"/>
      <c r="X74" s="1096"/>
      <c r="Y74" s="451"/>
      <c r="Z74" s="451"/>
      <c r="AA74" s="451"/>
      <c r="AB74" s="1096" t="s">
        <v>160</v>
      </c>
      <c r="AC74" s="1096"/>
      <c r="AD74" s="1096"/>
      <c r="AE74" s="451"/>
      <c r="AF74" s="451"/>
      <c r="AG74" s="444"/>
      <c r="AH74" s="1252" t="s">
        <v>164</v>
      </c>
      <c r="AI74" s="1096"/>
      <c r="AJ74" s="1096"/>
      <c r="AK74" s="432"/>
      <c r="AL74" s="432"/>
      <c r="AM74" s="444"/>
      <c r="AN74" s="1252" t="s">
        <v>179</v>
      </c>
      <c r="AO74" s="1096"/>
      <c r="AP74" s="1096"/>
      <c r="AQ74" s="432"/>
      <c r="AR74" s="432"/>
      <c r="AS74" s="1254" t="s">
        <v>180</v>
      </c>
      <c r="AT74" s="1273"/>
      <c r="AU74" s="1273"/>
      <c r="AV74" s="1273"/>
      <c r="AW74" s="435"/>
      <c r="AX74" s="435"/>
      <c r="AY74" s="131"/>
    </row>
    <row r="75" spans="2:53" ht="9.9" customHeight="1">
      <c r="B75" s="1269"/>
      <c r="C75" s="1270"/>
      <c r="D75" s="1166"/>
      <c r="E75" s="1167"/>
      <c r="F75" s="303"/>
      <c r="G75" s="1087"/>
      <c r="H75" s="1087"/>
      <c r="I75" s="1087"/>
      <c r="J75" s="1087"/>
      <c r="K75" s="1087"/>
      <c r="L75" s="1087"/>
      <c r="M75" s="1088"/>
      <c r="N75" s="456"/>
      <c r="O75" s="448"/>
      <c r="P75" s="1158"/>
      <c r="Q75" s="1158"/>
      <c r="R75" s="1158"/>
      <c r="S75" s="456"/>
      <c r="T75" s="449"/>
      <c r="U75" s="449"/>
      <c r="V75" s="1158"/>
      <c r="W75" s="1158"/>
      <c r="X75" s="1158"/>
      <c r="Y75" s="449"/>
      <c r="Z75" s="449"/>
      <c r="AA75" s="449"/>
      <c r="AB75" s="1158"/>
      <c r="AC75" s="1158"/>
      <c r="AD75" s="1158"/>
      <c r="AE75" s="449"/>
      <c r="AF75" s="449"/>
      <c r="AG75" s="432"/>
      <c r="AH75" s="1158"/>
      <c r="AI75" s="1158"/>
      <c r="AJ75" s="1158"/>
      <c r="AK75" s="432"/>
      <c r="AL75" s="432"/>
      <c r="AM75" s="432"/>
      <c r="AN75" s="1158"/>
      <c r="AO75" s="1158"/>
      <c r="AP75" s="1158"/>
      <c r="AQ75" s="432"/>
      <c r="AR75" s="432"/>
      <c r="AS75" s="1170"/>
      <c r="AT75" s="1170"/>
      <c r="AU75" s="1170"/>
      <c r="AV75" s="1170"/>
      <c r="AW75" s="428"/>
      <c r="AX75" s="428"/>
      <c r="AY75" s="125"/>
    </row>
    <row r="76" spans="2:53" ht="20.100000000000001" customHeight="1">
      <c r="B76" s="1269"/>
      <c r="C76" s="1270"/>
      <c r="D76" s="1166"/>
      <c r="E76" s="1167"/>
      <c r="F76" s="303"/>
      <c r="G76" s="130"/>
      <c r="H76" s="130"/>
      <c r="I76" s="130"/>
      <c r="J76" s="130"/>
      <c r="K76" s="130"/>
      <c r="L76" s="130"/>
      <c r="M76" s="130"/>
      <c r="N76" s="1183">
        <f>N29</f>
        <v>0</v>
      </c>
      <c r="O76" s="1184"/>
      <c r="P76" s="1184"/>
      <c r="Q76" s="1184"/>
      <c r="R76" s="1184"/>
      <c r="S76" s="1184"/>
      <c r="T76" s="1184"/>
      <c r="U76" s="1184"/>
      <c r="V76" s="1184"/>
      <c r="W76" s="1184"/>
      <c r="X76" s="1184"/>
      <c r="Y76" s="1184"/>
      <c r="Z76" s="1184"/>
      <c r="AA76" s="1184"/>
      <c r="AB76" s="1184"/>
      <c r="AC76" s="1184"/>
      <c r="AD76" s="1184"/>
      <c r="AE76" s="1184"/>
      <c r="AF76" s="1184"/>
      <c r="AG76" s="1184"/>
      <c r="AH76" s="1184"/>
      <c r="AI76" s="1184"/>
      <c r="AJ76" s="1184"/>
      <c r="AK76" s="1184"/>
      <c r="AL76" s="1184"/>
      <c r="AM76" s="1184"/>
      <c r="AN76" s="1184"/>
      <c r="AO76" s="1184"/>
      <c r="AP76" s="1184"/>
      <c r="AQ76" s="1184"/>
      <c r="AR76" s="1184"/>
      <c r="AS76" s="1184"/>
      <c r="AT76" s="1184"/>
      <c r="AU76" s="1184"/>
      <c r="AV76" s="1184"/>
      <c r="AW76" s="1184"/>
      <c r="AX76" s="1184"/>
      <c r="AY76" s="125"/>
      <c r="BA76" s="398" t="b">
        <v>0</v>
      </c>
    </row>
    <row r="77" spans="2:53" ht="20.100000000000001" customHeight="1">
      <c r="B77" s="1269"/>
      <c r="C77" s="1270"/>
      <c r="D77" s="1166"/>
      <c r="E77" s="1167"/>
      <c r="F77" s="303"/>
      <c r="G77" s="443"/>
      <c r="H77" s="442"/>
      <c r="I77" s="1091" t="s">
        <v>174</v>
      </c>
      <c r="J77" s="1091"/>
      <c r="K77" s="1091"/>
      <c r="L77" s="1091"/>
      <c r="M77" s="130"/>
      <c r="N77" s="1185">
        <f>N30</f>
        <v>0</v>
      </c>
      <c r="O77" s="1186"/>
      <c r="P77" s="1186"/>
      <c r="Q77" s="1186"/>
      <c r="R77" s="1186"/>
      <c r="S77" s="1186"/>
      <c r="T77" s="1186"/>
      <c r="U77" s="1186"/>
      <c r="V77" s="1186"/>
      <c r="W77" s="1186"/>
      <c r="X77" s="1186"/>
      <c r="Y77" s="1186"/>
      <c r="Z77" s="1186"/>
      <c r="AA77" s="1186"/>
      <c r="AB77" s="1186"/>
      <c r="AC77" s="1186"/>
      <c r="AD77" s="1186"/>
      <c r="AE77" s="1186"/>
      <c r="AF77" s="1186"/>
      <c r="AG77" s="1186"/>
      <c r="AH77" s="1186"/>
      <c r="AI77" s="1186"/>
      <c r="AJ77" s="1186"/>
      <c r="AK77" s="1186"/>
      <c r="AL77" s="1186"/>
      <c r="AM77" s="1186"/>
      <c r="AN77" s="1186"/>
      <c r="AO77" s="1186"/>
      <c r="AP77" s="1186"/>
      <c r="AQ77" s="1186"/>
      <c r="AR77" s="1186"/>
      <c r="AS77" s="1186"/>
      <c r="AT77" s="1186"/>
      <c r="AU77" s="1186"/>
      <c r="AV77" s="1186"/>
      <c r="AW77" s="1186"/>
      <c r="AX77" s="1186"/>
      <c r="AY77" s="125"/>
    </row>
    <row r="78" spans="2:53" ht="20.100000000000001" customHeight="1">
      <c r="B78" s="1269"/>
      <c r="C78" s="1270"/>
      <c r="D78" s="1166"/>
      <c r="E78" s="1167"/>
      <c r="F78" s="303"/>
      <c r="G78" s="130"/>
      <c r="H78" s="130"/>
      <c r="I78" s="130"/>
      <c r="J78" s="130"/>
      <c r="K78" s="130"/>
      <c r="L78" s="130"/>
      <c r="M78" s="130"/>
      <c r="N78" s="1185">
        <f>N31</f>
        <v>0</v>
      </c>
      <c r="O78" s="1186"/>
      <c r="P78" s="1186"/>
      <c r="Q78" s="1186"/>
      <c r="R78" s="1186"/>
      <c r="S78" s="1186"/>
      <c r="T78" s="1186"/>
      <c r="U78" s="1186"/>
      <c r="V78" s="1186"/>
      <c r="W78" s="1186"/>
      <c r="X78" s="1186"/>
      <c r="Y78" s="1186"/>
      <c r="Z78" s="1186"/>
      <c r="AA78" s="1186"/>
      <c r="AB78" s="1186"/>
      <c r="AC78" s="1186"/>
      <c r="AD78" s="1186"/>
      <c r="AE78" s="1186"/>
      <c r="AF78" s="1186"/>
      <c r="AG78" s="1186"/>
      <c r="AH78" s="1186"/>
      <c r="AI78" s="1186"/>
      <c r="AJ78" s="1186"/>
      <c r="AK78" s="1186"/>
      <c r="AL78" s="1186"/>
      <c r="AM78" s="1186"/>
      <c r="AN78" s="1186"/>
      <c r="AO78" s="1186"/>
      <c r="AP78" s="1186"/>
      <c r="AQ78" s="1186"/>
      <c r="AR78" s="1186"/>
      <c r="AS78" s="1186"/>
      <c r="AT78" s="1186"/>
      <c r="AU78" s="1186"/>
      <c r="AV78" s="1186"/>
      <c r="AW78" s="1186"/>
      <c r="AX78" s="1186"/>
      <c r="AY78" s="125"/>
    </row>
    <row r="79" spans="2:53" ht="20.100000000000001" customHeight="1">
      <c r="B79" s="1269"/>
      <c r="C79" s="1270"/>
      <c r="D79" s="1276"/>
      <c r="E79" s="1277"/>
      <c r="F79" s="306"/>
      <c r="G79" s="132"/>
      <c r="H79" s="132"/>
      <c r="I79" s="132"/>
      <c r="J79" s="132"/>
      <c r="K79" s="132"/>
      <c r="L79" s="132"/>
      <c r="M79" s="132"/>
      <c r="N79" s="132"/>
      <c r="O79" s="132"/>
      <c r="P79" s="132"/>
      <c r="Q79" s="132"/>
      <c r="R79" s="132"/>
      <c r="S79" s="132"/>
      <c r="T79" s="132"/>
      <c r="U79" s="132"/>
      <c r="V79" s="132"/>
      <c r="W79" s="1262" t="s">
        <v>19</v>
      </c>
      <c r="X79" s="1263"/>
      <c r="Y79" s="1263"/>
      <c r="Z79" s="1263"/>
      <c r="AA79" s="1263"/>
      <c r="AB79" s="1263"/>
      <c r="AC79" s="1263"/>
      <c r="AD79" s="1263"/>
      <c r="AE79" s="1263"/>
      <c r="AF79" s="1263"/>
      <c r="AG79" s="1263"/>
      <c r="AH79" s="1264">
        <f>AH32</f>
        <v>43957</v>
      </c>
      <c r="AI79" s="1264"/>
      <c r="AJ79" s="1264"/>
      <c r="AK79" s="1264"/>
      <c r="AL79" s="1264"/>
      <c r="AM79" s="1264"/>
      <c r="AN79" s="1264"/>
      <c r="AO79" s="1264"/>
      <c r="AP79" s="1264"/>
      <c r="AQ79" s="1264"/>
      <c r="AR79" s="1264"/>
      <c r="AS79" s="1264"/>
      <c r="AT79" s="387"/>
      <c r="AU79" s="387"/>
      <c r="AV79" s="387"/>
      <c r="AW79" s="387"/>
      <c r="AX79" s="132"/>
      <c r="AY79" s="133"/>
    </row>
    <row r="80" spans="2:53" ht="9.9" customHeight="1">
      <c r="B80" s="1269"/>
      <c r="C80" s="1270"/>
      <c r="D80" s="1164" t="s">
        <v>0</v>
      </c>
      <c r="E80" s="1165"/>
      <c r="F80" s="307"/>
      <c r="G80" s="1085" t="s">
        <v>737</v>
      </c>
      <c r="H80" s="1085"/>
      <c r="I80" s="1085"/>
      <c r="J80" s="1085"/>
      <c r="K80" s="1085"/>
      <c r="L80" s="1085"/>
      <c r="M80" s="1086"/>
      <c r="N80" s="431"/>
      <c r="O80" s="431"/>
      <c r="P80" s="1102" t="s">
        <v>162</v>
      </c>
      <c r="Q80" s="1102"/>
      <c r="R80" s="1102"/>
      <c r="S80" s="452"/>
      <c r="T80" s="385"/>
      <c r="U80" s="385"/>
      <c r="V80" s="1101" t="s">
        <v>160</v>
      </c>
      <c r="W80" s="1102"/>
      <c r="X80" s="1102"/>
      <c r="Y80" s="455"/>
      <c r="Z80" s="455"/>
      <c r="AA80" s="455"/>
      <c r="AB80" s="1102" t="s">
        <v>164</v>
      </c>
      <c r="AC80" s="1102"/>
      <c r="AD80" s="1102"/>
      <c r="AE80" s="455"/>
      <c r="AF80" s="455"/>
      <c r="AG80" s="431"/>
      <c r="AH80" s="1101" t="s">
        <v>163</v>
      </c>
      <c r="AI80" s="1102"/>
      <c r="AJ80" s="1102"/>
      <c r="AK80" s="431"/>
      <c r="AL80" s="431"/>
      <c r="AM80" s="383"/>
      <c r="AN80" s="1101" t="s">
        <v>179</v>
      </c>
      <c r="AO80" s="1102"/>
      <c r="AP80" s="1102"/>
      <c r="AQ80" s="452"/>
      <c r="AR80" s="452"/>
      <c r="AS80" s="1103" t="s">
        <v>180</v>
      </c>
      <c r="AT80" s="1103"/>
      <c r="AU80" s="1103"/>
      <c r="AV80" s="1103"/>
      <c r="AW80" s="452"/>
      <c r="AX80" s="134"/>
      <c r="AY80" s="125"/>
    </row>
    <row r="81" spans="2:51" ht="9.9" customHeight="1">
      <c r="B81" s="1269"/>
      <c r="C81" s="1270"/>
      <c r="D81" s="1166"/>
      <c r="E81" s="1167"/>
      <c r="F81" s="303"/>
      <c r="G81" s="1087"/>
      <c r="H81" s="1087"/>
      <c r="I81" s="1087"/>
      <c r="J81" s="1087"/>
      <c r="K81" s="1087"/>
      <c r="L81" s="1087"/>
      <c r="M81" s="1088"/>
      <c r="N81" s="456"/>
      <c r="O81" s="456"/>
      <c r="P81" s="1158"/>
      <c r="Q81" s="1158"/>
      <c r="R81" s="1158"/>
      <c r="S81" s="456"/>
      <c r="T81" s="450"/>
      <c r="U81" s="450"/>
      <c r="V81" s="1158"/>
      <c r="W81" s="1158"/>
      <c r="X81" s="1158"/>
      <c r="Y81" s="450"/>
      <c r="Z81" s="450"/>
      <c r="AA81" s="450"/>
      <c r="AB81" s="1158"/>
      <c r="AC81" s="1158"/>
      <c r="AD81" s="1158"/>
      <c r="AE81" s="450"/>
      <c r="AF81" s="450"/>
      <c r="AG81" s="432"/>
      <c r="AH81" s="1158"/>
      <c r="AI81" s="1158"/>
      <c r="AJ81" s="1158"/>
      <c r="AK81" s="432"/>
      <c r="AL81" s="432"/>
      <c r="AM81" s="432"/>
      <c r="AN81" s="1158"/>
      <c r="AO81" s="1158"/>
      <c r="AP81" s="1158"/>
      <c r="AQ81" s="456"/>
      <c r="AR81" s="456"/>
      <c r="AS81" s="1170"/>
      <c r="AT81" s="1170"/>
      <c r="AU81" s="1170"/>
      <c r="AV81" s="1170"/>
      <c r="AW81" s="456"/>
      <c r="AX81" s="130"/>
      <c r="AY81" s="125"/>
    </row>
    <row r="82" spans="2:51" ht="20.100000000000001" customHeight="1">
      <c r="B82" s="1269"/>
      <c r="C82" s="1270"/>
      <c r="D82" s="1166"/>
      <c r="E82" s="1167"/>
      <c r="F82" s="303"/>
      <c r="G82" s="130"/>
      <c r="H82" s="130"/>
      <c r="I82" s="130"/>
      <c r="J82" s="130"/>
      <c r="K82" s="130"/>
      <c r="L82" s="130"/>
      <c r="M82" s="130"/>
      <c r="N82" s="1183">
        <f>N35</f>
        <v>0</v>
      </c>
      <c r="O82" s="1184"/>
      <c r="P82" s="1184"/>
      <c r="Q82" s="1184"/>
      <c r="R82" s="1184"/>
      <c r="S82" s="1184"/>
      <c r="T82" s="1184"/>
      <c r="U82" s="1184"/>
      <c r="V82" s="1184"/>
      <c r="W82" s="1184"/>
      <c r="X82" s="1184"/>
      <c r="Y82" s="1184"/>
      <c r="Z82" s="1184"/>
      <c r="AA82" s="1184"/>
      <c r="AB82" s="1184"/>
      <c r="AC82" s="1184"/>
      <c r="AD82" s="1184"/>
      <c r="AE82" s="1184"/>
      <c r="AF82" s="1184"/>
      <c r="AG82" s="1184"/>
      <c r="AH82" s="1184"/>
      <c r="AI82" s="1184"/>
      <c r="AJ82" s="1184"/>
      <c r="AK82" s="1184"/>
      <c r="AL82" s="1184"/>
      <c r="AM82" s="1184"/>
      <c r="AN82" s="1184"/>
      <c r="AO82" s="1184"/>
      <c r="AP82" s="1184"/>
      <c r="AQ82" s="1184"/>
      <c r="AR82" s="1184"/>
      <c r="AS82" s="1184"/>
      <c r="AT82" s="1184"/>
      <c r="AU82" s="1184"/>
      <c r="AV82" s="1184"/>
      <c r="AW82" s="1184"/>
      <c r="AX82" s="1184"/>
      <c r="AY82" s="125"/>
    </row>
    <row r="83" spans="2:51" ht="20.100000000000001" customHeight="1">
      <c r="B83" s="1269"/>
      <c r="C83" s="1270"/>
      <c r="D83" s="1166"/>
      <c r="E83" s="1167"/>
      <c r="F83" s="303"/>
      <c r="G83" s="443"/>
      <c r="H83" s="434"/>
      <c r="I83" s="1158" t="s">
        <v>174</v>
      </c>
      <c r="J83" s="1158"/>
      <c r="K83" s="1158"/>
      <c r="L83" s="1158"/>
      <c r="M83" s="130"/>
      <c r="N83" s="1185">
        <f>N36</f>
        <v>0</v>
      </c>
      <c r="O83" s="1186"/>
      <c r="P83" s="1186"/>
      <c r="Q83" s="1186"/>
      <c r="R83" s="1186"/>
      <c r="S83" s="1186"/>
      <c r="T83" s="1186"/>
      <c r="U83" s="1186"/>
      <c r="V83" s="1186"/>
      <c r="W83" s="1186"/>
      <c r="X83" s="1186"/>
      <c r="Y83" s="1186"/>
      <c r="Z83" s="1186"/>
      <c r="AA83" s="1186"/>
      <c r="AB83" s="1186"/>
      <c r="AC83" s="1186"/>
      <c r="AD83" s="1186"/>
      <c r="AE83" s="1186"/>
      <c r="AF83" s="1186"/>
      <c r="AG83" s="1186"/>
      <c r="AH83" s="1186"/>
      <c r="AI83" s="1186"/>
      <c r="AJ83" s="1186"/>
      <c r="AK83" s="1186"/>
      <c r="AL83" s="1186"/>
      <c r="AM83" s="1186"/>
      <c r="AN83" s="1186"/>
      <c r="AO83" s="1186"/>
      <c r="AP83" s="1186"/>
      <c r="AQ83" s="1186"/>
      <c r="AR83" s="1186"/>
      <c r="AS83" s="1186"/>
      <c r="AT83" s="1186"/>
      <c r="AU83" s="1186"/>
      <c r="AV83" s="1186"/>
      <c r="AW83" s="1186"/>
      <c r="AX83" s="1186"/>
      <c r="AY83" s="125"/>
    </row>
    <row r="84" spans="2:51" ht="20.100000000000001" customHeight="1">
      <c r="B84" s="1269"/>
      <c r="C84" s="1270"/>
      <c r="D84" s="1166"/>
      <c r="E84" s="1167"/>
      <c r="F84" s="303"/>
      <c r="G84" s="130"/>
      <c r="H84" s="130"/>
      <c r="I84" s="130"/>
      <c r="J84" s="130"/>
      <c r="K84" s="130"/>
      <c r="L84" s="130"/>
      <c r="M84" s="130"/>
      <c r="N84" s="1185">
        <f>N37</f>
        <v>0</v>
      </c>
      <c r="O84" s="1186"/>
      <c r="P84" s="1186"/>
      <c r="Q84" s="1186"/>
      <c r="R84" s="1186"/>
      <c r="S84" s="1186"/>
      <c r="T84" s="1186"/>
      <c r="U84" s="1186"/>
      <c r="V84" s="1186"/>
      <c r="W84" s="1186"/>
      <c r="X84" s="1186"/>
      <c r="Y84" s="1186"/>
      <c r="Z84" s="1186"/>
      <c r="AA84" s="1186"/>
      <c r="AB84" s="1186"/>
      <c r="AC84" s="1186"/>
      <c r="AD84" s="1186"/>
      <c r="AE84" s="1186"/>
      <c r="AF84" s="1186"/>
      <c r="AG84" s="1186"/>
      <c r="AH84" s="1186"/>
      <c r="AI84" s="1186"/>
      <c r="AJ84" s="1186"/>
      <c r="AK84" s="1186"/>
      <c r="AL84" s="1186"/>
      <c r="AM84" s="1186"/>
      <c r="AN84" s="1186"/>
      <c r="AO84" s="1186"/>
      <c r="AP84" s="1186"/>
      <c r="AQ84" s="1186"/>
      <c r="AR84" s="1186"/>
      <c r="AS84" s="1186"/>
      <c r="AT84" s="1186"/>
      <c r="AU84" s="1186"/>
      <c r="AV84" s="1186"/>
      <c r="AW84" s="1186"/>
      <c r="AX84" s="1186"/>
      <c r="AY84" s="125"/>
    </row>
    <row r="85" spans="2:51" ht="20.100000000000001" customHeight="1" thickBot="1">
      <c r="B85" s="1271"/>
      <c r="C85" s="1272"/>
      <c r="D85" s="1168"/>
      <c r="E85" s="1169"/>
      <c r="F85" s="308"/>
      <c r="G85" s="135"/>
      <c r="H85" s="135"/>
      <c r="I85" s="135"/>
      <c r="J85" s="135"/>
      <c r="K85" s="135"/>
      <c r="L85" s="135"/>
      <c r="M85" s="135"/>
      <c r="N85" s="135"/>
      <c r="O85" s="135"/>
      <c r="P85" s="135"/>
      <c r="Q85" s="135"/>
      <c r="R85" s="135"/>
      <c r="S85" s="135"/>
      <c r="T85" s="135"/>
      <c r="U85" s="135"/>
      <c r="V85" s="135"/>
      <c r="W85" s="1159" t="s">
        <v>19</v>
      </c>
      <c r="X85" s="1160"/>
      <c r="Y85" s="1160"/>
      <c r="Z85" s="1160"/>
      <c r="AA85" s="1160"/>
      <c r="AB85" s="1160"/>
      <c r="AC85" s="1160"/>
      <c r="AD85" s="1160"/>
      <c r="AE85" s="1160"/>
      <c r="AF85" s="1160"/>
      <c r="AG85" s="1160"/>
      <c r="AH85" s="1161">
        <f>AH38</f>
        <v>0</v>
      </c>
      <c r="AI85" s="1161"/>
      <c r="AJ85" s="1161"/>
      <c r="AK85" s="1161"/>
      <c r="AL85" s="1161"/>
      <c r="AM85" s="1161"/>
      <c r="AN85" s="1161"/>
      <c r="AO85" s="1161"/>
      <c r="AP85" s="1161"/>
      <c r="AQ85" s="1161"/>
      <c r="AR85" s="1161"/>
      <c r="AS85" s="1161"/>
      <c r="AT85" s="377"/>
      <c r="AU85" s="377"/>
      <c r="AV85" s="377"/>
      <c r="AW85" s="377"/>
      <c r="AX85" s="135"/>
      <c r="AY85" s="136"/>
    </row>
    <row r="86" spans="2:51" ht="13.8" thickBot="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2:51" s="122" customFormat="1" ht="11.1" customHeight="1">
      <c r="B87" s="404"/>
      <c r="C87" s="1162"/>
      <c r="D87" s="1162"/>
      <c r="E87" s="1162"/>
      <c r="F87" s="1162"/>
      <c r="G87" s="1162"/>
      <c r="H87" s="1041"/>
      <c r="I87" s="405"/>
      <c r="J87" s="1227"/>
      <c r="K87" s="1227"/>
      <c r="L87" s="1227"/>
      <c r="M87" s="1227"/>
      <c r="N87" s="1227"/>
      <c r="O87" s="1041"/>
      <c r="P87" s="405"/>
      <c r="Q87" s="1107" t="s">
        <v>549</v>
      </c>
      <c r="R87" s="1108"/>
      <c r="S87" s="1108"/>
      <c r="T87" s="1108"/>
      <c r="U87" s="1108"/>
      <c r="V87" s="1041"/>
      <c r="W87" s="405"/>
      <c r="X87" s="1107" t="s">
        <v>550</v>
      </c>
      <c r="Y87" s="1108"/>
      <c r="Z87" s="1108"/>
      <c r="AA87" s="1108"/>
      <c r="AB87" s="1108"/>
      <c r="AC87" s="1041"/>
      <c r="AD87" s="405"/>
      <c r="AE87" s="1107" t="s">
        <v>739</v>
      </c>
      <c r="AF87" s="1108"/>
      <c r="AG87" s="1108"/>
      <c r="AH87" s="1108"/>
      <c r="AI87" s="1108"/>
      <c r="AJ87" s="409"/>
      <c r="AK87" s="1040"/>
      <c r="AL87" s="1040"/>
      <c r="AM87" s="406"/>
      <c r="AN87" s="407"/>
      <c r="AO87" s="407"/>
      <c r="AP87" s="1204" t="s">
        <v>551</v>
      </c>
      <c r="AQ87" s="1205"/>
      <c r="AR87" s="1205"/>
      <c r="AS87" s="1205"/>
      <c r="AT87" s="1205"/>
      <c r="AU87" s="1208"/>
      <c r="AV87" s="1209"/>
      <c r="AW87" s="1209"/>
      <c r="AX87" s="1209"/>
      <c r="AY87" s="1210"/>
    </row>
    <row r="88" spans="2:51" s="122" customFormat="1" ht="11.1" customHeight="1">
      <c r="B88" s="408"/>
      <c r="C88" s="1163"/>
      <c r="D88" s="1163"/>
      <c r="E88" s="1163"/>
      <c r="F88" s="1163"/>
      <c r="G88" s="1163"/>
      <c r="H88" s="1042"/>
      <c r="I88" s="831"/>
      <c r="J88" s="1228"/>
      <c r="K88" s="1228"/>
      <c r="L88" s="1228"/>
      <c r="M88" s="1228"/>
      <c r="N88" s="1228"/>
      <c r="O88" s="1042"/>
      <c r="P88" s="831"/>
      <c r="Q88" s="1109"/>
      <c r="R88" s="1109"/>
      <c r="S88" s="1109"/>
      <c r="T88" s="1109"/>
      <c r="U88" s="1109"/>
      <c r="V88" s="1042"/>
      <c r="W88" s="831"/>
      <c r="X88" s="1109"/>
      <c r="Y88" s="1109"/>
      <c r="Z88" s="1109"/>
      <c r="AA88" s="1109"/>
      <c r="AB88" s="1109"/>
      <c r="AC88" s="1042"/>
      <c r="AD88" s="831"/>
      <c r="AE88" s="1109"/>
      <c r="AF88" s="1109"/>
      <c r="AG88" s="1109"/>
      <c r="AH88" s="1109"/>
      <c r="AI88" s="1109"/>
      <c r="AJ88" s="410"/>
      <c r="AK88" s="1040"/>
      <c r="AL88" s="1040"/>
      <c r="AM88" s="406"/>
      <c r="AN88" s="378"/>
      <c r="AO88" s="378"/>
      <c r="AP88" s="1206"/>
      <c r="AQ88" s="1207"/>
      <c r="AR88" s="1207"/>
      <c r="AS88" s="1207"/>
      <c r="AT88" s="1207"/>
      <c r="AU88" s="1211"/>
      <c r="AV88" s="1211"/>
      <c r="AW88" s="1211"/>
      <c r="AX88" s="1211"/>
      <c r="AY88" s="1212"/>
    </row>
    <row r="89" spans="2:51" s="457" customFormat="1" ht="9.9" customHeight="1">
      <c r="B89" s="1171"/>
      <c r="C89" s="1172"/>
      <c r="D89" s="1172"/>
      <c r="E89" s="1172"/>
      <c r="F89" s="1172"/>
      <c r="G89" s="1172"/>
      <c r="H89" s="1173"/>
      <c r="I89" s="1180"/>
      <c r="J89" s="1180"/>
      <c r="K89" s="1180"/>
      <c r="L89" s="1180"/>
      <c r="M89" s="1180"/>
      <c r="N89" s="1180"/>
      <c r="O89" s="1180"/>
      <c r="P89" s="1180"/>
      <c r="Q89" s="1180"/>
      <c r="R89" s="1180"/>
      <c r="S89" s="1180"/>
      <c r="T89" s="1180"/>
      <c r="U89" s="1180"/>
      <c r="V89" s="1180"/>
      <c r="W89" s="1180"/>
      <c r="X89" s="1180"/>
      <c r="Y89" s="1180"/>
      <c r="Z89" s="1180"/>
      <c r="AA89" s="1180"/>
      <c r="AB89" s="1180"/>
      <c r="AC89" s="1180"/>
      <c r="AD89" s="1180"/>
      <c r="AE89" s="1180"/>
      <c r="AF89" s="1180"/>
      <c r="AG89" s="1180"/>
      <c r="AH89" s="1180"/>
      <c r="AI89" s="1180"/>
      <c r="AJ89" s="1221"/>
      <c r="AK89" s="1040"/>
      <c r="AL89" s="1040"/>
      <c r="AM89" s="406"/>
      <c r="AN89" s="378"/>
      <c r="AO89" s="378"/>
      <c r="AP89" s="1196"/>
      <c r="AQ89" s="1197"/>
      <c r="AR89" s="1197"/>
      <c r="AS89" s="1197"/>
      <c r="AT89" s="1197"/>
      <c r="AU89" s="1201"/>
      <c r="AV89" s="1197"/>
      <c r="AW89" s="1197"/>
      <c r="AX89" s="1197"/>
      <c r="AY89" s="1202"/>
    </row>
    <row r="90" spans="2:51" s="457" customFormat="1" ht="9.9" customHeight="1">
      <c r="B90" s="1174"/>
      <c r="C90" s="1175"/>
      <c r="D90" s="1175"/>
      <c r="E90" s="1175"/>
      <c r="F90" s="1175"/>
      <c r="G90" s="1175"/>
      <c r="H90" s="1176"/>
      <c r="I90" s="1181"/>
      <c r="J90" s="1181"/>
      <c r="K90" s="1181"/>
      <c r="L90" s="1181"/>
      <c r="M90" s="1181"/>
      <c r="N90" s="1181"/>
      <c r="O90" s="1181"/>
      <c r="P90" s="1181"/>
      <c r="Q90" s="1181"/>
      <c r="R90" s="1181"/>
      <c r="S90" s="1181"/>
      <c r="T90" s="1181"/>
      <c r="U90" s="1181"/>
      <c r="V90" s="1181"/>
      <c r="W90" s="1181"/>
      <c r="X90" s="1181"/>
      <c r="Y90" s="1181"/>
      <c r="Z90" s="1181"/>
      <c r="AA90" s="1181"/>
      <c r="AB90" s="1181"/>
      <c r="AC90" s="1181"/>
      <c r="AD90" s="1181"/>
      <c r="AE90" s="1181"/>
      <c r="AF90" s="1181"/>
      <c r="AG90" s="1181"/>
      <c r="AH90" s="1181"/>
      <c r="AI90" s="1181"/>
      <c r="AJ90" s="1222"/>
      <c r="AK90" s="1040"/>
      <c r="AL90" s="1040"/>
      <c r="AM90" s="406"/>
      <c r="AN90" s="378"/>
      <c r="AO90" s="378"/>
      <c r="AP90" s="1198"/>
      <c r="AQ90" s="1197"/>
      <c r="AR90" s="1197"/>
      <c r="AS90" s="1197"/>
      <c r="AT90" s="1197"/>
      <c r="AU90" s="1197"/>
      <c r="AV90" s="1197"/>
      <c r="AW90" s="1197"/>
      <c r="AX90" s="1197"/>
      <c r="AY90" s="1202"/>
    </row>
    <row r="91" spans="2:51" s="457" customFormat="1" ht="9.9" customHeight="1">
      <c r="B91" s="1174"/>
      <c r="C91" s="1175"/>
      <c r="D91" s="1175"/>
      <c r="E91" s="1175"/>
      <c r="F91" s="1175"/>
      <c r="G91" s="1175"/>
      <c r="H91" s="1176"/>
      <c r="I91" s="1181"/>
      <c r="J91" s="1181"/>
      <c r="K91" s="1181"/>
      <c r="L91" s="1181"/>
      <c r="M91" s="1181"/>
      <c r="N91" s="1181"/>
      <c r="O91" s="1181"/>
      <c r="P91" s="1181"/>
      <c r="Q91" s="1181"/>
      <c r="R91" s="1181"/>
      <c r="S91" s="1181"/>
      <c r="T91" s="1181"/>
      <c r="U91" s="1181"/>
      <c r="V91" s="1181"/>
      <c r="W91" s="1181"/>
      <c r="X91" s="1181"/>
      <c r="Y91" s="1181"/>
      <c r="Z91" s="1181"/>
      <c r="AA91" s="1181"/>
      <c r="AB91" s="1181"/>
      <c r="AC91" s="1181"/>
      <c r="AD91" s="1181"/>
      <c r="AE91" s="1181"/>
      <c r="AF91" s="1181"/>
      <c r="AG91" s="1181"/>
      <c r="AH91" s="1181"/>
      <c r="AI91" s="1181"/>
      <c r="AJ91" s="1222"/>
      <c r="AK91" s="1040"/>
      <c r="AL91" s="1040"/>
      <c r="AM91" s="1043"/>
      <c r="AN91" s="1043"/>
      <c r="AO91" s="1043"/>
      <c r="AP91" s="1198"/>
      <c r="AQ91" s="1197"/>
      <c r="AR91" s="1197"/>
      <c r="AS91" s="1197"/>
      <c r="AT91" s="1197"/>
      <c r="AU91" s="1197"/>
      <c r="AV91" s="1197"/>
      <c r="AW91" s="1197"/>
      <c r="AX91" s="1197"/>
      <c r="AY91" s="1202"/>
    </row>
    <row r="92" spans="2:51" s="457" customFormat="1" ht="9.9" customHeight="1">
      <c r="B92" s="1174"/>
      <c r="C92" s="1175"/>
      <c r="D92" s="1175"/>
      <c r="E92" s="1175"/>
      <c r="F92" s="1175"/>
      <c r="G92" s="1175"/>
      <c r="H92" s="1176"/>
      <c r="I92" s="1181"/>
      <c r="J92" s="1181"/>
      <c r="K92" s="1181"/>
      <c r="L92" s="1181"/>
      <c r="M92" s="1181"/>
      <c r="N92" s="1181"/>
      <c r="O92" s="1181"/>
      <c r="P92" s="1181"/>
      <c r="Q92" s="1181"/>
      <c r="R92" s="1181"/>
      <c r="S92" s="1181"/>
      <c r="T92" s="1181"/>
      <c r="U92" s="1181"/>
      <c r="V92" s="1181"/>
      <c r="W92" s="1181"/>
      <c r="X92" s="1181"/>
      <c r="Y92" s="1181"/>
      <c r="Z92" s="1181"/>
      <c r="AA92" s="1181"/>
      <c r="AB92" s="1181"/>
      <c r="AC92" s="1181"/>
      <c r="AD92" s="1181"/>
      <c r="AE92" s="1181"/>
      <c r="AF92" s="1181"/>
      <c r="AG92" s="1181"/>
      <c r="AH92" s="1181"/>
      <c r="AI92" s="1181"/>
      <c r="AJ92" s="1222"/>
      <c r="AK92" s="1040"/>
      <c r="AL92" s="1040"/>
      <c r="AM92" s="1043"/>
      <c r="AN92" s="1043"/>
      <c r="AO92" s="1043"/>
      <c r="AP92" s="1198"/>
      <c r="AQ92" s="1197"/>
      <c r="AR92" s="1197"/>
      <c r="AS92" s="1197"/>
      <c r="AT92" s="1197"/>
      <c r="AU92" s="1197"/>
      <c r="AV92" s="1197"/>
      <c r="AW92" s="1197"/>
      <c r="AX92" s="1197"/>
      <c r="AY92" s="1202"/>
    </row>
    <row r="93" spans="2:51" s="457" customFormat="1" ht="9.9" customHeight="1" thickBot="1">
      <c r="B93" s="1177"/>
      <c r="C93" s="1178"/>
      <c r="D93" s="1178"/>
      <c r="E93" s="1178"/>
      <c r="F93" s="1178"/>
      <c r="G93" s="1178"/>
      <c r="H93" s="1179"/>
      <c r="I93" s="1182"/>
      <c r="J93" s="1182"/>
      <c r="K93" s="1182"/>
      <c r="L93" s="1182"/>
      <c r="M93" s="1182"/>
      <c r="N93" s="1182"/>
      <c r="O93" s="1182"/>
      <c r="P93" s="1182"/>
      <c r="Q93" s="1182"/>
      <c r="R93" s="1182"/>
      <c r="S93" s="1182"/>
      <c r="T93" s="1182"/>
      <c r="U93" s="1182"/>
      <c r="V93" s="1182"/>
      <c r="W93" s="1182"/>
      <c r="X93" s="1182"/>
      <c r="Y93" s="1182"/>
      <c r="Z93" s="1182"/>
      <c r="AA93" s="1182"/>
      <c r="AB93" s="1182"/>
      <c r="AC93" s="1182"/>
      <c r="AD93" s="1182"/>
      <c r="AE93" s="1182"/>
      <c r="AF93" s="1182"/>
      <c r="AG93" s="1182"/>
      <c r="AH93" s="1182"/>
      <c r="AI93" s="1182"/>
      <c r="AJ93" s="1223"/>
      <c r="AK93" s="1040"/>
      <c r="AL93" s="1040"/>
      <c r="AM93" s="1043"/>
      <c r="AN93" s="1043"/>
      <c r="AO93" s="1043"/>
      <c r="AP93" s="1199"/>
      <c r="AQ93" s="1200"/>
      <c r="AR93" s="1200"/>
      <c r="AS93" s="1200"/>
      <c r="AT93" s="1200"/>
      <c r="AU93" s="1200"/>
      <c r="AV93" s="1200"/>
      <c r="AW93" s="1200"/>
      <c r="AX93" s="1200"/>
      <c r="AY93" s="1203"/>
    </row>
    <row r="94" spans="2:51" ht="13.8" customHeight="1">
      <c r="B94" s="1219" t="s">
        <v>183</v>
      </c>
      <c r="C94" s="1220"/>
      <c r="D94" s="1220"/>
      <c r="E94" s="1220"/>
      <c r="F94" s="1220"/>
      <c r="G94" s="1220"/>
      <c r="H94" s="1220"/>
      <c r="I94" s="1220"/>
      <c r="J94" s="1220"/>
      <c r="K94" s="1220"/>
      <c r="L94" s="1220"/>
      <c r="M94" s="1220"/>
      <c r="N94" s="1220"/>
      <c r="O94" s="1220"/>
      <c r="P94" s="1220"/>
      <c r="Q94" s="1220"/>
      <c r="R94" s="1220"/>
      <c r="S94" s="1220"/>
      <c r="T94" s="1220"/>
      <c r="U94" s="1220"/>
      <c r="V94" s="1220"/>
      <c r="W94" s="1220"/>
      <c r="X94" s="1220"/>
      <c r="Y94" s="1220"/>
      <c r="Z94" s="1220"/>
      <c r="AA94" s="1220"/>
      <c r="AB94" s="1220"/>
      <c r="AC94" s="1220"/>
      <c r="AD94" s="1220"/>
      <c r="AE94" s="1220"/>
      <c r="AF94" s="1220"/>
      <c r="AG94" s="1220"/>
      <c r="AH94" s="1220"/>
      <c r="AI94" s="1220"/>
      <c r="AJ94" s="1220"/>
      <c r="AK94" s="1220"/>
      <c r="AL94" s="1220"/>
      <c r="AM94" s="1220"/>
      <c r="AN94" s="1220"/>
      <c r="AO94" s="1220"/>
      <c r="AP94" s="1220"/>
      <c r="AQ94" s="1220"/>
      <c r="AR94" s="1220"/>
      <c r="AS94" s="1220"/>
      <c r="AT94" s="1220"/>
      <c r="AU94" s="1220"/>
      <c r="AV94" s="1220"/>
      <c r="AW94" s="1220"/>
      <c r="AX94" s="1220"/>
      <c r="AY94" s="1220"/>
    </row>
  </sheetData>
  <sheetProtection selectLockedCells="1"/>
  <mergeCells count="165">
    <mergeCell ref="B89:H93"/>
    <mergeCell ref="I89:O93"/>
    <mergeCell ref="P89:V93"/>
    <mergeCell ref="W89:AC93"/>
    <mergeCell ref="AD89:AJ93"/>
    <mergeCell ref="AP89:AT93"/>
    <mergeCell ref="AU89:AY93"/>
    <mergeCell ref="B94:AY94"/>
    <mergeCell ref="C87:G88"/>
    <mergeCell ref="J87:N88"/>
    <mergeCell ref="Q87:U88"/>
    <mergeCell ref="X87:AB88"/>
    <mergeCell ref="AE87:AI88"/>
    <mergeCell ref="AP87:AT88"/>
    <mergeCell ref="AU87:AY88"/>
    <mergeCell ref="BI18:BZ19"/>
    <mergeCell ref="BI20:BX23"/>
    <mergeCell ref="W79:AG79"/>
    <mergeCell ref="AH79:AS79"/>
    <mergeCell ref="C59:AX72"/>
    <mergeCell ref="E73:I73"/>
    <mergeCell ref="J73:K73"/>
    <mergeCell ref="N73:W73"/>
    <mergeCell ref="B74:C85"/>
    <mergeCell ref="V74:X75"/>
    <mergeCell ref="AB74:AD75"/>
    <mergeCell ref="AH74:AJ75"/>
    <mergeCell ref="AN74:AP75"/>
    <mergeCell ref="AS74:AV75"/>
    <mergeCell ref="I77:L77"/>
    <mergeCell ref="D74:E79"/>
    <mergeCell ref="V54:X54"/>
    <mergeCell ref="J40:N41"/>
    <mergeCell ref="AO5:AS5"/>
    <mergeCell ref="C11:AX25"/>
    <mergeCell ref="AT53:AU53"/>
    <mergeCell ref="AX53:AY53"/>
    <mergeCell ref="AV53:AW53"/>
    <mergeCell ref="B51:F51"/>
    <mergeCell ref="B52:F52"/>
    <mergeCell ref="G52:AN52"/>
    <mergeCell ref="AO52:AS52"/>
    <mergeCell ref="G51:AY51"/>
    <mergeCell ref="AT52:AY52"/>
    <mergeCell ref="J54:L54"/>
    <mergeCell ref="AC5:AN5"/>
    <mergeCell ref="B27:C38"/>
    <mergeCell ref="AH27:AJ28"/>
    <mergeCell ref="AN27:AP28"/>
    <mergeCell ref="AS27:AV28"/>
    <mergeCell ref="I30:L30"/>
    <mergeCell ref="AH32:AS32"/>
    <mergeCell ref="X40:AB41"/>
    <mergeCell ref="AE40:AI41"/>
    <mergeCell ref="N26:W26"/>
    <mergeCell ref="N82:AX82"/>
    <mergeCell ref="N83:AX83"/>
    <mergeCell ref="N84:AX84"/>
    <mergeCell ref="X73:AX73"/>
    <mergeCell ref="P74:R75"/>
    <mergeCell ref="V5:AB5"/>
    <mergeCell ref="W32:AG32"/>
    <mergeCell ref="W38:AG38"/>
    <mergeCell ref="AP42:AT46"/>
    <mergeCell ref="AU42:AY46"/>
    <mergeCell ref="AP40:AT41"/>
    <mergeCell ref="AU40:AY41"/>
    <mergeCell ref="P54:R54"/>
    <mergeCell ref="V53:AA53"/>
    <mergeCell ref="AB53:AN53"/>
    <mergeCell ref="AO53:AS53"/>
    <mergeCell ref="B47:AY47"/>
    <mergeCell ref="W42:AC46"/>
    <mergeCell ref="AD42:AJ46"/>
    <mergeCell ref="B49:AY49"/>
    <mergeCell ref="R50:AI50"/>
    <mergeCell ref="B53:F53"/>
    <mergeCell ref="J53:M53"/>
    <mergeCell ref="G74:M75"/>
    <mergeCell ref="I83:L83"/>
    <mergeCell ref="W85:AG85"/>
    <mergeCell ref="AH85:AS85"/>
    <mergeCell ref="C40:G41"/>
    <mergeCell ref="B54:F57"/>
    <mergeCell ref="AB54:AD54"/>
    <mergeCell ref="AH54:AJ54"/>
    <mergeCell ref="AN54:AP54"/>
    <mergeCell ref="AT54:AV54"/>
    <mergeCell ref="D80:E85"/>
    <mergeCell ref="P80:R81"/>
    <mergeCell ref="V80:X81"/>
    <mergeCell ref="AB80:AD81"/>
    <mergeCell ref="AH80:AJ81"/>
    <mergeCell ref="AN80:AP81"/>
    <mergeCell ref="AS80:AV81"/>
    <mergeCell ref="B42:H46"/>
    <mergeCell ref="I42:O46"/>
    <mergeCell ref="P42:V46"/>
    <mergeCell ref="N76:AX76"/>
    <mergeCell ref="N77:AX77"/>
    <mergeCell ref="N78:AX78"/>
    <mergeCell ref="I56:K57"/>
    <mergeCell ref="N56:AX57"/>
    <mergeCell ref="X26:AX26"/>
    <mergeCell ref="E26:I26"/>
    <mergeCell ref="I36:L36"/>
    <mergeCell ref="AH38:AS38"/>
    <mergeCell ref="D33:E38"/>
    <mergeCell ref="P33:R34"/>
    <mergeCell ref="V33:X34"/>
    <mergeCell ref="AB33:AD34"/>
    <mergeCell ref="AH33:AJ34"/>
    <mergeCell ref="N35:AX35"/>
    <mergeCell ref="N36:AX36"/>
    <mergeCell ref="N37:AX37"/>
    <mergeCell ref="D27:E32"/>
    <mergeCell ref="G33:M34"/>
    <mergeCell ref="Q40:U41"/>
    <mergeCell ref="B1:AY1"/>
    <mergeCell ref="R2:AI2"/>
    <mergeCell ref="B5:F5"/>
    <mergeCell ref="J5:M5"/>
    <mergeCell ref="Q5:T5"/>
    <mergeCell ref="AT5:AU5"/>
    <mergeCell ref="AV5:AW5"/>
    <mergeCell ref="N8:AX9"/>
    <mergeCell ref="B3:F3"/>
    <mergeCell ref="AX5:AY5"/>
    <mergeCell ref="B6:F9"/>
    <mergeCell ref="J6:L6"/>
    <mergeCell ref="P6:R6"/>
    <mergeCell ref="V6:X6"/>
    <mergeCell ref="AB6:AD6"/>
    <mergeCell ref="AH6:AJ6"/>
    <mergeCell ref="AN6:AP6"/>
    <mergeCell ref="AT6:AV6"/>
    <mergeCell ref="I8:K9"/>
    <mergeCell ref="B4:F4"/>
    <mergeCell ref="G4:AN4"/>
    <mergeCell ref="AO4:AS4"/>
    <mergeCell ref="AT4:AY4"/>
    <mergeCell ref="G3:AY3"/>
    <mergeCell ref="G80:M81"/>
    <mergeCell ref="BJ12:BW17"/>
    <mergeCell ref="J7:L7"/>
    <mergeCell ref="P7:R7"/>
    <mergeCell ref="V7:X7"/>
    <mergeCell ref="AB7:AD7"/>
    <mergeCell ref="AH7:AJ7"/>
    <mergeCell ref="J55:L55"/>
    <mergeCell ref="P55:R55"/>
    <mergeCell ref="V55:X55"/>
    <mergeCell ref="AB55:AD55"/>
    <mergeCell ref="AH55:AJ55"/>
    <mergeCell ref="J26:K26"/>
    <mergeCell ref="Q53:T53"/>
    <mergeCell ref="P27:R28"/>
    <mergeCell ref="V27:X28"/>
    <mergeCell ref="AB27:AD28"/>
    <mergeCell ref="N29:AX29"/>
    <mergeCell ref="N30:AX30"/>
    <mergeCell ref="N31:AX31"/>
    <mergeCell ref="AN33:AP34"/>
    <mergeCell ref="AS33:AV34"/>
    <mergeCell ref="G27:M28"/>
  </mergeCells>
  <phoneticPr fontId="3"/>
  <dataValidations disablePrompts="1" count="1">
    <dataValidation type="list" allowBlank="1" showInputMessage="1" showErrorMessage="1" sqref="S33:S34 S74:S75 S27:S28 S80:S81">
      <formula1>#REF!</formula1>
    </dataValidation>
  </dataValidations>
  <pageMargins left="0.70866141732283472" right="0.31496062992125984" top="0.74803149606299213" bottom="0.55118110236220474" header="0.31496062992125984" footer="0.31496062992125984"/>
  <pageSetup paperSize="9" scale="92" orientation="portrait" r:id="rId1"/>
  <headerFooter alignWithMargins="0">
    <oddHeader>&amp;L&amp;"ＭＳ 明朝,標準"&amp;8&amp;K01+034　第1号様式（第2条関係）建築保全業務委託用</oddHeader>
    <oddFooter>&amp;R&amp;"ＭＳ 明朝,標準"&amp;8&amp;K01+034受注者⇔施設管理担当者</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7857" r:id="rId4" name="Check Box 1">
              <controlPr defaultSize="0" autoFill="0" autoLine="0" autoPict="0">
                <anchor moveWithCells="1">
                  <from>
                    <xdr:col>13</xdr:col>
                    <xdr:colOff>0</xdr:colOff>
                    <xdr:row>25</xdr:row>
                    <xdr:rowOff>236220</xdr:rowOff>
                  </from>
                  <to>
                    <xdr:col>15</xdr:col>
                    <xdr:colOff>22860</xdr:colOff>
                    <xdr:row>28</xdr:row>
                    <xdr:rowOff>22860</xdr:rowOff>
                  </to>
                </anchor>
              </controlPr>
            </control>
          </mc:Choice>
        </mc:AlternateContent>
        <mc:AlternateContent xmlns:mc="http://schemas.openxmlformats.org/markup-compatibility/2006">
          <mc:Choice Requires="x14">
            <control shapeId="377858" r:id="rId5" name="Check Box 2">
              <controlPr defaultSize="0" autoFill="0" autoLine="0" autoPict="0">
                <anchor moveWithCells="1">
                  <from>
                    <xdr:col>13</xdr:col>
                    <xdr:colOff>0</xdr:colOff>
                    <xdr:row>25</xdr:row>
                    <xdr:rowOff>236220</xdr:rowOff>
                  </from>
                  <to>
                    <xdr:col>15</xdr:col>
                    <xdr:colOff>7620</xdr:colOff>
                    <xdr:row>28</xdr:row>
                    <xdr:rowOff>22860</xdr:rowOff>
                  </to>
                </anchor>
              </controlPr>
            </control>
          </mc:Choice>
        </mc:AlternateContent>
        <mc:AlternateContent xmlns:mc="http://schemas.openxmlformats.org/markup-compatibility/2006">
          <mc:Choice Requires="x14">
            <control shapeId="377859" r:id="rId6" name="Check Box 3">
              <controlPr defaultSize="0" autoFill="0" autoLine="0" autoPict="0">
                <anchor moveWithCells="1">
                  <from>
                    <xdr:col>25</xdr:col>
                    <xdr:colOff>30480</xdr:colOff>
                    <xdr:row>25</xdr:row>
                    <xdr:rowOff>236220</xdr:rowOff>
                  </from>
                  <to>
                    <xdr:col>27</xdr:col>
                    <xdr:colOff>60960</xdr:colOff>
                    <xdr:row>28</xdr:row>
                    <xdr:rowOff>22860</xdr:rowOff>
                  </to>
                </anchor>
              </controlPr>
            </control>
          </mc:Choice>
        </mc:AlternateContent>
        <mc:AlternateContent xmlns:mc="http://schemas.openxmlformats.org/markup-compatibility/2006">
          <mc:Choice Requires="x14">
            <control shapeId="377860" r:id="rId7" name="Check Box 4">
              <controlPr defaultSize="0" autoFill="0" autoLine="0" autoPict="0">
                <anchor moveWithCells="1">
                  <from>
                    <xdr:col>31</xdr:col>
                    <xdr:colOff>30480</xdr:colOff>
                    <xdr:row>25</xdr:row>
                    <xdr:rowOff>236220</xdr:rowOff>
                  </from>
                  <to>
                    <xdr:col>33</xdr:col>
                    <xdr:colOff>60960</xdr:colOff>
                    <xdr:row>28</xdr:row>
                    <xdr:rowOff>22860</xdr:rowOff>
                  </to>
                </anchor>
              </controlPr>
            </control>
          </mc:Choice>
        </mc:AlternateContent>
        <mc:AlternateContent xmlns:mc="http://schemas.openxmlformats.org/markup-compatibility/2006">
          <mc:Choice Requires="x14">
            <control shapeId="377861" r:id="rId8" name="Check Box 5">
              <controlPr defaultSize="0" autoFill="0" autoLine="0" autoPict="0">
                <anchor moveWithCells="1">
                  <from>
                    <xdr:col>37</xdr:col>
                    <xdr:colOff>68580</xdr:colOff>
                    <xdr:row>25</xdr:row>
                    <xdr:rowOff>236220</xdr:rowOff>
                  </from>
                  <to>
                    <xdr:col>39</xdr:col>
                    <xdr:colOff>83820</xdr:colOff>
                    <xdr:row>28</xdr:row>
                    <xdr:rowOff>22860</xdr:rowOff>
                  </to>
                </anchor>
              </controlPr>
            </control>
          </mc:Choice>
        </mc:AlternateContent>
        <mc:AlternateContent xmlns:mc="http://schemas.openxmlformats.org/markup-compatibility/2006">
          <mc:Choice Requires="x14">
            <control shapeId="377862" r:id="rId9" name="Check Box 6">
              <controlPr defaultSize="0" autoFill="0" autoLine="0" autoPict="0">
                <anchor moveWithCells="1">
                  <from>
                    <xdr:col>6</xdr:col>
                    <xdr:colOff>106680</xdr:colOff>
                    <xdr:row>28</xdr:row>
                    <xdr:rowOff>228600</xdr:rowOff>
                  </from>
                  <to>
                    <xdr:col>8</xdr:col>
                    <xdr:colOff>121920</xdr:colOff>
                    <xdr:row>29</xdr:row>
                    <xdr:rowOff>236220</xdr:rowOff>
                  </to>
                </anchor>
              </controlPr>
            </control>
          </mc:Choice>
        </mc:AlternateContent>
        <mc:AlternateContent xmlns:mc="http://schemas.openxmlformats.org/markup-compatibility/2006">
          <mc:Choice Requires="x14">
            <control shapeId="377864" r:id="rId10" name="Check Box 8">
              <controlPr defaultSize="0" autoFill="0" autoLine="0" autoPict="0">
                <anchor moveWithCells="1">
                  <from>
                    <xdr:col>13</xdr:col>
                    <xdr:colOff>0</xdr:colOff>
                    <xdr:row>31</xdr:row>
                    <xdr:rowOff>236220</xdr:rowOff>
                  </from>
                  <to>
                    <xdr:col>15</xdr:col>
                    <xdr:colOff>7620</xdr:colOff>
                    <xdr:row>34</xdr:row>
                    <xdr:rowOff>22860</xdr:rowOff>
                  </to>
                </anchor>
              </controlPr>
            </control>
          </mc:Choice>
        </mc:AlternateContent>
        <mc:AlternateContent xmlns:mc="http://schemas.openxmlformats.org/markup-compatibility/2006">
          <mc:Choice Requires="x14">
            <control shapeId="377865" r:id="rId11" name="Check Box 9">
              <controlPr defaultSize="0" autoFill="0" autoLine="0" autoPict="0">
                <anchor moveWithCells="1">
                  <from>
                    <xdr:col>13</xdr:col>
                    <xdr:colOff>0</xdr:colOff>
                    <xdr:row>32</xdr:row>
                    <xdr:rowOff>0</xdr:rowOff>
                  </from>
                  <to>
                    <xdr:col>15</xdr:col>
                    <xdr:colOff>22860</xdr:colOff>
                    <xdr:row>34</xdr:row>
                    <xdr:rowOff>22860</xdr:rowOff>
                  </to>
                </anchor>
              </controlPr>
            </control>
          </mc:Choice>
        </mc:AlternateContent>
        <mc:AlternateContent xmlns:mc="http://schemas.openxmlformats.org/markup-compatibility/2006">
          <mc:Choice Requires="x14">
            <control shapeId="377866" r:id="rId12" name="Check Box 10">
              <controlPr defaultSize="0" autoFill="0" autoLine="0" autoPict="0">
                <anchor moveWithCells="1">
                  <from>
                    <xdr:col>25</xdr:col>
                    <xdr:colOff>30480</xdr:colOff>
                    <xdr:row>32</xdr:row>
                    <xdr:rowOff>0</xdr:rowOff>
                  </from>
                  <to>
                    <xdr:col>27</xdr:col>
                    <xdr:colOff>45720</xdr:colOff>
                    <xdr:row>34</xdr:row>
                    <xdr:rowOff>22860</xdr:rowOff>
                  </to>
                </anchor>
              </controlPr>
            </control>
          </mc:Choice>
        </mc:AlternateContent>
        <mc:AlternateContent xmlns:mc="http://schemas.openxmlformats.org/markup-compatibility/2006">
          <mc:Choice Requires="x14">
            <control shapeId="377867" r:id="rId13" name="Check Box 11">
              <controlPr defaultSize="0" autoFill="0" autoLine="0" autoPict="0">
                <anchor moveWithCells="1">
                  <from>
                    <xdr:col>31</xdr:col>
                    <xdr:colOff>30480</xdr:colOff>
                    <xdr:row>32</xdr:row>
                    <xdr:rowOff>0</xdr:rowOff>
                  </from>
                  <to>
                    <xdr:col>33</xdr:col>
                    <xdr:colOff>45720</xdr:colOff>
                    <xdr:row>34</xdr:row>
                    <xdr:rowOff>22860</xdr:rowOff>
                  </to>
                </anchor>
              </controlPr>
            </control>
          </mc:Choice>
        </mc:AlternateContent>
        <mc:AlternateContent xmlns:mc="http://schemas.openxmlformats.org/markup-compatibility/2006">
          <mc:Choice Requires="x14">
            <control shapeId="377868" r:id="rId14" name="Check Box 12">
              <controlPr defaultSize="0" autoFill="0" autoLine="0" autoPict="0">
                <anchor moveWithCells="1">
                  <from>
                    <xdr:col>37</xdr:col>
                    <xdr:colOff>68580</xdr:colOff>
                    <xdr:row>32</xdr:row>
                    <xdr:rowOff>0</xdr:rowOff>
                  </from>
                  <to>
                    <xdr:col>39</xdr:col>
                    <xdr:colOff>99060</xdr:colOff>
                    <xdr:row>34</xdr:row>
                    <xdr:rowOff>22860</xdr:rowOff>
                  </to>
                </anchor>
              </controlPr>
            </control>
          </mc:Choice>
        </mc:AlternateContent>
        <mc:AlternateContent xmlns:mc="http://schemas.openxmlformats.org/markup-compatibility/2006">
          <mc:Choice Requires="x14">
            <control shapeId="377869" r:id="rId15" name="Check Box 13">
              <controlPr defaultSize="0" autoFill="0" autoLine="0" autoPict="0">
                <anchor moveWithCells="1">
                  <from>
                    <xdr:col>13</xdr:col>
                    <xdr:colOff>38100</xdr:colOff>
                    <xdr:row>72</xdr:row>
                    <xdr:rowOff>236220</xdr:rowOff>
                  </from>
                  <to>
                    <xdr:col>15</xdr:col>
                    <xdr:colOff>60960</xdr:colOff>
                    <xdr:row>75</xdr:row>
                    <xdr:rowOff>7620</xdr:rowOff>
                  </to>
                </anchor>
              </controlPr>
            </control>
          </mc:Choice>
        </mc:AlternateContent>
        <mc:AlternateContent xmlns:mc="http://schemas.openxmlformats.org/markup-compatibility/2006">
          <mc:Choice Requires="x14">
            <control shapeId="377870" r:id="rId16" name="Check Box 14">
              <controlPr defaultSize="0" autoFill="0" autoLine="0" autoPict="0">
                <anchor moveWithCells="1">
                  <from>
                    <xdr:col>19</xdr:col>
                    <xdr:colOff>22860</xdr:colOff>
                    <xdr:row>72</xdr:row>
                    <xdr:rowOff>236220</xdr:rowOff>
                  </from>
                  <to>
                    <xdr:col>21</xdr:col>
                    <xdr:colOff>38100</xdr:colOff>
                    <xdr:row>75</xdr:row>
                    <xdr:rowOff>22860</xdr:rowOff>
                  </to>
                </anchor>
              </controlPr>
            </control>
          </mc:Choice>
        </mc:AlternateContent>
        <mc:AlternateContent xmlns:mc="http://schemas.openxmlformats.org/markup-compatibility/2006">
          <mc:Choice Requires="x14">
            <control shapeId="377871" r:id="rId17" name="Check Box 15">
              <controlPr defaultSize="0" autoFill="0" autoLine="0" autoPict="0">
                <anchor moveWithCells="1">
                  <from>
                    <xdr:col>25</xdr:col>
                    <xdr:colOff>45720</xdr:colOff>
                    <xdr:row>72</xdr:row>
                    <xdr:rowOff>236220</xdr:rowOff>
                  </from>
                  <to>
                    <xdr:col>27</xdr:col>
                    <xdr:colOff>76200</xdr:colOff>
                    <xdr:row>75</xdr:row>
                    <xdr:rowOff>22860</xdr:rowOff>
                  </to>
                </anchor>
              </controlPr>
            </control>
          </mc:Choice>
        </mc:AlternateContent>
        <mc:AlternateContent xmlns:mc="http://schemas.openxmlformats.org/markup-compatibility/2006">
          <mc:Choice Requires="x14">
            <control shapeId="377872" r:id="rId18" name="Check Box 16">
              <controlPr defaultSize="0" autoFill="0" autoLine="0" autoPict="0">
                <anchor moveWithCells="1">
                  <from>
                    <xdr:col>31</xdr:col>
                    <xdr:colOff>22860</xdr:colOff>
                    <xdr:row>72</xdr:row>
                    <xdr:rowOff>236220</xdr:rowOff>
                  </from>
                  <to>
                    <xdr:col>33</xdr:col>
                    <xdr:colOff>45720</xdr:colOff>
                    <xdr:row>75</xdr:row>
                    <xdr:rowOff>22860</xdr:rowOff>
                  </to>
                </anchor>
              </controlPr>
            </control>
          </mc:Choice>
        </mc:AlternateContent>
        <mc:AlternateContent xmlns:mc="http://schemas.openxmlformats.org/markup-compatibility/2006">
          <mc:Choice Requires="x14">
            <control shapeId="377873" r:id="rId19" name="Check Box 17">
              <controlPr defaultSize="0" autoFill="0" autoLine="0" autoPict="0">
                <anchor moveWithCells="1">
                  <from>
                    <xdr:col>37</xdr:col>
                    <xdr:colOff>22860</xdr:colOff>
                    <xdr:row>72</xdr:row>
                    <xdr:rowOff>236220</xdr:rowOff>
                  </from>
                  <to>
                    <xdr:col>39</xdr:col>
                    <xdr:colOff>30480</xdr:colOff>
                    <xdr:row>75</xdr:row>
                    <xdr:rowOff>22860</xdr:rowOff>
                  </to>
                </anchor>
              </controlPr>
            </control>
          </mc:Choice>
        </mc:AlternateContent>
        <mc:AlternateContent xmlns:mc="http://schemas.openxmlformats.org/markup-compatibility/2006">
          <mc:Choice Requires="x14">
            <control shapeId="377874" r:id="rId20" name="Check Box 18">
              <controlPr defaultSize="0" autoFill="0" autoLine="0" autoPict="0">
                <anchor moveWithCells="1">
                  <from>
                    <xdr:col>6</xdr:col>
                    <xdr:colOff>106680</xdr:colOff>
                    <xdr:row>75</xdr:row>
                    <xdr:rowOff>236220</xdr:rowOff>
                  </from>
                  <to>
                    <xdr:col>8</xdr:col>
                    <xdr:colOff>121920</xdr:colOff>
                    <xdr:row>77</xdr:row>
                    <xdr:rowOff>0</xdr:rowOff>
                  </to>
                </anchor>
              </controlPr>
            </control>
          </mc:Choice>
        </mc:AlternateContent>
        <mc:AlternateContent xmlns:mc="http://schemas.openxmlformats.org/markup-compatibility/2006">
          <mc:Choice Requires="x14">
            <control shapeId="377875" r:id="rId21" name="Check Box 19">
              <controlPr defaultSize="0" autoFill="0" autoLine="0" autoPict="0">
                <anchor moveWithCells="1">
                  <from>
                    <xdr:col>6</xdr:col>
                    <xdr:colOff>106680</xdr:colOff>
                    <xdr:row>81</xdr:row>
                    <xdr:rowOff>228600</xdr:rowOff>
                  </from>
                  <to>
                    <xdr:col>8</xdr:col>
                    <xdr:colOff>114300</xdr:colOff>
                    <xdr:row>82</xdr:row>
                    <xdr:rowOff>236220</xdr:rowOff>
                  </to>
                </anchor>
              </controlPr>
            </control>
          </mc:Choice>
        </mc:AlternateContent>
        <mc:AlternateContent xmlns:mc="http://schemas.openxmlformats.org/markup-compatibility/2006">
          <mc:Choice Requires="x14">
            <control shapeId="377876" r:id="rId22" name="Check Box 20">
              <controlPr defaultSize="0" autoFill="0" autoLine="0" autoPict="0">
                <anchor moveWithCells="1">
                  <from>
                    <xdr:col>13</xdr:col>
                    <xdr:colOff>45720</xdr:colOff>
                    <xdr:row>78</xdr:row>
                    <xdr:rowOff>236220</xdr:rowOff>
                  </from>
                  <to>
                    <xdr:col>15</xdr:col>
                    <xdr:colOff>68580</xdr:colOff>
                    <xdr:row>81</xdr:row>
                    <xdr:rowOff>22860</xdr:rowOff>
                  </to>
                </anchor>
              </controlPr>
            </control>
          </mc:Choice>
        </mc:AlternateContent>
        <mc:AlternateContent xmlns:mc="http://schemas.openxmlformats.org/markup-compatibility/2006">
          <mc:Choice Requires="x14">
            <control shapeId="377877" r:id="rId23" name="Check Box 21">
              <controlPr defaultSize="0" autoFill="0" autoLine="0" autoPict="0">
                <anchor moveWithCells="1">
                  <from>
                    <xdr:col>19</xdr:col>
                    <xdr:colOff>30480</xdr:colOff>
                    <xdr:row>78</xdr:row>
                    <xdr:rowOff>236220</xdr:rowOff>
                  </from>
                  <to>
                    <xdr:col>21</xdr:col>
                    <xdr:colOff>45720</xdr:colOff>
                    <xdr:row>81</xdr:row>
                    <xdr:rowOff>7620</xdr:rowOff>
                  </to>
                </anchor>
              </controlPr>
            </control>
          </mc:Choice>
        </mc:AlternateContent>
        <mc:AlternateContent xmlns:mc="http://schemas.openxmlformats.org/markup-compatibility/2006">
          <mc:Choice Requires="x14">
            <control shapeId="377878" r:id="rId24" name="Check Box 22">
              <controlPr defaultSize="0" autoFill="0" autoLine="0" autoPict="0">
                <anchor moveWithCells="1">
                  <from>
                    <xdr:col>25</xdr:col>
                    <xdr:colOff>45720</xdr:colOff>
                    <xdr:row>78</xdr:row>
                    <xdr:rowOff>236220</xdr:rowOff>
                  </from>
                  <to>
                    <xdr:col>27</xdr:col>
                    <xdr:colOff>68580</xdr:colOff>
                    <xdr:row>81</xdr:row>
                    <xdr:rowOff>7620</xdr:rowOff>
                  </to>
                </anchor>
              </controlPr>
            </control>
          </mc:Choice>
        </mc:AlternateContent>
        <mc:AlternateContent xmlns:mc="http://schemas.openxmlformats.org/markup-compatibility/2006">
          <mc:Choice Requires="x14">
            <control shapeId="377879" r:id="rId25" name="Check Box 23">
              <controlPr defaultSize="0" autoFill="0" autoLine="0" autoPict="0">
                <anchor moveWithCells="1">
                  <from>
                    <xdr:col>31</xdr:col>
                    <xdr:colOff>30480</xdr:colOff>
                    <xdr:row>78</xdr:row>
                    <xdr:rowOff>236220</xdr:rowOff>
                  </from>
                  <to>
                    <xdr:col>33</xdr:col>
                    <xdr:colOff>45720</xdr:colOff>
                    <xdr:row>81</xdr:row>
                    <xdr:rowOff>7620</xdr:rowOff>
                  </to>
                </anchor>
              </controlPr>
            </control>
          </mc:Choice>
        </mc:AlternateContent>
        <mc:AlternateContent xmlns:mc="http://schemas.openxmlformats.org/markup-compatibility/2006">
          <mc:Choice Requires="x14">
            <control shapeId="377880" r:id="rId26" name="Check Box 24">
              <controlPr defaultSize="0" autoFill="0" autoLine="0" autoPict="0">
                <anchor moveWithCells="1">
                  <from>
                    <xdr:col>37</xdr:col>
                    <xdr:colOff>30480</xdr:colOff>
                    <xdr:row>78</xdr:row>
                    <xdr:rowOff>236220</xdr:rowOff>
                  </from>
                  <to>
                    <xdr:col>39</xdr:col>
                    <xdr:colOff>60960</xdr:colOff>
                    <xdr:row>81</xdr:row>
                    <xdr:rowOff>7620</xdr:rowOff>
                  </to>
                </anchor>
              </controlPr>
            </control>
          </mc:Choice>
        </mc:AlternateContent>
        <mc:AlternateContent xmlns:mc="http://schemas.openxmlformats.org/markup-compatibility/2006">
          <mc:Choice Requires="x14">
            <control shapeId="377881" r:id="rId27" name="Check Box 25">
              <controlPr defaultSize="0" autoFill="0" autoLine="0" autoPict="0">
                <anchor moveWithCells="1">
                  <from>
                    <xdr:col>12</xdr:col>
                    <xdr:colOff>68580</xdr:colOff>
                    <xdr:row>4</xdr:row>
                    <xdr:rowOff>236220</xdr:rowOff>
                  </from>
                  <to>
                    <xdr:col>14</xdr:col>
                    <xdr:colOff>83820</xdr:colOff>
                    <xdr:row>6</xdr:row>
                    <xdr:rowOff>7620</xdr:rowOff>
                  </to>
                </anchor>
              </controlPr>
            </control>
          </mc:Choice>
        </mc:AlternateContent>
        <mc:AlternateContent xmlns:mc="http://schemas.openxmlformats.org/markup-compatibility/2006">
          <mc:Choice Requires="x14">
            <control shapeId="377882" r:id="rId28" name="Check Box 26">
              <controlPr defaultSize="0" autoFill="0" autoLine="0" autoPict="0">
                <anchor moveWithCells="1">
                  <from>
                    <xdr:col>18</xdr:col>
                    <xdr:colOff>114300</xdr:colOff>
                    <xdr:row>4</xdr:row>
                    <xdr:rowOff>236220</xdr:rowOff>
                  </from>
                  <to>
                    <xdr:col>21</xdr:col>
                    <xdr:colOff>0</xdr:colOff>
                    <xdr:row>6</xdr:row>
                    <xdr:rowOff>7620</xdr:rowOff>
                  </to>
                </anchor>
              </controlPr>
            </control>
          </mc:Choice>
        </mc:AlternateContent>
        <mc:AlternateContent xmlns:mc="http://schemas.openxmlformats.org/markup-compatibility/2006">
          <mc:Choice Requires="x14">
            <control shapeId="377883" r:id="rId29" name="Check Box 27">
              <controlPr defaultSize="0" autoFill="0" autoLine="0" autoPict="0">
                <anchor moveWithCells="1">
                  <from>
                    <xdr:col>24</xdr:col>
                    <xdr:colOff>121920</xdr:colOff>
                    <xdr:row>4</xdr:row>
                    <xdr:rowOff>236220</xdr:rowOff>
                  </from>
                  <to>
                    <xdr:col>27</xdr:col>
                    <xdr:colOff>0</xdr:colOff>
                    <xdr:row>6</xdr:row>
                    <xdr:rowOff>7620</xdr:rowOff>
                  </to>
                </anchor>
              </controlPr>
            </control>
          </mc:Choice>
        </mc:AlternateContent>
        <mc:AlternateContent xmlns:mc="http://schemas.openxmlformats.org/markup-compatibility/2006">
          <mc:Choice Requires="x14">
            <control shapeId="377884" r:id="rId30" name="Check Box 28">
              <controlPr defaultSize="0" autoFill="0" autoLine="0" autoPict="0">
                <anchor moveWithCells="1">
                  <from>
                    <xdr:col>31</xdr:col>
                    <xdr:colOff>7620</xdr:colOff>
                    <xdr:row>4</xdr:row>
                    <xdr:rowOff>236220</xdr:rowOff>
                  </from>
                  <to>
                    <xdr:col>33</xdr:col>
                    <xdr:colOff>30480</xdr:colOff>
                    <xdr:row>6</xdr:row>
                    <xdr:rowOff>7620</xdr:rowOff>
                  </to>
                </anchor>
              </controlPr>
            </control>
          </mc:Choice>
        </mc:AlternateContent>
        <mc:AlternateContent xmlns:mc="http://schemas.openxmlformats.org/markup-compatibility/2006">
          <mc:Choice Requires="x14">
            <control shapeId="377885" r:id="rId31" name="Check Box 29">
              <controlPr defaultSize="0" autoFill="0" autoLine="0" autoPict="0">
                <anchor moveWithCells="1">
                  <from>
                    <xdr:col>37</xdr:col>
                    <xdr:colOff>22860</xdr:colOff>
                    <xdr:row>4</xdr:row>
                    <xdr:rowOff>236220</xdr:rowOff>
                  </from>
                  <to>
                    <xdr:col>39</xdr:col>
                    <xdr:colOff>38100</xdr:colOff>
                    <xdr:row>6</xdr:row>
                    <xdr:rowOff>7620</xdr:rowOff>
                  </to>
                </anchor>
              </controlPr>
            </control>
          </mc:Choice>
        </mc:AlternateContent>
        <mc:AlternateContent xmlns:mc="http://schemas.openxmlformats.org/markup-compatibility/2006">
          <mc:Choice Requires="x14">
            <control shapeId="377886" r:id="rId32" name="Check Box 30">
              <controlPr defaultSize="0" autoFill="0" autoLine="0" autoPict="0">
                <anchor moveWithCells="1">
                  <from>
                    <xdr:col>43</xdr:col>
                    <xdr:colOff>60960</xdr:colOff>
                    <xdr:row>4</xdr:row>
                    <xdr:rowOff>236220</xdr:rowOff>
                  </from>
                  <to>
                    <xdr:col>45</xdr:col>
                    <xdr:colOff>76200</xdr:colOff>
                    <xdr:row>6</xdr:row>
                    <xdr:rowOff>7620</xdr:rowOff>
                  </to>
                </anchor>
              </controlPr>
            </control>
          </mc:Choice>
        </mc:AlternateContent>
        <mc:AlternateContent xmlns:mc="http://schemas.openxmlformats.org/markup-compatibility/2006">
          <mc:Choice Requires="x14">
            <control shapeId="377887" r:id="rId33" name="Check Box 31">
              <controlPr defaultSize="0" autoFill="0" autoLine="0" autoPict="0">
                <anchor moveWithCells="1">
                  <from>
                    <xdr:col>6</xdr:col>
                    <xdr:colOff>99060</xdr:colOff>
                    <xdr:row>7</xdr:row>
                    <xdr:rowOff>114300</xdr:rowOff>
                  </from>
                  <to>
                    <xdr:col>8</xdr:col>
                    <xdr:colOff>114300</xdr:colOff>
                    <xdr:row>8</xdr:row>
                    <xdr:rowOff>121920</xdr:rowOff>
                  </to>
                </anchor>
              </controlPr>
            </control>
          </mc:Choice>
        </mc:AlternateContent>
        <mc:AlternateContent xmlns:mc="http://schemas.openxmlformats.org/markup-compatibility/2006">
          <mc:Choice Requires="x14">
            <control shapeId="377888" r:id="rId34" name="Check Box 32">
              <controlPr defaultSize="0" autoFill="0" autoLine="0" autoPict="0">
                <anchor moveWithCells="1">
                  <from>
                    <xdr:col>7</xdr:col>
                    <xdr:colOff>0</xdr:colOff>
                    <xdr:row>53</xdr:row>
                    <xdr:rowOff>0</xdr:rowOff>
                  </from>
                  <to>
                    <xdr:col>9</xdr:col>
                    <xdr:colOff>22860</xdr:colOff>
                    <xdr:row>54</xdr:row>
                    <xdr:rowOff>7620</xdr:rowOff>
                  </to>
                </anchor>
              </controlPr>
            </control>
          </mc:Choice>
        </mc:AlternateContent>
        <mc:AlternateContent xmlns:mc="http://schemas.openxmlformats.org/markup-compatibility/2006">
          <mc:Choice Requires="x14">
            <control shapeId="377889" r:id="rId35" name="Check Box 33">
              <controlPr defaultSize="0" autoFill="0" autoLine="0" autoPict="0">
                <anchor moveWithCells="1">
                  <from>
                    <xdr:col>12</xdr:col>
                    <xdr:colOff>114300</xdr:colOff>
                    <xdr:row>52</xdr:row>
                    <xdr:rowOff>228600</xdr:rowOff>
                  </from>
                  <to>
                    <xdr:col>14</xdr:col>
                    <xdr:colOff>137160</xdr:colOff>
                    <xdr:row>54</xdr:row>
                    <xdr:rowOff>0</xdr:rowOff>
                  </to>
                </anchor>
              </controlPr>
            </control>
          </mc:Choice>
        </mc:AlternateContent>
        <mc:AlternateContent xmlns:mc="http://schemas.openxmlformats.org/markup-compatibility/2006">
          <mc:Choice Requires="x14">
            <control shapeId="377890" r:id="rId36" name="Check Box 34">
              <controlPr defaultSize="0" autoFill="0" autoLine="0" autoPict="0">
                <anchor moveWithCells="1">
                  <from>
                    <xdr:col>18</xdr:col>
                    <xdr:colOff>83820</xdr:colOff>
                    <xdr:row>52</xdr:row>
                    <xdr:rowOff>236220</xdr:rowOff>
                  </from>
                  <to>
                    <xdr:col>20</xdr:col>
                    <xdr:colOff>114300</xdr:colOff>
                    <xdr:row>54</xdr:row>
                    <xdr:rowOff>7620</xdr:rowOff>
                  </to>
                </anchor>
              </controlPr>
            </control>
          </mc:Choice>
        </mc:AlternateContent>
        <mc:AlternateContent xmlns:mc="http://schemas.openxmlformats.org/markup-compatibility/2006">
          <mc:Choice Requires="x14">
            <control shapeId="377891" r:id="rId37" name="Check Box 35">
              <controlPr defaultSize="0" autoFill="0" autoLine="0" autoPict="0">
                <anchor moveWithCells="1">
                  <from>
                    <xdr:col>24</xdr:col>
                    <xdr:colOff>99060</xdr:colOff>
                    <xdr:row>52</xdr:row>
                    <xdr:rowOff>236220</xdr:rowOff>
                  </from>
                  <to>
                    <xdr:col>26</xdr:col>
                    <xdr:colOff>114300</xdr:colOff>
                    <xdr:row>54</xdr:row>
                    <xdr:rowOff>7620</xdr:rowOff>
                  </to>
                </anchor>
              </controlPr>
            </control>
          </mc:Choice>
        </mc:AlternateContent>
        <mc:AlternateContent xmlns:mc="http://schemas.openxmlformats.org/markup-compatibility/2006">
          <mc:Choice Requires="x14">
            <control shapeId="377892" r:id="rId38" name="Check Box 36">
              <controlPr defaultSize="0" autoFill="0" autoLine="0" autoPict="0">
                <anchor moveWithCells="1">
                  <from>
                    <xdr:col>30</xdr:col>
                    <xdr:colOff>121920</xdr:colOff>
                    <xdr:row>52</xdr:row>
                    <xdr:rowOff>236220</xdr:rowOff>
                  </from>
                  <to>
                    <xdr:col>33</xdr:col>
                    <xdr:colOff>0</xdr:colOff>
                    <xdr:row>54</xdr:row>
                    <xdr:rowOff>7620</xdr:rowOff>
                  </to>
                </anchor>
              </controlPr>
            </control>
          </mc:Choice>
        </mc:AlternateContent>
        <mc:AlternateContent xmlns:mc="http://schemas.openxmlformats.org/markup-compatibility/2006">
          <mc:Choice Requires="x14">
            <control shapeId="377893" r:id="rId39" name="Check Box 37">
              <controlPr defaultSize="0" autoFill="0" autoLine="0" autoPict="0">
                <anchor moveWithCells="1">
                  <from>
                    <xdr:col>36</xdr:col>
                    <xdr:colOff>137160</xdr:colOff>
                    <xdr:row>52</xdr:row>
                    <xdr:rowOff>236220</xdr:rowOff>
                  </from>
                  <to>
                    <xdr:col>39</xdr:col>
                    <xdr:colOff>7620</xdr:colOff>
                    <xdr:row>54</xdr:row>
                    <xdr:rowOff>7620</xdr:rowOff>
                  </to>
                </anchor>
              </controlPr>
            </control>
          </mc:Choice>
        </mc:AlternateContent>
        <mc:AlternateContent xmlns:mc="http://schemas.openxmlformats.org/markup-compatibility/2006">
          <mc:Choice Requires="x14">
            <control shapeId="377894" r:id="rId40" name="Check Box 38">
              <controlPr defaultSize="0" autoFill="0" autoLine="0" autoPict="0">
                <anchor moveWithCells="1">
                  <from>
                    <xdr:col>43</xdr:col>
                    <xdr:colOff>30480</xdr:colOff>
                    <xdr:row>52</xdr:row>
                    <xdr:rowOff>236220</xdr:rowOff>
                  </from>
                  <to>
                    <xdr:col>45</xdr:col>
                    <xdr:colOff>45720</xdr:colOff>
                    <xdr:row>54</xdr:row>
                    <xdr:rowOff>7620</xdr:rowOff>
                  </to>
                </anchor>
              </controlPr>
            </control>
          </mc:Choice>
        </mc:AlternateContent>
        <mc:AlternateContent xmlns:mc="http://schemas.openxmlformats.org/markup-compatibility/2006">
          <mc:Choice Requires="x14">
            <control shapeId="377895" r:id="rId41" name="Check Box 39">
              <controlPr defaultSize="0" autoFill="0" autoLine="0" autoPict="0">
                <anchor moveWithCells="1">
                  <from>
                    <xdr:col>6</xdr:col>
                    <xdr:colOff>106680</xdr:colOff>
                    <xdr:row>55</xdr:row>
                    <xdr:rowOff>121920</xdr:rowOff>
                  </from>
                  <to>
                    <xdr:col>8</xdr:col>
                    <xdr:colOff>121920</xdr:colOff>
                    <xdr:row>56</xdr:row>
                    <xdr:rowOff>137160</xdr:rowOff>
                  </to>
                </anchor>
              </controlPr>
            </control>
          </mc:Choice>
        </mc:AlternateContent>
        <mc:AlternateContent xmlns:mc="http://schemas.openxmlformats.org/markup-compatibility/2006">
          <mc:Choice Requires="x14">
            <control shapeId="377896" r:id="rId42" name="Check Box 40">
              <controlPr defaultSize="0" autoFill="0" autoLine="0" autoPict="0">
                <anchor moveWithCells="1">
                  <from>
                    <xdr:col>6</xdr:col>
                    <xdr:colOff>137160</xdr:colOff>
                    <xdr:row>4</xdr:row>
                    <xdr:rowOff>22860</xdr:rowOff>
                  </from>
                  <to>
                    <xdr:col>8</xdr:col>
                    <xdr:colOff>106680</xdr:colOff>
                    <xdr:row>4</xdr:row>
                    <xdr:rowOff>213360</xdr:rowOff>
                  </to>
                </anchor>
              </controlPr>
            </control>
          </mc:Choice>
        </mc:AlternateContent>
        <mc:AlternateContent xmlns:mc="http://schemas.openxmlformats.org/markup-compatibility/2006">
          <mc:Choice Requires="x14">
            <control shapeId="377897" r:id="rId43" name="Check Box 41">
              <controlPr defaultSize="0" autoFill="0" autoLine="0" autoPict="0">
                <anchor moveWithCells="1">
                  <from>
                    <xdr:col>6</xdr:col>
                    <xdr:colOff>137160</xdr:colOff>
                    <xdr:row>52</xdr:row>
                    <xdr:rowOff>30480</xdr:rowOff>
                  </from>
                  <to>
                    <xdr:col>8</xdr:col>
                    <xdr:colOff>106680</xdr:colOff>
                    <xdr:row>52</xdr:row>
                    <xdr:rowOff>228600</xdr:rowOff>
                  </to>
                </anchor>
              </controlPr>
            </control>
          </mc:Choice>
        </mc:AlternateContent>
        <mc:AlternateContent xmlns:mc="http://schemas.openxmlformats.org/markup-compatibility/2006">
          <mc:Choice Requires="x14">
            <control shapeId="377898" r:id="rId44" name="Check Box 42">
              <controlPr defaultSize="0" autoFill="0" autoLine="0" autoPict="0">
                <anchor moveWithCells="1">
                  <from>
                    <xdr:col>14</xdr:col>
                    <xdr:colOff>0</xdr:colOff>
                    <xdr:row>4</xdr:row>
                    <xdr:rowOff>22860</xdr:rowOff>
                  </from>
                  <to>
                    <xdr:col>15</xdr:col>
                    <xdr:colOff>137160</xdr:colOff>
                    <xdr:row>4</xdr:row>
                    <xdr:rowOff>220980</xdr:rowOff>
                  </to>
                </anchor>
              </controlPr>
            </control>
          </mc:Choice>
        </mc:AlternateContent>
        <mc:AlternateContent xmlns:mc="http://schemas.openxmlformats.org/markup-compatibility/2006">
          <mc:Choice Requires="x14">
            <control shapeId="377899" r:id="rId45" name="Check Box 43">
              <controlPr defaultSize="0" autoFill="0" autoLine="0" autoPict="0">
                <anchor moveWithCells="1">
                  <from>
                    <xdr:col>13</xdr:col>
                    <xdr:colOff>137160</xdr:colOff>
                    <xdr:row>52</xdr:row>
                    <xdr:rowOff>0</xdr:rowOff>
                  </from>
                  <to>
                    <xdr:col>16</xdr:col>
                    <xdr:colOff>7620</xdr:colOff>
                    <xdr:row>53</xdr:row>
                    <xdr:rowOff>7620</xdr:rowOff>
                  </to>
                </anchor>
              </controlPr>
            </control>
          </mc:Choice>
        </mc:AlternateContent>
        <mc:AlternateContent xmlns:mc="http://schemas.openxmlformats.org/markup-compatibility/2006">
          <mc:Choice Requires="x14">
            <control shapeId="377900" r:id="rId46" name="Check Box 44">
              <controlPr defaultSize="0" autoFill="0" autoLine="0" autoPict="0">
                <anchor moveWithCells="1">
                  <from>
                    <xdr:col>7</xdr:col>
                    <xdr:colOff>0</xdr:colOff>
                    <xdr:row>4</xdr:row>
                    <xdr:rowOff>236220</xdr:rowOff>
                  </from>
                  <to>
                    <xdr:col>9</xdr:col>
                    <xdr:colOff>22860</xdr:colOff>
                    <xdr:row>6</xdr:row>
                    <xdr:rowOff>7620</xdr:rowOff>
                  </to>
                </anchor>
              </controlPr>
            </control>
          </mc:Choice>
        </mc:AlternateContent>
        <mc:AlternateContent xmlns:mc="http://schemas.openxmlformats.org/markup-compatibility/2006">
          <mc:Choice Requires="x14">
            <control shapeId="377939" r:id="rId47" name="Check Box 83">
              <controlPr defaultSize="0" autoFill="0" autoLine="0" autoPict="0">
                <anchor moveWithCells="1">
                  <from>
                    <xdr:col>6</xdr:col>
                    <xdr:colOff>106680</xdr:colOff>
                    <xdr:row>35</xdr:row>
                    <xdr:rowOff>0</xdr:rowOff>
                  </from>
                  <to>
                    <xdr:col>8</xdr:col>
                    <xdr:colOff>106680</xdr:colOff>
                    <xdr:row>36</xdr:row>
                    <xdr:rowOff>22860</xdr:rowOff>
                  </to>
                </anchor>
              </controlPr>
            </control>
          </mc:Choice>
        </mc:AlternateContent>
        <mc:AlternateContent xmlns:mc="http://schemas.openxmlformats.org/markup-compatibility/2006">
          <mc:Choice Requires="x14">
            <control shapeId="377947" r:id="rId48" name="Check Box 91">
              <controlPr defaultSize="0" autoFill="0" autoLine="0" autoPict="0">
                <anchor moveWithCells="1">
                  <from>
                    <xdr:col>18</xdr:col>
                    <xdr:colOff>121920</xdr:colOff>
                    <xdr:row>25</xdr:row>
                    <xdr:rowOff>236220</xdr:rowOff>
                  </from>
                  <to>
                    <xdr:col>21</xdr:col>
                    <xdr:colOff>7620</xdr:colOff>
                    <xdr:row>28</xdr:row>
                    <xdr:rowOff>22860</xdr:rowOff>
                  </to>
                </anchor>
              </controlPr>
            </control>
          </mc:Choice>
        </mc:AlternateContent>
        <mc:AlternateContent xmlns:mc="http://schemas.openxmlformats.org/markup-compatibility/2006">
          <mc:Choice Requires="x14">
            <control shapeId="377948" r:id="rId49" name="Check Box 92">
              <controlPr defaultSize="0" autoFill="0" autoLine="0" autoPict="0">
                <anchor moveWithCells="1">
                  <from>
                    <xdr:col>18</xdr:col>
                    <xdr:colOff>121920</xdr:colOff>
                    <xdr:row>32</xdr:row>
                    <xdr:rowOff>0</xdr:rowOff>
                  </from>
                  <to>
                    <xdr:col>21</xdr:col>
                    <xdr:colOff>0</xdr:colOff>
                    <xdr:row>34</xdr:row>
                    <xdr:rowOff>22860</xdr:rowOff>
                  </to>
                </anchor>
              </controlPr>
            </control>
          </mc:Choice>
        </mc:AlternateContent>
        <mc:AlternateContent xmlns:mc="http://schemas.openxmlformats.org/markup-compatibility/2006">
          <mc:Choice Requires="x14">
            <control shapeId="377953" r:id="rId50" name="Check Box 97">
              <controlPr defaultSize="0" autoFill="0" autoLine="0" autoPict="0">
                <anchor moveWithCells="1">
                  <from>
                    <xdr:col>7</xdr:col>
                    <xdr:colOff>0</xdr:colOff>
                    <xdr:row>5</xdr:row>
                    <xdr:rowOff>236220</xdr:rowOff>
                  </from>
                  <to>
                    <xdr:col>9</xdr:col>
                    <xdr:colOff>22860</xdr:colOff>
                    <xdr:row>7</xdr:row>
                    <xdr:rowOff>7620</xdr:rowOff>
                  </to>
                </anchor>
              </controlPr>
            </control>
          </mc:Choice>
        </mc:AlternateContent>
        <mc:AlternateContent xmlns:mc="http://schemas.openxmlformats.org/markup-compatibility/2006">
          <mc:Choice Requires="x14">
            <control shapeId="377954" r:id="rId51" name="Check Box 98">
              <controlPr defaultSize="0" autoFill="0" autoLine="0" autoPict="0">
                <anchor moveWithCells="1">
                  <from>
                    <xdr:col>12</xdr:col>
                    <xdr:colOff>68580</xdr:colOff>
                    <xdr:row>5</xdr:row>
                    <xdr:rowOff>236220</xdr:rowOff>
                  </from>
                  <to>
                    <xdr:col>14</xdr:col>
                    <xdr:colOff>83820</xdr:colOff>
                    <xdr:row>7</xdr:row>
                    <xdr:rowOff>7620</xdr:rowOff>
                  </to>
                </anchor>
              </controlPr>
            </control>
          </mc:Choice>
        </mc:AlternateContent>
        <mc:AlternateContent xmlns:mc="http://schemas.openxmlformats.org/markup-compatibility/2006">
          <mc:Choice Requires="x14">
            <control shapeId="377955" r:id="rId52" name="Check Box 99">
              <controlPr defaultSize="0" autoFill="0" autoLine="0" autoPict="0">
                <anchor moveWithCells="1">
                  <from>
                    <xdr:col>18</xdr:col>
                    <xdr:colOff>114300</xdr:colOff>
                    <xdr:row>5</xdr:row>
                    <xdr:rowOff>236220</xdr:rowOff>
                  </from>
                  <to>
                    <xdr:col>21</xdr:col>
                    <xdr:colOff>0</xdr:colOff>
                    <xdr:row>7</xdr:row>
                    <xdr:rowOff>7620</xdr:rowOff>
                  </to>
                </anchor>
              </controlPr>
            </control>
          </mc:Choice>
        </mc:AlternateContent>
        <mc:AlternateContent xmlns:mc="http://schemas.openxmlformats.org/markup-compatibility/2006">
          <mc:Choice Requires="x14">
            <control shapeId="377956" r:id="rId53" name="Check Box 100">
              <controlPr defaultSize="0" autoFill="0" autoLine="0" autoPict="0">
                <anchor moveWithCells="1">
                  <from>
                    <xdr:col>24</xdr:col>
                    <xdr:colOff>121920</xdr:colOff>
                    <xdr:row>5</xdr:row>
                    <xdr:rowOff>236220</xdr:rowOff>
                  </from>
                  <to>
                    <xdr:col>27</xdr:col>
                    <xdr:colOff>0</xdr:colOff>
                    <xdr:row>7</xdr:row>
                    <xdr:rowOff>7620</xdr:rowOff>
                  </to>
                </anchor>
              </controlPr>
            </control>
          </mc:Choice>
        </mc:AlternateContent>
        <mc:AlternateContent xmlns:mc="http://schemas.openxmlformats.org/markup-compatibility/2006">
          <mc:Choice Requires="x14">
            <control shapeId="377957" r:id="rId54" name="Check Box 101">
              <controlPr defaultSize="0" autoFill="0" autoLine="0" autoPict="0">
                <anchor moveWithCells="1">
                  <from>
                    <xdr:col>31</xdr:col>
                    <xdr:colOff>7620</xdr:colOff>
                    <xdr:row>5</xdr:row>
                    <xdr:rowOff>236220</xdr:rowOff>
                  </from>
                  <to>
                    <xdr:col>33</xdr:col>
                    <xdr:colOff>30480</xdr:colOff>
                    <xdr:row>7</xdr:row>
                    <xdr:rowOff>7620</xdr:rowOff>
                  </to>
                </anchor>
              </controlPr>
            </control>
          </mc:Choice>
        </mc:AlternateContent>
        <mc:AlternateContent xmlns:mc="http://schemas.openxmlformats.org/markup-compatibility/2006">
          <mc:Choice Requires="x14">
            <control shapeId="377958" r:id="rId55" name="Check Box 102">
              <controlPr defaultSize="0" autoFill="0" autoLine="0" autoPict="0">
                <anchor moveWithCells="1">
                  <from>
                    <xdr:col>7</xdr:col>
                    <xdr:colOff>0</xdr:colOff>
                    <xdr:row>53</xdr:row>
                    <xdr:rowOff>236220</xdr:rowOff>
                  </from>
                  <to>
                    <xdr:col>9</xdr:col>
                    <xdr:colOff>22860</xdr:colOff>
                    <xdr:row>55</xdr:row>
                    <xdr:rowOff>7620</xdr:rowOff>
                  </to>
                </anchor>
              </controlPr>
            </control>
          </mc:Choice>
        </mc:AlternateContent>
        <mc:AlternateContent xmlns:mc="http://schemas.openxmlformats.org/markup-compatibility/2006">
          <mc:Choice Requires="x14">
            <control shapeId="377959" r:id="rId56" name="Check Box 103">
              <controlPr defaultSize="0" autoFill="0" autoLine="0" autoPict="0">
                <anchor moveWithCells="1">
                  <from>
                    <xdr:col>12</xdr:col>
                    <xdr:colOff>68580</xdr:colOff>
                    <xdr:row>53</xdr:row>
                    <xdr:rowOff>236220</xdr:rowOff>
                  </from>
                  <to>
                    <xdr:col>14</xdr:col>
                    <xdr:colOff>83820</xdr:colOff>
                    <xdr:row>55</xdr:row>
                    <xdr:rowOff>7620</xdr:rowOff>
                  </to>
                </anchor>
              </controlPr>
            </control>
          </mc:Choice>
        </mc:AlternateContent>
        <mc:AlternateContent xmlns:mc="http://schemas.openxmlformats.org/markup-compatibility/2006">
          <mc:Choice Requires="x14">
            <control shapeId="377960" r:id="rId57" name="Check Box 104">
              <controlPr defaultSize="0" autoFill="0" autoLine="0" autoPict="0">
                <anchor moveWithCells="1">
                  <from>
                    <xdr:col>18</xdr:col>
                    <xdr:colOff>114300</xdr:colOff>
                    <xdr:row>53</xdr:row>
                    <xdr:rowOff>236220</xdr:rowOff>
                  </from>
                  <to>
                    <xdr:col>21</xdr:col>
                    <xdr:colOff>0</xdr:colOff>
                    <xdr:row>55</xdr:row>
                    <xdr:rowOff>7620</xdr:rowOff>
                  </to>
                </anchor>
              </controlPr>
            </control>
          </mc:Choice>
        </mc:AlternateContent>
        <mc:AlternateContent xmlns:mc="http://schemas.openxmlformats.org/markup-compatibility/2006">
          <mc:Choice Requires="x14">
            <control shapeId="377961" r:id="rId58" name="Check Box 105">
              <controlPr defaultSize="0" autoFill="0" autoLine="0" autoPict="0">
                <anchor moveWithCells="1">
                  <from>
                    <xdr:col>24</xdr:col>
                    <xdr:colOff>121920</xdr:colOff>
                    <xdr:row>53</xdr:row>
                    <xdr:rowOff>236220</xdr:rowOff>
                  </from>
                  <to>
                    <xdr:col>27</xdr:col>
                    <xdr:colOff>0</xdr:colOff>
                    <xdr:row>55</xdr:row>
                    <xdr:rowOff>7620</xdr:rowOff>
                  </to>
                </anchor>
              </controlPr>
            </control>
          </mc:Choice>
        </mc:AlternateContent>
        <mc:AlternateContent xmlns:mc="http://schemas.openxmlformats.org/markup-compatibility/2006">
          <mc:Choice Requires="x14">
            <control shapeId="377962" r:id="rId59" name="Check Box 106">
              <controlPr defaultSize="0" autoFill="0" autoLine="0" autoPict="0">
                <anchor moveWithCells="1">
                  <from>
                    <xdr:col>31</xdr:col>
                    <xdr:colOff>7620</xdr:colOff>
                    <xdr:row>53</xdr:row>
                    <xdr:rowOff>236220</xdr:rowOff>
                  </from>
                  <to>
                    <xdr:col>33</xdr:col>
                    <xdr:colOff>30480</xdr:colOff>
                    <xdr:row>55</xdr:row>
                    <xdr:rowOff>7620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BE47"/>
  <sheetViews>
    <sheetView showZeros="0" tabSelected="1" view="pageBreakPreview" topLeftCell="A3" zoomScaleNormal="100" zoomScaleSheetLayoutView="100" workbookViewId="0">
      <selection activeCell="AH10" sqref="AH10:AI10"/>
    </sheetView>
  </sheetViews>
  <sheetFormatPr defaultColWidth="2.33203125" defaultRowHeight="13.2"/>
  <cols>
    <col min="1" max="1" width="6.109375" style="694" customWidth="1"/>
    <col min="2" max="43" width="2.33203125" style="694"/>
    <col min="44" max="44" width="3.44140625" style="694" customWidth="1"/>
    <col min="45" max="45" width="10" style="694" bestFit="1" customWidth="1"/>
    <col min="46" max="46" width="5.21875" style="694" customWidth="1"/>
    <col min="47" max="47" width="20" style="694" customWidth="1"/>
    <col min="48" max="48" width="9.88671875" style="694" customWidth="1"/>
    <col min="49" max="54" width="2.33203125" style="694"/>
    <col min="55" max="55" width="2.33203125" style="694" customWidth="1"/>
    <col min="56" max="56" width="2.33203125" style="694"/>
    <col min="57" max="57" width="17.21875" style="694" hidden="1" customWidth="1"/>
    <col min="58" max="16384" width="2.33203125" style="694"/>
  </cols>
  <sheetData>
    <row r="1" spans="2:55" hidden="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2:55" hidden="1">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2:55" s="52" customFormat="1" ht="19.5" customHeight="1">
      <c r="B3" s="119"/>
      <c r="C3" s="119"/>
      <c r="D3" s="119"/>
      <c r="E3" s="119"/>
      <c r="F3" s="119"/>
      <c r="G3" s="119"/>
      <c r="H3" s="119"/>
      <c r="I3" s="119"/>
      <c r="J3" s="119"/>
      <c r="K3" s="119"/>
      <c r="L3" s="119"/>
      <c r="M3" s="119"/>
      <c r="N3" s="119"/>
      <c r="O3" s="119"/>
      <c r="P3" s="119"/>
      <c r="Q3" s="119"/>
      <c r="R3" s="119"/>
      <c r="S3" s="119"/>
      <c r="T3" s="119"/>
      <c r="U3" s="119"/>
      <c r="V3" s="119"/>
      <c r="W3" s="119"/>
      <c r="X3" s="119"/>
      <c r="Y3" s="120"/>
      <c r="Z3" s="2437">
        <v>43383</v>
      </c>
      <c r="AA3" s="2438"/>
      <c r="AB3" s="2438"/>
      <c r="AC3" s="2438"/>
      <c r="AD3" s="2438"/>
      <c r="AE3" s="2438"/>
      <c r="AF3" s="2438"/>
      <c r="AG3" s="2438"/>
      <c r="AH3" s="2438"/>
      <c r="AI3" s="2438"/>
      <c r="AJ3" s="2438"/>
      <c r="AK3" s="795" t="s">
        <v>84</v>
      </c>
      <c r="AL3" s="271"/>
      <c r="AM3" s="271"/>
    </row>
    <row r="4" spans="2:55">
      <c r="B4" s="711"/>
      <c r="C4" s="711"/>
      <c r="D4" s="711"/>
      <c r="E4" s="711"/>
      <c r="F4" s="711"/>
      <c r="G4" s="711"/>
      <c r="H4" s="711"/>
      <c r="I4" s="711"/>
      <c r="J4" s="711"/>
      <c r="K4" s="711"/>
      <c r="L4" s="711"/>
      <c r="M4" s="711"/>
      <c r="N4" s="711"/>
      <c r="O4" s="711"/>
      <c r="P4" s="711"/>
      <c r="Q4" s="711"/>
      <c r="R4" s="711"/>
      <c r="S4" s="711"/>
      <c r="T4" s="711"/>
      <c r="U4" s="711"/>
      <c r="V4" s="711"/>
      <c r="W4" s="711"/>
      <c r="X4" s="711"/>
      <c r="Y4" s="711"/>
      <c r="Z4" s="713"/>
      <c r="AA4" s="711"/>
      <c r="AB4" s="526"/>
      <c r="AC4" s="526"/>
      <c r="AD4" s="526"/>
      <c r="AE4" s="526"/>
      <c r="AF4" s="526"/>
      <c r="AG4" s="526"/>
      <c r="AH4" s="526"/>
      <c r="AI4" s="526"/>
      <c r="AJ4" s="711"/>
    </row>
    <row r="5" spans="2:55">
      <c r="B5" s="710"/>
      <c r="C5" s="1388" t="s">
        <v>20</v>
      </c>
      <c r="D5" s="1712"/>
      <c r="E5" s="1712"/>
      <c r="F5" s="1712"/>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row>
    <row r="6" spans="2:55" ht="20.100000000000001" customHeight="1">
      <c r="B6" s="711"/>
      <c r="C6" s="1836" t="str">
        <f>IF(各項目入力表!B10=各項目入力表!A19,"平　塚　市　長","平塚市病院事業管理者")</f>
        <v>平　塚　市　長</v>
      </c>
      <c r="D6" s="1837"/>
      <c r="E6" s="1837"/>
      <c r="F6" s="1837"/>
      <c r="G6" s="1837"/>
      <c r="H6" s="1837"/>
      <c r="I6" s="1837"/>
      <c r="J6" s="1837"/>
      <c r="K6" s="1837"/>
      <c r="L6" s="1837"/>
      <c r="M6" s="1837"/>
      <c r="N6" s="706"/>
      <c r="O6" s="706"/>
      <c r="P6" s="706"/>
      <c r="Q6" s="706"/>
      <c r="R6" s="711"/>
      <c r="S6" s="711"/>
      <c r="T6" s="711"/>
      <c r="U6" s="711"/>
      <c r="V6" s="711"/>
      <c r="W6" s="711"/>
      <c r="X6" s="711"/>
      <c r="Y6" s="711"/>
      <c r="Z6" s="711"/>
      <c r="AA6" s="711"/>
      <c r="AB6" s="711"/>
      <c r="AC6" s="711"/>
      <c r="AD6" s="711"/>
      <c r="AE6" s="711"/>
      <c r="AF6" s="711"/>
      <c r="AG6" s="711"/>
      <c r="AH6" s="711"/>
      <c r="AI6" s="711"/>
      <c r="AJ6" s="711"/>
      <c r="BC6" s="694">
        <f>ROUNDDOWN((J21-J19)+(J19*15/1000),-4)</f>
        <v>0</v>
      </c>
    </row>
    <row r="7" spans="2:55" ht="20.100000000000001" customHeight="1">
      <c r="B7" s="706"/>
      <c r="C7" s="706"/>
      <c r="D7" s="706"/>
      <c r="E7" s="706"/>
      <c r="F7" s="706"/>
      <c r="G7" s="706"/>
      <c r="H7" s="706"/>
      <c r="I7" s="706"/>
      <c r="J7" s="706"/>
      <c r="K7" s="706"/>
      <c r="L7" s="706"/>
      <c r="M7" s="706"/>
      <c r="N7" s="706"/>
      <c r="O7" s="706"/>
      <c r="P7" s="706"/>
      <c r="Q7" s="706"/>
      <c r="R7" s="711"/>
      <c r="S7" s="711"/>
      <c r="T7" s="711"/>
      <c r="U7" s="711"/>
      <c r="V7" s="711"/>
      <c r="W7" s="711"/>
      <c r="X7" s="711"/>
      <c r="Y7" s="711"/>
      <c r="Z7" s="711"/>
      <c r="AA7" s="711"/>
      <c r="AB7" s="711"/>
      <c r="AC7" s="711"/>
      <c r="AD7" s="711"/>
      <c r="AE7" s="711"/>
      <c r="AF7" s="711"/>
      <c r="AG7" s="711"/>
      <c r="AH7" s="711"/>
      <c r="AI7" s="711"/>
      <c r="AJ7" s="711"/>
      <c r="AO7" s="2444"/>
      <c r="AP7" s="2445"/>
      <c r="AQ7" s="2445"/>
      <c r="AR7" s="2445"/>
      <c r="AS7" s="2445"/>
      <c r="AT7" s="2445"/>
      <c r="AU7" s="2254"/>
      <c r="BC7" s="489">
        <v>0</v>
      </c>
    </row>
    <row r="8" spans="2:55" ht="30" customHeight="1">
      <c r="B8" s="711"/>
      <c r="C8" s="711"/>
      <c r="D8" s="711"/>
      <c r="E8" s="711"/>
      <c r="F8" s="711"/>
      <c r="G8" s="711"/>
      <c r="H8" s="711"/>
      <c r="I8" s="527"/>
      <c r="J8" s="527"/>
      <c r="K8" s="527"/>
      <c r="L8" s="527"/>
      <c r="M8" s="527"/>
      <c r="N8" s="527"/>
      <c r="O8" s="527"/>
      <c r="P8" s="527"/>
      <c r="Q8" s="527"/>
      <c r="R8" s="2066" t="s">
        <v>29</v>
      </c>
      <c r="S8" s="2435"/>
      <c r="T8" s="2435"/>
      <c r="U8" s="2435"/>
      <c r="V8" s="2435"/>
      <c r="W8" s="534"/>
      <c r="X8" s="2436" t="str">
        <f>各項目入力表!F3</f>
        <v>○○市○○番地○○</v>
      </c>
      <c r="Y8" s="2436"/>
      <c r="Z8" s="2436"/>
      <c r="AA8" s="2436"/>
      <c r="AB8" s="2436"/>
      <c r="AC8" s="2436"/>
      <c r="AD8" s="2436"/>
      <c r="AE8" s="2436"/>
      <c r="AF8" s="2436"/>
      <c r="AG8" s="2436"/>
      <c r="AH8" s="711"/>
      <c r="AI8" s="711"/>
      <c r="AJ8" s="711"/>
      <c r="AO8" s="2445"/>
      <c r="AP8" s="2445"/>
      <c r="AQ8" s="2445"/>
      <c r="AR8" s="2445"/>
      <c r="AS8" s="2445"/>
      <c r="AT8" s="2445"/>
      <c r="AU8" s="2254"/>
      <c r="BC8" s="694">
        <f>ROUNDDOWN((J21-J19)+J19*1/100,-4)</f>
        <v>0</v>
      </c>
    </row>
    <row r="9" spans="2:55" ht="30" customHeight="1">
      <c r="B9" s="711"/>
      <c r="C9" s="711"/>
      <c r="D9" s="711"/>
      <c r="E9" s="711"/>
      <c r="F9" s="711"/>
      <c r="G9" s="711"/>
      <c r="H9" s="711"/>
      <c r="I9" s="711"/>
      <c r="J9" s="711"/>
      <c r="K9" s="711"/>
      <c r="L9" s="711"/>
      <c r="M9" s="711"/>
      <c r="N9" s="711"/>
      <c r="O9" s="711"/>
      <c r="P9" s="711"/>
      <c r="Q9" s="711"/>
      <c r="R9" s="2066" t="s">
        <v>208</v>
      </c>
      <c r="S9" s="2435"/>
      <c r="T9" s="2435"/>
      <c r="U9" s="2435"/>
      <c r="V9" s="2435"/>
      <c r="W9" s="534"/>
      <c r="X9" s="2436" t="str">
        <f>各項目入力表!F4</f>
        <v>○△□×ビル管理株式会社</v>
      </c>
      <c r="Y9" s="2436"/>
      <c r="Z9" s="2436"/>
      <c r="AA9" s="2436"/>
      <c r="AB9" s="2436"/>
      <c r="AC9" s="2436"/>
      <c r="AD9" s="2436"/>
      <c r="AE9" s="2436"/>
      <c r="AF9" s="2436"/>
      <c r="AG9" s="2436"/>
      <c r="AH9" s="711"/>
      <c r="AI9" s="711"/>
      <c r="AJ9" s="711"/>
    </row>
    <row r="10" spans="2:55" ht="30" customHeight="1">
      <c r="B10" s="711"/>
      <c r="C10" s="711"/>
      <c r="D10" s="711"/>
      <c r="E10" s="711"/>
      <c r="F10" s="711"/>
      <c r="G10" s="711"/>
      <c r="H10" s="711"/>
      <c r="I10" s="711"/>
      <c r="J10" s="711"/>
      <c r="K10" s="711"/>
      <c r="L10" s="711"/>
      <c r="M10" s="711"/>
      <c r="N10" s="711"/>
      <c r="O10" s="711"/>
      <c r="P10" s="711"/>
      <c r="Q10" s="711"/>
      <c r="R10" s="2066" t="s">
        <v>389</v>
      </c>
      <c r="S10" s="2435"/>
      <c r="T10" s="2435"/>
      <c r="U10" s="2435"/>
      <c r="V10" s="2435"/>
      <c r="W10" s="534"/>
      <c r="X10" s="2436" t="str">
        <f>各項目入力表!F5</f>
        <v>代表取締役　○△　□×</v>
      </c>
      <c r="Y10" s="2436"/>
      <c r="Z10" s="2436"/>
      <c r="AA10" s="2436"/>
      <c r="AB10" s="2436"/>
      <c r="AC10" s="2436"/>
      <c r="AD10" s="2436"/>
      <c r="AE10" s="2436"/>
      <c r="AF10" s="2436"/>
      <c r="AG10" s="2436"/>
      <c r="AH10" s="1754"/>
      <c r="AI10" s="1754"/>
      <c r="AJ10" s="711"/>
    </row>
    <row r="11" spans="2:55" ht="19.2" customHeight="1">
      <c r="B11" s="711"/>
      <c r="C11" s="711"/>
      <c r="D11" s="711"/>
      <c r="E11" s="711"/>
      <c r="F11" s="711"/>
      <c r="G11" s="711"/>
      <c r="H11" s="711"/>
      <c r="I11" s="711"/>
      <c r="J11" s="711"/>
      <c r="K11" s="711"/>
      <c r="L11" s="711"/>
      <c r="M11" s="711"/>
      <c r="N11" s="711"/>
      <c r="O11" s="711"/>
      <c r="P11" s="2441" t="s">
        <v>852</v>
      </c>
      <c r="Q11" s="2442"/>
      <c r="R11" s="2442"/>
      <c r="S11" s="2442"/>
      <c r="T11" s="2442"/>
      <c r="U11" s="2442"/>
      <c r="V11" s="2442"/>
      <c r="W11" s="2442"/>
      <c r="X11" s="2442"/>
      <c r="Y11" s="2442"/>
      <c r="Z11" s="2442"/>
      <c r="AA11" s="2442"/>
      <c r="AB11" s="2442"/>
      <c r="AC11" s="2442"/>
      <c r="AD11" s="2442"/>
      <c r="AE11" s="2442"/>
      <c r="AF11" s="2442"/>
      <c r="AG11" s="1754"/>
      <c r="AH11" s="1754"/>
      <c r="AI11" s="711"/>
      <c r="AJ11" s="711"/>
      <c r="AT11" s="498"/>
    </row>
    <row r="12" spans="2:55" ht="19.2" customHeight="1">
      <c r="B12" s="711"/>
      <c r="C12" s="711"/>
      <c r="D12" s="711"/>
      <c r="E12" s="711"/>
      <c r="F12" s="711"/>
      <c r="G12" s="711"/>
      <c r="H12" s="711"/>
      <c r="I12" s="711"/>
      <c r="J12" s="711"/>
      <c r="K12" s="711"/>
      <c r="L12" s="711"/>
      <c r="M12" s="711"/>
      <c r="N12" s="711"/>
      <c r="O12" s="711"/>
      <c r="P12" s="2442"/>
      <c r="Q12" s="2442"/>
      <c r="R12" s="2442"/>
      <c r="S12" s="2442"/>
      <c r="T12" s="2442"/>
      <c r="U12" s="2442"/>
      <c r="V12" s="2442"/>
      <c r="W12" s="2442"/>
      <c r="X12" s="2442"/>
      <c r="Y12" s="2442"/>
      <c r="Z12" s="2442"/>
      <c r="AA12" s="2442"/>
      <c r="AB12" s="2442"/>
      <c r="AC12" s="2442"/>
      <c r="AD12" s="2442"/>
      <c r="AE12" s="2442"/>
      <c r="AF12" s="2442"/>
      <c r="AG12" s="711"/>
      <c r="AH12" s="711"/>
      <c r="AI12" s="711"/>
      <c r="AJ12" s="711"/>
      <c r="AT12" s="498"/>
    </row>
    <row r="13" spans="2:55" ht="27" customHeight="1">
      <c r="B13" s="2439" t="s">
        <v>793</v>
      </c>
      <c r="C13" s="2440"/>
      <c r="D13" s="2440"/>
      <c r="E13" s="2440"/>
      <c r="F13" s="2440"/>
      <c r="G13" s="2440"/>
      <c r="H13" s="2440"/>
      <c r="I13" s="2440"/>
      <c r="J13" s="2440"/>
      <c r="K13" s="2440"/>
      <c r="L13" s="2440"/>
      <c r="M13" s="2440"/>
      <c r="N13" s="2440"/>
      <c r="O13" s="2440"/>
      <c r="P13" s="2440"/>
      <c r="Q13" s="2440"/>
      <c r="R13" s="2440"/>
      <c r="S13" s="2440"/>
      <c r="T13" s="2440"/>
      <c r="U13" s="2440"/>
      <c r="V13" s="2440"/>
      <c r="W13" s="2440"/>
      <c r="X13" s="2440"/>
      <c r="Y13" s="2440"/>
      <c r="Z13" s="2440"/>
      <c r="AA13" s="2440"/>
      <c r="AB13" s="2440"/>
      <c r="AC13" s="2440"/>
      <c r="AD13" s="2440"/>
      <c r="AE13" s="2440"/>
      <c r="AF13" s="2440"/>
      <c r="AG13" s="2440"/>
      <c r="AH13" s="2440"/>
      <c r="AI13" s="2440"/>
      <c r="AJ13" s="2440"/>
      <c r="AN13" s="2225" t="s">
        <v>794</v>
      </c>
      <c r="AO13" s="2226"/>
      <c r="AP13" s="2226"/>
      <c r="AQ13" s="2226"/>
      <c r="AR13" s="2226"/>
      <c r="AS13" s="2226"/>
      <c r="AT13" s="2226"/>
      <c r="AU13" s="2226"/>
      <c r="AV13" s="2443"/>
      <c r="BC13" s="498"/>
    </row>
    <row r="14" spans="2:55">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N14" s="2226"/>
      <c r="AO14" s="2226"/>
      <c r="AP14" s="2226"/>
      <c r="AQ14" s="2226"/>
      <c r="AR14" s="2226"/>
      <c r="AS14" s="2226"/>
      <c r="AT14" s="2226"/>
      <c r="AU14" s="2226"/>
      <c r="AV14" s="2443"/>
    </row>
    <row r="15" spans="2:55" ht="20.100000000000001" customHeight="1">
      <c r="B15" s="1490" t="s">
        <v>809</v>
      </c>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N15" s="2226"/>
      <c r="AO15" s="2226"/>
      <c r="AP15" s="2226"/>
      <c r="AQ15" s="2226"/>
      <c r="AR15" s="2226"/>
      <c r="AS15" s="2226"/>
      <c r="AT15" s="2226"/>
      <c r="AU15" s="2226"/>
      <c r="AV15" s="2443"/>
    </row>
    <row r="16" spans="2:55" ht="20.100000000000001" customHeight="1">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N16" s="2226"/>
      <c r="AO16" s="2226"/>
      <c r="AP16" s="2226"/>
      <c r="AQ16" s="2226"/>
      <c r="AR16" s="2226"/>
      <c r="AS16" s="2226"/>
      <c r="AT16" s="2226"/>
      <c r="AU16" s="2226"/>
      <c r="AV16" s="2443"/>
    </row>
    <row r="17" spans="2:57">
      <c r="B17" s="711"/>
      <c r="C17" s="711"/>
      <c r="D17" s="711"/>
      <c r="E17" s="711"/>
      <c r="F17" s="711"/>
      <c r="G17" s="711"/>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row>
    <row r="18" spans="2:57">
      <c r="B18" s="1754" t="s">
        <v>28</v>
      </c>
      <c r="C18" s="1754"/>
      <c r="D18" s="1754"/>
      <c r="E18" s="1754"/>
      <c r="F18" s="1754"/>
      <c r="G18" s="1754"/>
      <c r="H18" s="1754"/>
      <c r="I18" s="1754"/>
      <c r="J18" s="1754"/>
      <c r="K18" s="1754"/>
      <c r="L18" s="1754"/>
      <c r="M18" s="1754"/>
      <c r="N18" s="1754"/>
      <c r="O18" s="1754"/>
      <c r="P18" s="1754"/>
      <c r="Q18" s="1754"/>
      <c r="R18" s="1754"/>
      <c r="S18" s="1754"/>
      <c r="T18" s="1754"/>
      <c r="U18" s="1754"/>
      <c r="V18" s="1754"/>
      <c r="W18" s="1754"/>
      <c r="X18" s="1754"/>
      <c r="Y18" s="1754"/>
      <c r="Z18" s="1754"/>
      <c r="AA18" s="1754"/>
      <c r="AB18" s="1754"/>
      <c r="AC18" s="1754"/>
      <c r="AD18" s="1754"/>
      <c r="AE18" s="1754"/>
      <c r="AF18" s="1754"/>
      <c r="AG18" s="1754"/>
      <c r="AH18" s="1754"/>
      <c r="AI18" s="1754"/>
      <c r="AJ18" s="1754"/>
    </row>
    <row r="19" spans="2:57" ht="22.5" customHeight="1" thickBot="1">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row>
    <row r="20" spans="2:57">
      <c r="B20" s="1926"/>
      <c r="C20" s="1602" t="s">
        <v>229</v>
      </c>
      <c r="D20" s="1096"/>
      <c r="E20" s="1096"/>
      <c r="F20" s="1096"/>
      <c r="G20" s="1096"/>
      <c r="H20" s="1096"/>
      <c r="I20" s="1928"/>
      <c r="J20" s="77"/>
      <c r="K20" s="714"/>
      <c r="L20" s="2208" t="str">
        <f>各項目入力表!B3</f>
        <v>○○○○施設保全業務（総合管理）</v>
      </c>
      <c r="M20" s="2209"/>
      <c r="N20" s="2209"/>
      <c r="O20" s="2209"/>
      <c r="P20" s="2209"/>
      <c r="Q20" s="2209"/>
      <c r="R20" s="2209"/>
      <c r="S20" s="2209"/>
      <c r="T20" s="2209"/>
      <c r="U20" s="2209"/>
      <c r="V20" s="2209"/>
      <c r="W20" s="2209"/>
      <c r="X20" s="2209"/>
      <c r="Y20" s="2209"/>
      <c r="Z20" s="2209"/>
      <c r="AA20" s="2209"/>
      <c r="AB20" s="2209"/>
      <c r="AC20" s="2209"/>
      <c r="AD20" s="2209"/>
      <c r="AE20" s="2209"/>
      <c r="AF20" s="2209"/>
      <c r="AG20" s="2209"/>
      <c r="AH20" s="2209"/>
      <c r="AI20" s="2209"/>
      <c r="AJ20" s="2210"/>
    </row>
    <row r="21" spans="2:57">
      <c r="B21" s="1586"/>
      <c r="C21" s="1095"/>
      <c r="D21" s="1095"/>
      <c r="E21" s="1095"/>
      <c r="F21" s="1095"/>
      <c r="G21" s="1095"/>
      <c r="H21" s="1095"/>
      <c r="I21" s="1628"/>
      <c r="J21" s="79"/>
      <c r="K21" s="81"/>
      <c r="L21" s="2211"/>
      <c r="M21" s="2211"/>
      <c r="N21" s="2211"/>
      <c r="O21" s="2211"/>
      <c r="P21" s="2211"/>
      <c r="Q21" s="2211"/>
      <c r="R21" s="2211"/>
      <c r="S21" s="2211"/>
      <c r="T21" s="2211"/>
      <c r="U21" s="2211"/>
      <c r="V21" s="2211"/>
      <c r="W21" s="2211"/>
      <c r="X21" s="2211"/>
      <c r="Y21" s="2211"/>
      <c r="Z21" s="2211"/>
      <c r="AA21" s="2211"/>
      <c r="AB21" s="2211"/>
      <c r="AC21" s="2211"/>
      <c r="AD21" s="2211"/>
      <c r="AE21" s="2211"/>
      <c r="AF21" s="2211"/>
      <c r="AG21" s="2211"/>
      <c r="AH21" s="2211"/>
      <c r="AI21" s="2211"/>
      <c r="AJ21" s="2212"/>
    </row>
    <row r="22" spans="2:57">
      <c r="B22" s="1585"/>
      <c r="C22" s="1587" t="s">
        <v>48</v>
      </c>
      <c r="D22" s="1102"/>
      <c r="E22" s="1102"/>
      <c r="F22" s="1102"/>
      <c r="G22" s="1102"/>
      <c r="H22" s="1102"/>
      <c r="I22" s="1627"/>
      <c r="J22" s="314"/>
      <c r="K22" s="704"/>
      <c r="L22" s="1561">
        <f>各項目入力表!B6</f>
        <v>43922</v>
      </c>
      <c r="M22" s="1561"/>
      <c r="N22" s="1561"/>
      <c r="O22" s="1561"/>
      <c r="P22" s="1561"/>
      <c r="Q22" s="1561"/>
      <c r="R22" s="1561"/>
      <c r="S22" s="1561"/>
      <c r="T22" s="1561"/>
      <c r="U22" s="1561"/>
      <c r="V22" s="1561"/>
      <c r="W22" s="1590"/>
      <c r="X22" s="709"/>
      <c r="Y22" s="1102" t="s">
        <v>118</v>
      </c>
      <c r="Z22" s="2255"/>
      <c r="AA22" s="2255"/>
      <c r="AB22" s="2255"/>
      <c r="AC22" s="2255"/>
      <c r="AD22" s="742"/>
      <c r="AE22" s="1594" t="str">
        <f>各項目入力表!B5</f>
        <v>05</v>
      </c>
      <c r="AF22" s="2069"/>
      <c r="AG22" s="2069"/>
      <c r="AH22" s="2069"/>
      <c r="AI22" s="2069"/>
      <c r="AJ22" s="2278"/>
    </row>
    <row r="23" spans="2:57">
      <c r="B23" s="1586"/>
      <c r="C23" s="1095"/>
      <c r="D23" s="1095"/>
      <c r="E23" s="1095"/>
      <c r="F23" s="1095"/>
      <c r="G23" s="1095"/>
      <c r="H23" s="1095"/>
      <c r="I23" s="1628"/>
      <c r="J23" s="702"/>
      <c r="K23" s="700"/>
      <c r="L23" s="1597"/>
      <c r="M23" s="1597"/>
      <c r="N23" s="1597"/>
      <c r="O23" s="1597"/>
      <c r="P23" s="1597"/>
      <c r="Q23" s="1597"/>
      <c r="R23" s="1597"/>
      <c r="S23" s="1597"/>
      <c r="T23" s="1597"/>
      <c r="U23" s="1597"/>
      <c r="V23" s="1597"/>
      <c r="W23" s="1598"/>
      <c r="X23" s="702"/>
      <c r="Y23" s="1263"/>
      <c r="Z23" s="1263"/>
      <c r="AA23" s="1263"/>
      <c r="AB23" s="1263"/>
      <c r="AC23" s="1263"/>
      <c r="AD23" s="743"/>
      <c r="AE23" s="2071"/>
      <c r="AF23" s="2071"/>
      <c r="AG23" s="2071"/>
      <c r="AH23" s="2071"/>
      <c r="AI23" s="2071"/>
      <c r="AJ23" s="2279"/>
    </row>
    <row r="24" spans="2:57" ht="24.9" customHeight="1">
      <c r="B24" s="1585"/>
      <c r="C24" s="1587" t="s">
        <v>267</v>
      </c>
      <c r="D24" s="1102"/>
      <c r="E24" s="1102"/>
      <c r="F24" s="1102"/>
      <c r="G24" s="1102"/>
      <c r="H24" s="1102"/>
      <c r="I24" s="705"/>
      <c r="J24" s="2117" t="s">
        <v>390</v>
      </c>
      <c r="K24" s="1934"/>
      <c r="L24" s="1561">
        <f>各項目入力表!B7</f>
        <v>43922</v>
      </c>
      <c r="M24" s="1561"/>
      <c r="N24" s="1561"/>
      <c r="O24" s="1561"/>
      <c r="P24" s="1561"/>
      <c r="Q24" s="1561"/>
      <c r="R24" s="1561"/>
      <c r="S24" s="1561"/>
      <c r="T24" s="1561"/>
      <c r="U24" s="1561"/>
      <c r="V24" s="1561"/>
      <c r="W24" s="1590"/>
      <c r="X24" s="708"/>
      <c r="Y24" s="717"/>
      <c r="Z24" s="717"/>
      <c r="AA24" s="717"/>
      <c r="AB24" s="717"/>
      <c r="AC24" s="717"/>
      <c r="AD24" s="717"/>
      <c r="AE24" s="717"/>
      <c r="AF24" s="717"/>
      <c r="AG24" s="717"/>
      <c r="AH24" s="717"/>
      <c r="AI24" s="717"/>
      <c r="AJ24" s="57"/>
    </row>
    <row r="25" spans="2:57" ht="24.9" customHeight="1">
      <c r="B25" s="1586"/>
      <c r="C25" s="1095"/>
      <c r="D25" s="1095"/>
      <c r="E25" s="1095"/>
      <c r="F25" s="1095"/>
      <c r="G25" s="1095"/>
      <c r="H25" s="1095"/>
      <c r="I25" s="701"/>
      <c r="J25" s="1116" t="s">
        <v>391</v>
      </c>
      <c r="K25" s="1935"/>
      <c r="L25" s="1597">
        <f>IF(AX33=BE30,各項目入力表!D5,+IF(AX33=BE31,各項目入力表!D6,各項目入力表!B8))</f>
        <v>44286</v>
      </c>
      <c r="M25" s="1597"/>
      <c r="N25" s="1597"/>
      <c r="O25" s="1597"/>
      <c r="P25" s="1597"/>
      <c r="Q25" s="1597"/>
      <c r="R25" s="1597"/>
      <c r="S25" s="1597"/>
      <c r="T25" s="1597"/>
      <c r="U25" s="1597"/>
      <c r="V25" s="1597"/>
      <c r="W25" s="1598"/>
      <c r="X25" s="703"/>
      <c r="Y25" s="89"/>
      <c r="Z25" s="89"/>
      <c r="AA25" s="89"/>
      <c r="AB25" s="89"/>
      <c r="AC25" s="89"/>
      <c r="AD25" s="89"/>
      <c r="AE25" s="89"/>
      <c r="AF25" s="89"/>
      <c r="AG25" s="89"/>
      <c r="AH25" s="89"/>
      <c r="AI25" s="89"/>
      <c r="AJ25" s="58"/>
    </row>
    <row r="26" spans="2:57" ht="20.100000000000001" customHeight="1">
      <c r="B26" s="1585"/>
      <c r="C26" s="1587" t="s">
        <v>205</v>
      </c>
      <c r="D26" s="1102"/>
      <c r="E26" s="1102"/>
      <c r="F26" s="1102"/>
      <c r="G26" s="1102"/>
      <c r="H26" s="1102"/>
      <c r="I26" s="1627"/>
      <c r="J26" s="2431">
        <f>ROUNDDOWN((J30-J28)-(J28*1/100),-3)</f>
        <v>267000</v>
      </c>
      <c r="K26" s="2432"/>
      <c r="L26" s="2432"/>
      <c r="M26" s="2432"/>
      <c r="N26" s="2432"/>
      <c r="O26" s="2432"/>
      <c r="P26" s="2432"/>
      <c r="Q26" s="2432"/>
      <c r="R26" s="2432"/>
      <c r="S26" s="2432"/>
      <c r="T26" s="2432"/>
      <c r="U26" s="2312"/>
      <c r="V26" s="2312"/>
      <c r="W26" s="2312"/>
      <c r="X26" s="1786" t="s">
        <v>392</v>
      </c>
      <c r="Y26" s="2184"/>
      <c r="Z26" s="2184"/>
      <c r="AA26" s="2184"/>
      <c r="AB26" s="2184"/>
      <c r="AC26" s="2424" t="str">
        <f>IF(J30&gt;J28,"【増額】",+IF(J30&lt;J28,"【減額】",""))</f>
        <v>【増額】</v>
      </c>
      <c r="AD26" s="2424"/>
      <c r="AE26" s="2424"/>
      <c r="AF26" s="2424"/>
      <c r="AG26" s="2424"/>
      <c r="AH26" s="2424"/>
      <c r="AI26" s="2424"/>
      <c r="AJ26" s="2429"/>
    </row>
    <row r="27" spans="2:57" ht="20.100000000000001" customHeight="1">
      <c r="B27" s="1586"/>
      <c r="C27" s="1095"/>
      <c r="D27" s="1095"/>
      <c r="E27" s="1095"/>
      <c r="F27" s="1095"/>
      <c r="G27" s="1095"/>
      <c r="H27" s="1095"/>
      <c r="I27" s="1628"/>
      <c r="J27" s="2433"/>
      <c r="K27" s="2434"/>
      <c r="L27" s="2434"/>
      <c r="M27" s="2434"/>
      <c r="N27" s="2434"/>
      <c r="O27" s="2434"/>
      <c r="P27" s="2434"/>
      <c r="Q27" s="2434"/>
      <c r="R27" s="2434"/>
      <c r="S27" s="2434"/>
      <c r="T27" s="2434"/>
      <c r="U27" s="2314"/>
      <c r="V27" s="2314"/>
      <c r="W27" s="2314"/>
      <c r="X27" s="1194"/>
      <c r="Y27" s="1194"/>
      <c r="Z27" s="1194"/>
      <c r="AA27" s="1194"/>
      <c r="AB27" s="1194"/>
      <c r="AC27" s="1420"/>
      <c r="AD27" s="1420"/>
      <c r="AE27" s="1420"/>
      <c r="AF27" s="1420"/>
      <c r="AG27" s="1420"/>
      <c r="AH27" s="1420"/>
      <c r="AI27" s="1420"/>
      <c r="AJ27" s="2430"/>
    </row>
    <row r="28" spans="2:57" ht="20.100000000000001" customHeight="1">
      <c r="B28" s="1585"/>
      <c r="C28" s="2174" t="s">
        <v>795</v>
      </c>
      <c r="D28" s="2174"/>
      <c r="E28" s="2174"/>
      <c r="F28" s="2174"/>
      <c r="G28" s="2174"/>
      <c r="H28" s="2174"/>
      <c r="I28" s="1627"/>
      <c r="J28" s="2418">
        <v>5616000</v>
      </c>
      <c r="K28" s="2419"/>
      <c r="L28" s="2419"/>
      <c r="M28" s="2419"/>
      <c r="N28" s="2419"/>
      <c r="O28" s="2419"/>
      <c r="P28" s="2419"/>
      <c r="Q28" s="2419"/>
      <c r="R28" s="2419"/>
      <c r="S28" s="2419"/>
      <c r="T28" s="2419"/>
      <c r="U28" s="2420"/>
      <c r="V28" s="2420"/>
      <c r="W28" s="2420"/>
      <c r="X28" s="1786" t="s">
        <v>73</v>
      </c>
      <c r="Y28" s="2184"/>
      <c r="Z28" s="2184"/>
      <c r="AA28" s="2184"/>
      <c r="AB28" s="2184"/>
      <c r="AC28" s="2184"/>
      <c r="AD28" s="2184"/>
      <c r="AE28" s="2184"/>
      <c r="AF28" s="2184"/>
      <c r="AG28" s="2184"/>
      <c r="AH28" s="2184"/>
      <c r="AI28" s="2184"/>
      <c r="AJ28" s="2185"/>
    </row>
    <row r="29" spans="2:57" ht="20.100000000000001" customHeight="1">
      <c r="B29" s="1586"/>
      <c r="C29" s="2175"/>
      <c r="D29" s="2175"/>
      <c r="E29" s="2175"/>
      <c r="F29" s="2175"/>
      <c r="G29" s="2175"/>
      <c r="H29" s="2175"/>
      <c r="I29" s="1628"/>
      <c r="J29" s="2421"/>
      <c r="K29" s="2422"/>
      <c r="L29" s="2422"/>
      <c r="M29" s="2422"/>
      <c r="N29" s="2422"/>
      <c r="O29" s="2422"/>
      <c r="P29" s="2422"/>
      <c r="Q29" s="2422"/>
      <c r="R29" s="2422"/>
      <c r="S29" s="2422"/>
      <c r="T29" s="2422"/>
      <c r="U29" s="2423"/>
      <c r="V29" s="2423"/>
      <c r="W29" s="2423"/>
      <c r="X29" s="1194"/>
      <c r="Y29" s="1194"/>
      <c r="Z29" s="1194"/>
      <c r="AA29" s="1194"/>
      <c r="AB29" s="1194"/>
      <c r="AC29" s="1194"/>
      <c r="AD29" s="1194"/>
      <c r="AE29" s="1194"/>
      <c r="AF29" s="1194"/>
      <c r="AG29" s="1194"/>
      <c r="AH29" s="1194"/>
      <c r="AI29" s="1194"/>
      <c r="AJ29" s="2186"/>
      <c r="BE29" s="694" t="s">
        <v>110</v>
      </c>
    </row>
    <row r="30" spans="2:57" ht="20.100000000000001" customHeight="1">
      <c r="B30" s="2112"/>
      <c r="C30" s="2174" t="s">
        <v>796</v>
      </c>
      <c r="D30" s="2174"/>
      <c r="E30" s="2174"/>
      <c r="F30" s="2174"/>
      <c r="G30" s="2174"/>
      <c r="H30" s="2174"/>
      <c r="I30" s="2176"/>
      <c r="J30" s="2418">
        <v>5940000</v>
      </c>
      <c r="K30" s="2419"/>
      <c r="L30" s="2419"/>
      <c r="M30" s="2419"/>
      <c r="N30" s="2419"/>
      <c r="O30" s="2419"/>
      <c r="P30" s="2419"/>
      <c r="Q30" s="2419"/>
      <c r="R30" s="2419"/>
      <c r="S30" s="2419"/>
      <c r="T30" s="2419"/>
      <c r="U30" s="2420"/>
      <c r="V30" s="2420"/>
      <c r="W30" s="2420"/>
      <c r="X30" s="2424" t="s">
        <v>73</v>
      </c>
      <c r="Y30" s="2425"/>
      <c r="Z30" s="2425"/>
      <c r="AA30" s="2425"/>
      <c r="AB30" s="2426"/>
      <c r="AC30" s="2410" t="s">
        <v>393</v>
      </c>
      <c r="AD30" s="1086"/>
      <c r="AE30" s="2411"/>
      <c r="AF30" s="2412">
        <f>SUM(J30/J28)</f>
        <v>1.0576923076923077</v>
      </c>
      <c r="AG30" s="2413"/>
      <c r="AH30" s="2413"/>
      <c r="AI30" s="2413"/>
      <c r="AJ30" s="2414"/>
      <c r="AQ30" s="1616" t="s">
        <v>394</v>
      </c>
      <c r="AR30" s="1090"/>
      <c r="AS30" s="1090"/>
      <c r="AT30" s="1090"/>
      <c r="AU30" s="1090"/>
      <c r="AV30" s="1090"/>
      <c r="AW30" s="1090"/>
      <c r="AX30" s="2247"/>
      <c r="AY30" s="2247"/>
      <c r="BE30" s="694" t="s">
        <v>128</v>
      </c>
    </row>
    <row r="31" spans="2:57" ht="20.100000000000001" customHeight="1">
      <c r="B31" s="2160"/>
      <c r="C31" s="2175"/>
      <c r="D31" s="2175"/>
      <c r="E31" s="2175"/>
      <c r="F31" s="2175"/>
      <c r="G31" s="2175"/>
      <c r="H31" s="2175"/>
      <c r="I31" s="2177"/>
      <c r="J31" s="2421"/>
      <c r="K31" s="2422"/>
      <c r="L31" s="2422"/>
      <c r="M31" s="2422"/>
      <c r="N31" s="2422"/>
      <c r="O31" s="2422"/>
      <c r="P31" s="2422"/>
      <c r="Q31" s="2422"/>
      <c r="R31" s="2422"/>
      <c r="S31" s="2422"/>
      <c r="T31" s="2422"/>
      <c r="U31" s="2423"/>
      <c r="V31" s="2423"/>
      <c r="W31" s="2423"/>
      <c r="X31" s="2427"/>
      <c r="Y31" s="2427"/>
      <c r="Z31" s="2427"/>
      <c r="AA31" s="2427"/>
      <c r="AB31" s="2428"/>
      <c r="AC31" s="2331"/>
      <c r="AD31" s="2332"/>
      <c r="AE31" s="1929"/>
      <c r="AF31" s="2415"/>
      <c r="AG31" s="2416"/>
      <c r="AH31" s="2416"/>
      <c r="AI31" s="2416"/>
      <c r="AJ31" s="2417"/>
      <c r="AQ31" s="1090"/>
      <c r="AR31" s="1090"/>
      <c r="AS31" s="1090"/>
      <c r="AT31" s="1090"/>
      <c r="AU31" s="1090"/>
      <c r="AV31" s="1090"/>
      <c r="AW31" s="1090"/>
      <c r="AX31" s="2247"/>
      <c r="AY31" s="2247"/>
      <c r="BE31" s="781" t="s">
        <v>129</v>
      </c>
    </row>
    <row r="32" spans="2:57" ht="20.100000000000001" customHeight="1" thickBot="1">
      <c r="B32" s="1941"/>
      <c r="C32" s="1884" t="s">
        <v>206</v>
      </c>
      <c r="D32" s="1589"/>
      <c r="E32" s="1589"/>
      <c r="F32" s="1589"/>
      <c r="G32" s="1589"/>
      <c r="H32" s="1589"/>
      <c r="I32" s="1944"/>
      <c r="J32" s="490"/>
      <c r="K32" s="491"/>
      <c r="L32" s="2156">
        <v>43368</v>
      </c>
      <c r="M32" s="2156"/>
      <c r="N32" s="2156"/>
      <c r="O32" s="2156"/>
      <c r="P32" s="2156"/>
      <c r="Q32" s="2156"/>
      <c r="R32" s="2156"/>
      <c r="S32" s="2156"/>
      <c r="T32" s="2156"/>
      <c r="U32" s="2156"/>
      <c r="V32" s="2156"/>
      <c r="W32" s="2157"/>
      <c r="X32" s="681"/>
      <c r="Y32" s="681"/>
      <c r="Z32" s="681"/>
      <c r="AA32" s="681"/>
      <c r="AB32" s="681"/>
      <c r="AC32" s="681"/>
      <c r="AD32" s="681"/>
      <c r="AE32" s="681"/>
      <c r="AF32" s="681"/>
      <c r="AG32" s="681"/>
      <c r="AH32" s="681"/>
      <c r="AI32" s="681"/>
      <c r="AJ32" s="492"/>
      <c r="AQ32" s="1090"/>
      <c r="AR32" s="1090"/>
      <c r="AS32" s="1090"/>
      <c r="AT32" s="1090"/>
      <c r="AU32" s="1090"/>
      <c r="AV32" s="1090"/>
      <c r="AW32" s="1090"/>
      <c r="AX32" s="2247"/>
      <c r="AY32" s="2247"/>
    </row>
    <row r="33" spans="2:57" ht="20.100000000000001" customHeight="1" thickTop="1">
      <c r="B33" s="1980"/>
      <c r="C33" s="1603"/>
      <c r="D33" s="1603"/>
      <c r="E33" s="1603"/>
      <c r="F33" s="1603"/>
      <c r="G33" s="1603"/>
      <c r="H33" s="1603"/>
      <c r="I33" s="1646"/>
      <c r="J33" s="493"/>
      <c r="K33" s="675"/>
      <c r="L33" s="2158"/>
      <c r="M33" s="2158"/>
      <c r="N33" s="2158"/>
      <c r="O33" s="2158"/>
      <c r="P33" s="2158"/>
      <c r="Q33" s="2158"/>
      <c r="R33" s="2158"/>
      <c r="S33" s="2158"/>
      <c r="T33" s="2158"/>
      <c r="U33" s="2158"/>
      <c r="V33" s="2158"/>
      <c r="W33" s="2159"/>
      <c r="X33" s="687"/>
      <c r="Y33" s="687"/>
      <c r="Z33" s="687"/>
      <c r="AA33" s="687"/>
      <c r="AB33" s="687"/>
      <c r="AC33" s="687"/>
      <c r="AD33" s="687"/>
      <c r="AE33" s="687"/>
      <c r="AF33" s="687"/>
      <c r="AG33" s="687"/>
      <c r="AH33" s="687"/>
      <c r="AI33" s="687"/>
      <c r="AJ33" s="494"/>
      <c r="AQ33" s="2108" t="s">
        <v>426</v>
      </c>
      <c r="AR33" s="1820"/>
      <c r="AS33" s="1820"/>
      <c r="AT33" s="1820"/>
      <c r="AU33" s="1820"/>
      <c r="AV33" s="1820"/>
      <c r="AW33" s="2109"/>
      <c r="AX33" s="1619" t="s">
        <v>110</v>
      </c>
      <c r="AY33" s="1620"/>
      <c r="AZ33" s="1620"/>
      <c r="BA33" s="1575"/>
      <c r="BB33" s="1575"/>
      <c r="BC33" s="1576"/>
      <c r="BE33" s="727">
        <v>43159</v>
      </c>
    </row>
    <row r="34" spans="2:57" ht="20.100000000000001" customHeight="1" thickBot="1">
      <c r="B34" s="1941"/>
      <c r="C34" s="2060" t="s">
        <v>207</v>
      </c>
      <c r="D34" s="1589"/>
      <c r="E34" s="1589"/>
      <c r="F34" s="1589"/>
      <c r="G34" s="1589"/>
      <c r="H34" s="1589"/>
      <c r="I34" s="1944"/>
      <c r="J34" s="490"/>
      <c r="K34" s="491"/>
      <c r="L34" s="2156">
        <v>43388</v>
      </c>
      <c r="M34" s="2156"/>
      <c r="N34" s="2156"/>
      <c r="O34" s="2156"/>
      <c r="P34" s="2156"/>
      <c r="Q34" s="2156"/>
      <c r="R34" s="2156"/>
      <c r="S34" s="2156"/>
      <c r="T34" s="2156"/>
      <c r="U34" s="2156"/>
      <c r="V34" s="2156"/>
      <c r="W34" s="2157"/>
      <c r="X34" s="681"/>
      <c r="Y34" s="681"/>
      <c r="Z34" s="681"/>
      <c r="AA34" s="681"/>
      <c r="AB34" s="681"/>
      <c r="AC34" s="681"/>
      <c r="AD34" s="681"/>
      <c r="AE34" s="681"/>
      <c r="AF34" s="681"/>
      <c r="AG34" s="681"/>
      <c r="AH34" s="681"/>
      <c r="AI34" s="681"/>
      <c r="AJ34" s="492"/>
      <c r="AQ34" s="1820"/>
      <c r="AR34" s="1820"/>
      <c r="AS34" s="1820"/>
      <c r="AT34" s="1820"/>
      <c r="AU34" s="1820"/>
      <c r="AV34" s="1820"/>
      <c r="AW34" s="2109"/>
      <c r="AX34" s="1622"/>
      <c r="AY34" s="1623"/>
      <c r="AZ34" s="1623"/>
      <c r="BA34" s="1581"/>
      <c r="BB34" s="1581"/>
      <c r="BC34" s="1582"/>
      <c r="BE34" s="727">
        <v>43141</v>
      </c>
    </row>
    <row r="35" spans="2:57" ht="20.100000000000001" customHeight="1" thickTop="1" thickBot="1">
      <c r="B35" s="2126"/>
      <c r="C35" s="1113"/>
      <c r="D35" s="1113"/>
      <c r="E35" s="1113"/>
      <c r="F35" s="1113"/>
      <c r="G35" s="1113"/>
      <c r="H35" s="1113"/>
      <c r="I35" s="2128"/>
      <c r="J35" s="495"/>
      <c r="K35" s="680"/>
      <c r="L35" s="2158"/>
      <c r="M35" s="2158"/>
      <c r="N35" s="2158"/>
      <c r="O35" s="2158"/>
      <c r="P35" s="2158"/>
      <c r="Q35" s="2158"/>
      <c r="R35" s="2158"/>
      <c r="S35" s="2158"/>
      <c r="T35" s="2158"/>
      <c r="U35" s="2158"/>
      <c r="V35" s="2158"/>
      <c r="W35" s="2159"/>
      <c r="X35" s="677"/>
      <c r="Y35" s="677"/>
      <c r="Z35" s="677"/>
      <c r="AA35" s="677"/>
      <c r="AB35" s="677"/>
      <c r="AC35" s="677"/>
      <c r="AD35" s="677"/>
      <c r="AE35" s="677"/>
      <c r="AF35" s="677"/>
      <c r="AG35" s="677"/>
      <c r="AH35" s="677"/>
      <c r="AI35" s="677"/>
      <c r="AJ35" s="678"/>
      <c r="AQ35" s="1616" t="s">
        <v>787</v>
      </c>
      <c r="AR35" s="1074"/>
      <c r="AS35" s="1074"/>
      <c r="AT35" s="1074"/>
      <c r="AU35" s="1074"/>
      <c r="AV35" s="1074"/>
      <c r="AW35" s="1074"/>
      <c r="AX35" s="1074"/>
      <c r="AY35" s="1074"/>
      <c r="AZ35" s="1074"/>
      <c r="BE35" s="727">
        <v>43159</v>
      </c>
    </row>
    <row r="36" spans="2:57" ht="13.5" customHeight="1">
      <c r="AQ36" s="1074"/>
      <c r="AR36" s="1074"/>
      <c r="AS36" s="1074"/>
      <c r="AT36" s="1074"/>
      <c r="AU36" s="1074"/>
      <c r="AV36" s="1074"/>
      <c r="AW36" s="1074"/>
      <c r="AX36" s="1074"/>
      <c r="AY36" s="1074"/>
      <c r="AZ36" s="1074"/>
    </row>
    <row r="37" spans="2:57" ht="13.5" customHeight="1">
      <c r="B37" s="2407"/>
      <c r="C37" s="2408"/>
      <c r="D37" s="2408"/>
      <c r="E37" s="2408"/>
      <c r="F37" s="2408"/>
      <c r="G37" s="2408"/>
      <c r="H37" s="2408"/>
      <c r="I37" s="2408"/>
      <c r="J37" s="2408"/>
      <c r="K37" s="2408"/>
      <c r="L37" s="2408"/>
      <c r="M37" s="2408"/>
      <c r="N37" s="2408"/>
      <c r="O37" s="2408"/>
      <c r="P37" s="2408"/>
      <c r="Q37" s="2408"/>
      <c r="R37" s="2408"/>
      <c r="S37" s="2408"/>
      <c r="T37" s="2408"/>
      <c r="U37" s="2408"/>
      <c r="V37" s="2408"/>
      <c r="W37" s="2408"/>
      <c r="X37" s="2408"/>
      <c r="Y37" s="2408"/>
      <c r="Z37" s="2408"/>
      <c r="AA37" s="2408"/>
      <c r="AB37" s="2408"/>
      <c r="AC37" s="2408"/>
      <c r="AD37" s="2408"/>
      <c r="AE37" s="2408"/>
      <c r="AF37" s="2408"/>
      <c r="AG37" s="2408"/>
      <c r="AH37" s="2408"/>
      <c r="AI37" s="2408"/>
      <c r="AJ37" s="2408"/>
      <c r="AQ37" s="1074"/>
      <c r="AR37" s="1074"/>
      <c r="AS37" s="1074"/>
      <c r="AT37" s="1074"/>
      <c r="AU37" s="1074"/>
      <c r="AV37" s="1074"/>
      <c r="AW37" s="1074"/>
      <c r="AX37" s="1074"/>
      <c r="AY37" s="1074"/>
      <c r="AZ37" s="1074"/>
    </row>
    <row r="38" spans="2:57">
      <c r="B38" s="2408"/>
      <c r="C38" s="2408"/>
      <c r="D38" s="2408"/>
      <c r="E38" s="2408"/>
      <c r="F38" s="2408"/>
      <c r="G38" s="2408"/>
      <c r="H38" s="2408"/>
      <c r="I38" s="2408"/>
      <c r="J38" s="2408"/>
      <c r="K38" s="2408"/>
      <c r="L38" s="2408"/>
      <c r="M38" s="2408"/>
      <c r="N38" s="2408"/>
      <c r="O38" s="2408"/>
      <c r="P38" s="2408"/>
      <c r="Q38" s="2408"/>
      <c r="R38" s="2408"/>
      <c r="S38" s="2408"/>
      <c r="T38" s="2408"/>
      <c r="U38" s="2408"/>
      <c r="V38" s="2408"/>
      <c r="W38" s="2408"/>
      <c r="X38" s="2408"/>
      <c r="Y38" s="2408"/>
      <c r="Z38" s="2408"/>
      <c r="AA38" s="2408"/>
      <c r="AB38" s="2408"/>
      <c r="AC38" s="2408"/>
      <c r="AD38" s="2408"/>
      <c r="AE38" s="2408"/>
      <c r="AF38" s="2408"/>
      <c r="AG38" s="2408"/>
      <c r="AH38" s="2408"/>
      <c r="AI38" s="2408"/>
      <c r="AJ38" s="2408"/>
      <c r="BE38" s="728">
        <v>11880000</v>
      </c>
    </row>
    <row r="39" spans="2:57">
      <c r="B39" s="2409"/>
      <c r="C39" s="2409"/>
      <c r="D39" s="2409"/>
      <c r="E39" s="2409"/>
      <c r="F39" s="2409"/>
      <c r="G39" s="2409"/>
      <c r="H39" s="2409"/>
      <c r="I39" s="2409"/>
      <c r="J39" s="2409"/>
      <c r="K39" s="2409"/>
      <c r="L39" s="2409"/>
      <c r="M39" s="2409"/>
      <c r="N39" s="2409"/>
      <c r="O39" s="2409"/>
      <c r="P39" s="2409"/>
      <c r="Q39" s="2409"/>
      <c r="R39" s="2409"/>
      <c r="S39" s="2409"/>
      <c r="T39" s="2409"/>
      <c r="U39" s="2409"/>
      <c r="V39" s="2409"/>
      <c r="W39" s="2409"/>
      <c r="X39" s="2409"/>
      <c r="Y39" s="2409"/>
      <c r="Z39" s="2409"/>
      <c r="AA39" s="2409"/>
      <c r="AB39" s="2409"/>
      <c r="AC39" s="2409"/>
      <c r="AD39" s="2409"/>
      <c r="AE39" s="2409"/>
      <c r="AF39" s="2409"/>
      <c r="AG39" s="2409"/>
      <c r="AH39" s="2409"/>
      <c r="AI39" s="2409"/>
      <c r="AJ39" s="2409"/>
      <c r="BE39" s="728">
        <v>12960000</v>
      </c>
    </row>
    <row r="40" spans="2:57">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BE40" s="728">
        <v>10800000</v>
      </c>
    </row>
    <row r="41" spans="2:57">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row>
    <row r="42" spans="2:57">
      <c r="B42" s="20"/>
      <c r="C42" s="496"/>
      <c r="D42" s="2130"/>
      <c r="E42" s="1074"/>
      <c r="F42" s="1074"/>
      <c r="G42" s="1074"/>
      <c r="H42" s="1074"/>
      <c r="I42" s="1074"/>
      <c r="J42" s="1074"/>
      <c r="K42" s="1074"/>
      <c r="L42" s="1074"/>
      <c r="M42" s="1074"/>
      <c r="N42" s="1074"/>
      <c r="O42" s="1074"/>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row>
    <row r="43" spans="2:57">
      <c r="B43" s="20"/>
      <c r="C43" s="496"/>
      <c r="D43" s="25"/>
      <c r="E43" s="25"/>
      <c r="F43" s="25"/>
      <c r="G43" s="20"/>
      <c r="H43" s="20"/>
      <c r="I43" s="20"/>
      <c r="J43" s="20"/>
      <c r="K43" s="20"/>
      <c r="L43" s="20"/>
      <c r="M43" s="20"/>
      <c r="N43" s="20"/>
      <c r="O43" s="20"/>
      <c r="P43" s="20"/>
      <c r="Q43" s="20"/>
      <c r="R43" s="20"/>
      <c r="S43" s="20"/>
      <c r="T43" s="20"/>
      <c r="U43" s="20"/>
      <c r="V43" s="20"/>
      <c r="W43" s="20"/>
      <c r="X43" s="20"/>
      <c r="Y43" s="20"/>
    </row>
    <row r="44" spans="2:57">
      <c r="B44" s="20"/>
      <c r="C44" s="496"/>
      <c r="D44" s="497"/>
      <c r="E44" s="25"/>
      <c r="F44" s="25"/>
      <c r="G44" s="20"/>
      <c r="H44" s="25"/>
      <c r="I44" s="20"/>
      <c r="J44" s="20"/>
      <c r="K44" s="20"/>
      <c r="L44" s="20"/>
      <c r="M44" s="20"/>
      <c r="N44" s="20"/>
      <c r="O44" s="20"/>
      <c r="P44" s="20"/>
      <c r="Q44" s="20"/>
      <c r="R44" s="20"/>
      <c r="S44" s="20"/>
      <c r="T44" s="20"/>
      <c r="U44" s="20"/>
      <c r="V44" s="20"/>
      <c r="W44" s="20"/>
      <c r="X44" s="20"/>
      <c r="Y44" s="20"/>
    </row>
    <row r="45" spans="2:57">
      <c r="B45" s="20"/>
      <c r="C45" s="21"/>
      <c r="D45" s="20"/>
      <c r="E45" s="20"/>
      <c r="F45" s="20"/>
      <c r="G45" s="686"/>
      <c r="H45" s="686"/>
      <c r="I45" s="686"/>
      <c r="J45" s="686"/>
      <c r="K45" s="686"/>
      <c r="L45" s="686"/>
      <c r="M45" s="686"/>
      <c r="N45" s="686"/>
      <c r="O45" s="686"/>
      <c r="P45" s="686"/>
      <c r="Q45" s="686"/>
      <c r="R45" s="686"/>
      <c r="S45" s="686"/>
      <c r="T45" s="686"/>
      <c r="U45" s="686"/>
      <c r="V45" s="686"/>
      <c r="W45" s="686"/>
      <c r="X45" s="686"/>
      <c r="Y45" s="686"/>
      <c r="Z45" s="679"/>
      <c r="AA45" s="679"/>
      <c r="AB45" s="679"/>
      <c r="AC45" s="679"/>
      <c r="AD45" s="679"/>
      <c r="AE45" s="679"/>
      <c r="AF45" s="679"/>
      <c r="AG45" s="679"/>
      <c r="AH45" s="679"/>
    </row>
    <row r="46" spans="2:57">
      <c r="C46" s="17"/>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row>
    <row r="47" spans="2:57">
      <c r="C47" s="17"/>
      <c r="G47" s="1510"/>
      <c r="H47" s="1510"/>
      <c r="I47" s="1510"/>
      <c r="J47" s="1510"/>
      <c r="K47" s="1510"/>
      <c r="L47" s="1510"/>
      <c r="M47" s="1510"/>
      <c r="N47" s="1510"/>
      <c r="O47" s="1510"/>
      <c r="P47" s="1510"/>
      <c r="Q47" s="1510"/>
      <c r="R47" s="1510"/>
      <c r="S47" s="1510"/>
      <c r="T47" s="1510"/>
      <c r="U47" s="1510"/>
      <c r="V47" s="1510"/>
      <c r="W47" s="1510"/>
      <c r="X47" s="1510"/>
      <c r="Y47" s="1510"/>
      <c r="Z47" s="1510"/>
      <c r="AA47" s="1510"/>
      <c r="AB47" s="1510"/>
      <c r="AC47" s="1510"/>
      <c r="AD47" s="1510"/>
      <c r="AE47" s="1510"/>
      <c r="AF47" s="1510"/>
      <c r="AG47" s="1510"/>
      <c r="AH47" s="1510"/>
    </row>
  </sheetData>
  <sheetProtection selectLockedCells="1"/>
  <mergeCells count="66">
    <mergeCell ref="P11:AF12"/>
    <mergeCell ref="AN13:AV16"/>
    <mergeCell ref="AO7:AU8"/>
    <mergeCell ref="R8:V8"/>
    <mergeCell ref="X8:AG8"/>
    <mergeCell ref="AQ35:AZ37"/>
    <mergeCell ref="AG11:AH11"/>
    <mergeCell ref="R10:V10"/>
    <mergeCell ref="X10:AG10"/>
    <mergeCell ref="AH10:AI10"/>
    <mergeCell ref="AE22:AJ23"/>
    <mergeCell ref="B13:AJ13"/>
    <mergeCell ref="B18:AJ18"/>
    <mergeCell ref="B20:B21"/>
    <mergeCell ref="C20:H21"/>
    <mergeCell ref="I20:I21"/>
    <mergeCell ref="L20:AJ21"/>
    <mergeCell ref="B15:AJ16"/>
    <mergeCell ref="B22:B23"/>
    <mergeCell ref="C22:H23"/>
    <mergeCell ref="I22:I23"/>
    <mergeCell ref="C5:F5"/>
    <mergeCell ref="C6:M6"/>
    <mergeCell ref="R9:V9"/>
    <mergeCell ref="X9:AG9"/>
    <mergeCell ref="Z3:AJ3"/>
    <mergeCell ref="L22:W23"/>
    <mergeCell ref="Y22:AC23"/>
    <mergeCell ref="AC26:AJ27"/>
    <mergeCell ref="B24:B25"/>
    <mergeCell ref="C24:H25"/>
    <mergeCell ref="J24:K24"/>
    <mergeCell ref="L24:W24"/>
    <mergeCell ref="J25:K25"/>
    <mergeCell ref="L25:W25"/>
    <mergeCell ref="B26:B27"/>
    <mergeCell ref="C26:H27"/>
    <mergeCell ref="I26:I27"/>
    <mergeCell ref="J26:W27"/>
    <mergeCell ref="X26:AB27"/>
    <mergeCell ref="B28:B29"/>
    <mergeCell ref="C28:H29"/>
    <mergeCell ref="I28:I29"/>
    <mergeCell ref="J28:W29"/>
    <mergeCell ref="X28:AJ29"/>
    <mergeCell ref="G47:AH47"/>
    <mergeCell ref="AC30:AE31"/>
    <mergeCell ref="AF30:AJ31"/>
    <mergeCell ref="AQ30:AY32"/>
    <mergeCell ref="B32:B33"/>
    <mergeCell ref="C32:H33"/>
    <mergeCell ref="I32:I33"/>
    <mergeCell ref="L32:W33"/>
    <mergeCell ref="AQ33:AW34"/>
    <mergeCell ref="AX33:BC34"/>
    <mergeCell ref="B34:B35"/>
    <mergeCell ref="B30:B31"/>
    <mergeCell ref="C30:H31"/>
    <mergeCell ref="I30:I31"/>
    <mergeCell ref="J30:W31"/>
    <mergeCell ref="X30:AB31"/>
    <mergeCell ref="C34:H35"/>
    <mergeCell ref="I34:I35"/>
    <mergeCell ref="L34:W35"/>
    <mergeCell ref="B37:AJ39"/>
    <mergeCell ref="D42:AJ42"/>
  </mergeCells>
  <phoneticPr fontId="3"/>
  <conditionalFormatting sqref="L22:W23">
    <cfRule type="expression" dxfId="14" priority="13" stopIfTrue="1">
      <formula>AND(MONTH(L22)&lt;10,DAY(L22)&gt;9)</formula>
    </cfRule>
    <cfRule type="expression" dxfId="13" priority="14" stopIfTrue="1">
      <formula>AND(MONTH(L22)&lt;10,DAY(L22)&lt;10)</formula>
    </cfRule>
    <cfRule type="expression" dxfId="12" priority="15" stopIfTrue="1">
      <formula>AND(MONTH(L22)&gt;9,DAY(L22)&lt;10)</formula>
    </cfRule>
  </conditionalFormatting>
  <conditionalFormatting sqref="L24:W24">
    <cfRule type="expression" dxfId="11" priority="10" stopIfTrue="1">
      <formula>AND(MONTH(L24)&lt;10,DAY(L24)&gt;9)</formula>
    </cfRule>
    <cfRule type="expression" dxfId="10" priority="11" stopIfTrue="1">
      <formula>AND(MONTH(L24)&lt;10,DAY(L24)&lt;10)</formula>
    </cfRule>
    <cfRule type="expression" dxfId="9" priority="12" stopIfTrue="1">
      <formula>AND(MONTH(L24)&gt;9,DAY(L24)&lt;10)</formula>
    </cfRule>
  </conditionalFormatting>
  <conditionalFormatting sqref="L25:W25">
    <cfRule type="expression" dxfId="8" priority="7" stopIfTrue="1">
      <formula>AND(MONTH(L25)&lt;10,DAY(L25)&gt;9)</formula>
    </cfRule>
    <cfRule type="expression" dxfId="7" priority="8" stopIfTrue="1">
      <formula>AND(MONTH(L25)&lt;10,DAY(L25)&lt;10)</formula>
    </cfRule>
    <cfRule type="expression" dxfId="6" priority="9" stopIfTrue="1">
      <formula>AND(MONTH(L25)&gt;9,DAY(L25)&lt;10)</formula>
    </cfRule>
  </conditionalFormatting>
  <conditionalFormatting sqref="L32:W33">
    <cfRule type="expression" dxfId="5" priority="4" stopIfTrue="1">
      <formula>AND(MONTH(L32)&lt;10,DAY(L32)&gt;9)</formula>
    </cfRule>
    <cfRule type="expression" dxfId="4" priority="5" stopIfTrue="1">
      <formula>AND(MONTH(L32)&lt;10,DAY(L32)&lt;10)</formula>
    </cfRule>
    <cfRule type="expression" dxfId="3" priority="6" stopIfTrue="1">
      <formula>AND(MONTH(L32)&gt;9,DAY(L32)&lt;10)</formula>
    </cfRule>
  </conditionalFormatting>
  <conditionalFormatting sqref="L34:W35">
    <cfRule type="expression" dxfId="2" priority="1" stopIfTrue="1">
      <formula>AND(MONTH(L34)&lt;10,DAY(L34)&gt;9)</formula>
    </cfRule>
    <cfRule type="expression" dxfId="1" priority="2" stopIfTrue="1">
      <formula>AND(MONTH(L34)&lt;10,DAY(L34)&lt;10)</formula>
    </cfRule>
    <cfRule type="expression" dxfId="0" priority="3" stopIfTrue="1">
      <formula>AND(MONTH(L34)&gt;9,DAY(L34)&lt;10)</formula>
    </cfRule>
  </conditionalFormatting>
  <dataValidations disablePrompts="1" count="1">
    <dataValidation type="list" allowBlank="1" showInputMessage="1" showErrorMessage="1" sqref="AX33:BC34">
      <formula1>$BE$29:$BE$31</formula1>
    </dataValidation>
  </dataValidations>
  <pageMargins left="1.1023622047244095" right="0.51181102362204722" top="0.74803149606299213" bottom="0.74803149606299213" header="0.31496062992125984" footer="0.31496062992125984"/>
  <pageSetup paperSize="9" orientation="portrait" r:id="rId1"/>
  <headerFooter>
    <oddHeader>&amp;L&amp;"ＭＳ 明朝,標準"&amp;8&amp;K01+033第27号様式（第42条関係）建築保全業務委託用</oddHeader>
    <oddFooter>&amp;R&amp;"ＭＳ 明朝,標準"&amp;8&amp;K01+032発注者発議の場合は、業務主管課⇒受注者
受注者発議の場合は、受注者⇒業務主管課</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CU101"/>
  <sheetViews>
    <sheetView showZeros="0" view="pageBreakPreview" zoomScaleNormal="100" zoomScaleSheetLayoutView="100" workbookViewId="0">
      <selection activeCell="BY6" sqref="BY6"/>
    </sheetView>
  </sheetViews>
  <sheetFormatPr defaultColWidth="1.33203125" defaultRowHeight="9.9" customHeight="1"/>
  <cols>
    <col min="1" max="1" width="5.6640625" style="121" customWidth="1"/>
    <col min="2" max="85" width="1.33203125" style="121"/>
    <col min="86" max="86" width="23" style="121" customWidth="1"/>
    <col min="87" max="87" width="12.6640625" style="121" customWidth="1"/>
    <col min="88" max="97" width="1.33203125" style="121"/>
    <col min="98" max="98" width="5.77734375" style="121" hidden="1" customWidth="1"/>
    <col min="99" max="99" width="6" style="121" customWidth="1"/>
    <col min="100" max="16384" width="1.33203125" style="121"/>
  </cols>
  <sheetData>
    <row r="1" spans="2:91" ht="20.100000000000001" customHeight="1">
      <c r="B1" s="797"/>
      <c r="C1" s="797"/>
      <c r="D1" s="797"/>
      <c r="E1" s="797"/>
      <c r="F1" s="797"/>
      <c r="G1" s="797"/>
      <c r="H1" s="797"/>
      <c r="I1" s="797"/>
      <c r="J1" s="797"/>
      <c r="K1" s="798"/>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7"/>
      <c r="AT1" s="797"/>
      <c r="AU1" s="800"/>
      <c r="AV1" s="800"/>
      <c r="AW1" s="1721" t="s">
        <v>353</v>
      </c>
      <c r="AX1" s="1721"/>
      <c r="AY1" s="1721"/>
      <c r="AZ1" s="1721"/>
      <c r="BA1" s="1721"/>
      <c r="BB1" s="1721"/>
      <c r="BC1" s="1721"/>
      <c r="BD1" s="1721"/>
      <c r="BE1" s="1721"/>
      <c r="BF1" s="1721"/>
      <c r="BG1" s="1721"/>
      <c r="BH1" s="1721"/>
      <c r="BI1" s="1721"/>
      <c r="BJ1" s="1721"/>
      <c r="BK1" s="1721"/>
      <c r="BL1" s="1721"/>
      <c r="BM1" s="1721"/>
      <c r="BN1" s="1721"/>
      <c r="BO1" s="1721"/>
      <c r="BP1" s="1721"/>
      <c r="BQ1" s="1721"/>
      <c r="BR1" s="1721"/>
      <c r="BS1" s="1721"/>
      <c r="BT1" s="797"/>
      <c r="BU1" s="797"/>
      <c r="BX1" s="789" t="s">
        <v>281</v>
      </c>
    </row>
    <row r="2" spans="2:91" ht="20.100000000000001" customHeight="1">
      <c r="B2" s="797"/>
      <c r="C2" s="797"/>
      <c r="D2" s="797"/>
      <c r="E2" s="797"/>
      <c r="F2" s="797"/>
      <c r="G2" s="797"/>
      <c r="H2" s="797"/>
      <c r="I2" s="797"/>
      <c r="J2" s="797"/>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c r="AL2" s="799"/>
      <c r="AM2" s="799"/>
      <c r="AN2" s="799"/>
      <c r="AO2" s="799"/>
      <c r="AP2" s="799"/>
      <c r="AQ2" s="799"/>
      <c r="AR2" s="799"/>
      <c r="AS2" s="797"/>
      <c r="AT2" s="801"/>
      <c r="AU2" s="801"/>
      <c r="AV2" s="801"/>
      <c r="AW2" s="2595">
        <v>43383</v>
      </c>
      <c r="AX2" s="1726"/>
      <c r="AY2" s="1726"/>
      <c r="AZ2" s="1726"/>
      <c r="BA2" s="1726"/>
      <c r="BB2" s="1726"/>
      <c r="BC2" s="1726"/>
      <c r="BD2" s="1726"/>
      <c r="BE2" s="1726"/>
      <c r="BF2" s="1726"/>
      <c r="BG2" s="1726"/>
      <c r="BH2" s="1726"/>
      <c r="BI2" s="1726"/>
      <c r="BJ2" s="1726"/>
      <c r="BK2" s="1726"/>
      <c r="BL2" s="1726"/>
      <c r="BM2" s="1726"/>
      <c r="BN2" s="1726"/>
      <c r="BO2" s="1726"/>
      <c r="BP2" s="1726"/>
      <c r="BQ2" s="1948"/>
      <c r="BR2" s="1948"/>
      <c r="BS2" s="1948"/>
      <c r="BT2" s="801"/>
      <c r="BU2" s="801"/>
      <c r="BX2" s="789" t="s">
        <v>40</v>
      </c>
      <c r="BY2" s="802"/>
      <c r="BZ2" s="802"/>
      <c r="CA2" s="802"/>
      <c r="CB2" s="802"/>
      <c r="CC2" s="802"/>
      <c r="CD2" s="802"/>
      <c r="CE2" s="802"/>
    </row>
    <row r="3" spans="2:91" ht="15" customHeight="1">
      <c r="B3" s="797"/>
      <c r="C3" s="797"/>
      <c r="D3" s="797"/>
      <c r="E3" s="797"/>
      <c r="F3" s="797"/>
      <c r="G3" s="797"/>
      <c r="H3" s="797"/>
      <c r="I3" s="797"/>
      <c r="J3" s="797"/>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797"/>
      <c r="AT3" s="801"/>
      <c r="AU3" s="801"/>
      <c r="AV3" s="801"/>
      <c r="AW3" s="803"/>
      <c r="AX3" s="935"/>
      <c r="AY3" s="935"/>
      <c r="AZ3" s="935"/>
      <c r="BA3" s="935"/>
      <c r="BB3" s="935"/>
      <c r="BC3" s="935"/>
      <c r="BD3" s="935"/>
      <c r="BE3" s="935"/>
      <c r="BF3" s="935"/>
      <c r="BG3" s="935"/>
      <c r="BH3" s="935"/>
      <c r="BI3" s="935"/>
      <c r="BJ3" s="935"/>
      <c r="BK3" s="935"/>
      <c r="BL3" s="935"/>
      <c r="BM3" s="935"/>
      <c r="BN3" s="935"/>
      <c r="BO3" s="935"/>
      <c r="BP3" s="935"/>
      <c r="BQ3" s="804"/>
      <c r="BR3" s="804"/>
      <c r="BS3" s="804"/>
      <c r="BT3" s="801"/>
      <c r="BU3" s="801"/>
      <c r="BX3" s="789"/>
      <c r="BY3" s="802"/>
      <c r="BZ3" s="802"/>
      <c r="CA3" s="802"/>
      <c r="CB3" s="802"/>
      <c r="CC3" s="802"/>
      <c r="CD3" s="802"/>
      <c r="CE3" s="802"/>
    </row>
    <row r="4" spans="2:91" ht="15" customHeight="1">
      <c r="B4" s="797"/>
      <c r="C4" s="797"/>
      <c r="D4" s="797"/>
      <c r="E4" s="2596" t="s">
        <v>284</v>
      </c>
      <c r="F4" s="1712"/>
      <c r="G4" s="1712"/>
      <c r="H4" s="1712"/>
      <c r="I4" s="1712"/>
      <c r="J4" s="1712"/>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7"/>
      <c r="AT4" s="805"/>
      <c r="AU4" s="805"/>
      <c r="AV4" s="805"/>
      <c r="AW4" s="805"/>
      <c r="AX4" s="805"/>
      <c r="AY4" s="805"/>
      <c r="AZ4" s="805"/>
      <c r="BA4" s="805"/>
      <c r="BB4" s="805"/>
      <c r="BC4" s="805"/>
      <c r="BD4" s="805"/>
      <c r="BE4" s="805"/>
      <c r="BF4" s="805"/>
      <c r="BG4" s="805"/>
      <c r="BH4" s="805"/>
      <c r="BI4" s="805"/>
      <c r="BJ4" s="805"/>
      <c r="BK4" s="805"/>
      <c r="BL4" s="805"/>
      <c r="BM4" s="805"/>
      <c r="BN4" s="805"/>
      <c r="BO4" s="805"/>
      <c r="BP4" s="805"/>
      <c r="BQ4" s="805"/>
      <c r="BR4" s="805"/>
      <c r="BS4" s="805"/>
      <c r="BT4" s="805"/>
      <c r="BU4" s="805"/>
    </row>
    <row r="5" spans="2:91" ht="30" customHeight="1">
      <c r="B5" s="797"/>
      <c r="C5" s="797"/>
      <c r="D5" s="2602" t="str">
        <f>各項目入力表!F4</f>
        <v>○△□×ビル管理株式会社</v>
      </c>
      <c r="E5" s="2361"/>
      <c r="F5" s="2361"/>
      <c r="G5" s="2361"/>
      <c r="H5" s="2361"/>
      <c r="I5" s="2361"/>
      <c r="J5" s="2361"/>
      <c r="K5" s="2361"/>
      <c r="L5" s="2361"/>
      <c r="M5" s="2361"/>
      <c r="N5" s="2361"/>
      <c r="O5" s="2361"/>
      <c r="P5" s="2361"/>
      <c r="Q5" s="2361"/>
      <c r="R5" s="2361"/>
      <c r="S5" s="2361"/>
      <c r="T5" s="2361"/>
      <c r="U5" s="2361"/>
      <c r="V5" s="2361"/>
      <c r="W5" s="2361"/>
      <c r="X5" s="2361"/>
      <c r="Y5" s="2361"/>
      <c r="Z5" s="2361"/>
      <c r="AA5" s="2361"/>
      <c r="AB5" s="2361"/>
      <c r="AC5" s="2361"/>
      <c r="AD5" s="997"/>
      <c r="AE5" s="997"/>
      <c r="AF5" s="997"/>
      <c r="AG5" s="997"/>
      <c r="AH5" s="997"/>
      <c r="AI5" s="799"/>
      <c r="AJ5" s="799"/>
      <c r="AK5" s="799"/>
      <c r="AL5" s="799"/>
      <c r="AM5" s="799"/>
      <c r="AN5" s="799"/>
      <c r="AO5" s="799"/>
      <c r="AP5" s="799"/>
      <c r="AQ5" s="799"/>
      <c r="AR5" s="799"/>
      <c r="AS5" s="797"/>
      <c r="AT5" s="805"/>
      <c r="AU5" s="805"/>
      <c r="AV5" s="805"/>
      <c r="AW5" s="805"/>
      <c r="AX5" s="805"/>
      <c r="AY5" s="805"/>
      <c r="AZ5" s="805"/>
      <c r="BA5" s="805"/>
      <c r="BB5" s="805"/>
      <c r="BC5" s="805"/>
      <c r="BD5" s="805"/>
      <c r="BE5" s="805"/>
      <c r="BF5" s="805"/>
      <c r="BG5" s="805"/>
      <c r="BH5" s="805"/>
      <c r="BI5" s="805"/>
      <c r="BJ5" s="805"/>
      <c r="BK5" s="805"/>
      <c r="BL5" s="805"/>
      <c r="BM5" s="805"/>
      <c r="BN5" s="805"/>
      <c r="BO5" s="805"/>
      <c r="BP5" s="805"/>
      <c r="BQ5" s="805"/>
      <c r="BR5" s="805"/>
      <c r="BS5" s="805"/>
      <c r="BT5" s="805"/>
      <c r="BU5" s="805"/>
    </row>
    <row r="6" spans="2:91" ht="30" customHeight="1">
      <c r="B6" s="797"/>
      <c r="C6" s="797"/>
      <c r="D6" s="2603" t="str">
        <f>各項目入力表!F5</f>
        <v>代表取締役　○△　□×</v>
      </c>
      <c r="E6" s="2361"/>
      <c r="F6" s="2361"/>
      <c r="G6" s="2361"/>
      <c r="H6" s="2361"/>
      <c r="I6" s="2361"/>
      <c r="J6" s="2361"/>
      <c r="K6" s="2361"/>
      <c r="L6" s="2361"/>
      <c r="M6" s="2361"/>
      <c r="N6" s="2361"/>
      <c r="O6" s="2361"/>
      <c r="P6" s="2361"/>
      <c r="Q6" s="2361"/>
      <c r="R6" s="2361"/>
      <c r="S6" s="2361"/>
      <c r="T6" s="2361"/>
      <c r="U6" s="2361"/>
      <c r="V6" s="2361"/>
      <c r="W6" s="2361"/>
      <c r="X6" s="2361"/>
      <c r="Y6" s="2361"/>
      <c r="Z6" s="2361"/>
      <c r="AA6" s="2361"/>
      <c r="AB6" s="2361"/>
      <c r="AC6" s="2361"/>
      <c r="AD6" s="2597" t="s">
        <v>481</v>
      </c>
      <c r="AE6" s="2105"/>
      <c r="AF6" s="997"/>
      <c r="AG6" s="997"/>
      <c r="AH6" s="997"/>
      <c r="AI6" s="806"/>
      <c r="AJ6" s="806"/>
      <c r="AK6" s="806"/>
      <c r="AL6" s="799"/>
      <c r="AM6" s="799"/>
      <c r="AN6" s="799"/>
      <c r="AO6" s="799"/>
      <c r="AP6" s="799"/>
      <c r="AQ6" s="799"/>
      <c r="AR6" s="799"/>
      <c r="AS6" s="797"/>
      <c r="AT6" s="805"/>
      <c r="AU6" s="805"/>
      <c r="AV6" s="805"/>
      <c r="AW6" s="805"/>
      <c r="AX6" s="805"/>
      <c r="AY6" s="805"/>
      <c r="AZ6" s="805"/>
      <c r="BA6" s="805"/>
      <c r="BB6" s="805"/>
      <c r="BC6" s="805"/>
      <c r="BD6" s="805"/>
      <c r="BE6" s="805"/>
      <c r="BF6" s="805"/>
      <c r="BG6" s="805"/>
      <c r="BH6" s="805"/>
      <c r="BI6" s="805"/>
      <c r="BJ6" s="805"/>
      <c r="BK6" s="805"/>
      <c r="BL6" s="805"/>
      <c r="BM6" s="805"/>
      <c r="BN6" s="805"/>
      <c r="BO6" s="805"/>
      <c r="BP6" s="805"/>
      <c r="BQ6" s="805"/>
      <c r="BR6" s="805"/>
      <c r="BS6" s="805"/>
      <c r="BT6" s="805"/>
      <c r="BU6" s="805"/>
      <c r="CA6" s="1616" t="s">
        <v>482</v>
      </c>
      <c r="CB6" s="1090"/>
      <c r="CC6" s="1090"/>
      <c r="CD6" s="1090"/>
      <c r="CE6" s="1090"/>
      <c r="CF6" s="1090"/>
      <c r="CG6" s="1090"/>
      <c r="CH6" s="1074"/>
      <c r="CI6" s="1074"/>
      <c r="CJ6" s="1074"/>
      <c r="CK6" s="1074"/>
      <c r="CL6" s="1074"/>
      <c r="CM6" s="1074"/>
    </row>
    <row r="7" spans="2:91" s="807" customFormat="1" ht="15" customHeight="1">
      <c r="B7" s="805"/>
      <c r="C7" s="805"/>
      <c r="D7" s="805"/>
      <c r="E7" s="805"/>
      <c r="F7" s="805"/>
      <c r="G7" s="805"/>
      <c r="H7" s="805"/>
      <c r="I7" s="805"/>
      <c r="J7" s="805"/>
      <c r="K7" s="805"/>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808"/>
      <c r="AS7" s="808"/>
      <c r="AT7" s="808"/>
      <c r="AU7" s="808"/>
      <c r="AV7" s="808"/>
      <c r="AW7" s="808"/>
      <c r="AX7" s="808"/>
      <c r="AY7" s="808"/>
      <c r="AZ7" s="808"/>
      <c r="BA7" s="808"/>
      <c r="BB7" s="808"/>
      <c r="BC7" s="805"/>
      <c r="BD7" s="805"/>
      <c r="BE7" s="805"/>
      <c r="BF7" s="805"/>
      <c r="BG7" s="805"/>
      <c r="BH7" s="805"/>
      <c r="BI7" s="805"/>
      <c r="BJ7" s="805"/>
      <c r="BK7" s="805"/>
      <c r="BL7" s="805"/>
      <c r="BM7" s="805"/>
      <c r="BN7" s="805"/>
      <c r="BO7" s="805"/>
      <c r="BP7" s="805"/>
      <c r="BQ7" s="805"/>
      <c r="BR7" s="805"/>
      <c r="BS7" s="805"/>
      <c r="BT7" s="805"/>
      <c r="BU7" s="805"/>
      <c r="CA7" s="1090"/>
      <c r="CB7" s="1090"/>
      <c r="CC7" s="1090"/>
      <c r="CD7" s="1090"/>
      <c r="CE7" s="1090"/>
      <c r="CF7" s="1090"/>
      <c r="CG7" s="1090"/>
      <c r="CH7" s="1074"/>
      <c r="CI7" s="1074"/>
      <c r="CJ7" s="1074"/>
      <c r="CK7" s="1074"/>
      <c r="CL7" s="1074"/>
      <c r="CM7" s="1074"/>
    </row>
    <row r="8" spans="2:91" ht="20.100000000000001" customHeight="1">
      <c r="B8" s="797"/>
      <c r="C8" s="797"/>
      <c r="D8" s="797"/>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799"/>
      <c r="AK8" s="799"/>
      <c r="AL8" s="799"/>
      <c r="AM8" s="799"/>
      <c r="AN8" s="799"/>
      <c r="AO8" s="799"/>
      <c r="AP8" s="799"/>
      <c r="AQ8" s="2580" t="str">
        <f>各項目入力表!B10</f>
        <v>平塚市長　　落合　克宏</v>
      </c>
      <c r="AR8" s="1712"/>
      <c r="AS8" s="1712"/>
      <c r="AT8" s="1712"/>
      <c r="AU8" s="1712"/>
      <c r="AV8" s="1712"/>
      <c r="AW8" s="1712"/>
      <c r="AX8" s="1712"/>
      <c r="AY8" s="1712"/>
      <c r="AZ8" s="1712"/>
      <c r="BA8" s="1712"/>
      <c r="BB8" s="1712"/>
      <c r="BC8" s="1712"/>
      <c r="BD8" s="1712"/>
      <c r="BE8" s="1712"/>
      <c r="BF8" s="1712"/>
      <c r="BG8" s="1712"/>
      <c r="BH8" s="1712"/>
      <c r="BI8" s="1712"/>
      <c r="BJ8" s="1712"/>
      <c r="BK8" s="1712"/>
      <c r="BL8" s="1712"/>
      <c r="BM8" s="1712"/>
      <c r="BN8" s="1712"/>
      <c r="BO8" s="1712"/>
      <c r="BP8" s="805"/>
      <c r="BQ8" s="805" t="s">
        <v>370</v>
      </c>
      <c r="BR8" s="805"/>
      <c r="BS8" s="805"/>
      <c r="BT8" s="805"/>
      <c r="BU8" s="805"/>
      <c r="CA8" s="1090"/>
      <c r="CB8" s="1090"/>
      <c r="CC8" s="1090"/>
      <c r="CD8" s="1090"/>
      <c r="CE8" s="1090"/>
      <c r="CF8" s="1090"/>
      <c r="CG8" s="1090"/>
      <c r="CH8" s="1074"/>
      <c r="CI8" s="1074"/>
      <c r="CJ8" s="1074"/>
      <c r="CK8" s="1074"/>
      <c r="CL8" s="1074"/>
      <c r="CM8" s="1074"/>
    </row>
    <row r="9" spans="2:91" ht="15" customHeight="1">
      <c r="B9" s="797"/>
      <c r="C9" s="797"/>
      <c r="D9" s="797"/>
      <c r="E9" s="805"/>
      <c r="F9" s="805"/>
      <c r="G9" s="805"/>
      <c r="H9" s="805"/>
      <c r="I9" s="805"/>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c r="AJ9" s="799"/>
      <c r="AK9" s="799"/>
      <c r="AL9" s="799"/>
      <c r="AM9" s="799"/>
      <c r="AN9" s="799"/>
      <c r="AO9" s="799"/>
      <c r="AP9" s="799"/>
      <c r="AQ9" s="996"/>
      <c r="AR9" s="953"/>
      <c r="AS9" s="953"/>
      <c r="AT9" s="953"/>
      <c r="AU9" s="953"/>
      <c r="AV9" s="953"/>
      <c r="AW9" s="953"/>
      <c r="AX9" s="953"/>
      <c r="AY9" s="953"/>
      <c r="AZ9" s="953"/>
      <c r="BA9" s="953"/>
      <c r="BB9" s="953"/>
      <c r="BC9" s="953"/>
      <c r="BD9" s="953"/>
      <c r="BE9" s="953"/>
      <c r="BF9" s="953"/>
      <c r="BG9" s="953"/>
      <c r="BH9" s="953"/>
      <c r="BI9" s="953"/>
      <c r="BJ9" s="953"/>
      <c r="BK9" s="953"/>
      <c r="BL9" s="953"/>
      <c r="BM9" s="953"/>
      <c r="BN9" s="953"/>
      <c r="BO9" s="953"/>
      <c r="BP9" s="805"/>
      <c r="BQ9" s="805"/>
      <c r="BR9" s="805"/>
      <c r="BS9" s="805"/>
      <c r="BT9" s="805"/>
      <c r="BU9" s="805"/>
      <c r="CA9" s="788"/>
      <c r="CB9" s="788"/>
      <c r="CC9" s="788"/>
      <c r="CD9" s="788"/>
      <c r="CE9" s="788"/>
      <c r="CF9" s="788"/>
      <c r="CG9" s="788"/>
      <c r="CH9" s="787"/>
      <c r="CI9" s="787"/>
      <c r="CJ9" s="787"/>
      <c r="CK9" s="787"/>
      <c r="CL9" s="787"/>
      <c r="CM9" s="787"/>
    </row>
    <row r="10" spans="2:91" ht="30" customHeight="1">
      <c r="B10" s="809"/>
      <c r="C10" s="810"/>
      <c r="D10" s="811"/>
      <c r="E10" s="810"/>
      <c r="F10" s="810"/>
      <c r="G10" s="811"/>
      <c r="H10" s="810"/>
      <c r="I10" s="810"/>
      <c r="J10" s="810"/>
      <c r="K10" s="2598" t="s">
        <v>624</v>
      </c>
      <c r="L10" s="2599"/>
      <c r="M10" s="2599"/>
      <c r="N10" s="2599"/>
      <c r="O10" s="2599"/>
      <c r="P10" s="2599"/>
      <c r="Q10" s="2599"/>
      <c r="R10" s="2599"/>
      <c r="S10" s="2599"/>
      <c r="T10" s="2599"/>
      <c r="U10" s="2599"/>
      <c r="V10" s="2599"/>
      <c r="W10" s="2599"/>
      <c r="X10" s="2599"/>
      <c r="Y10" s="2599"/>
      <c r="Z10" s="2599"/>
      <c r="AA10" s="2599"/>
      <c r="AB10" s="2599"/>
      <c r="AC10" s="2599"/>
      <c r="AD10" s="2599"/>
      <c r="AE10" s="2599"/>
      <c r="AF10" s="2599"/>
      <c r="AG10" s="2599"/>
      <c r="AH10" s="2599"/>
      <c r="AI10" s="2599"/>
      <c r="AJ10" s="2599"/>
      <c r="AK10" s="2599"/>
      <c r="AL10" s="2599"/>
      <c r="AM10" s="2599"/>
      <c r="AN10" s="2599"/>
      <c r="AO10" s="2599"/>
      <c r="AP10" s="2599"/>
      <c r="AQ10" s="2599"/>
      <c r="AR10" s="2599"/>
      <c r="AS10" s="2599"/>
      <c r="AT10" s="2599"/>
      <c r="AU10" s="2599"/>
      <c r="AV10" s="2599"/>
      <c r="AW10" s="2599"/>
      <c r="AX10" s="2599"/>
      <c r="AY10" s="2599"/>
      <c r="AZ10" s="2599"/>
      <c r="BA10" s="2599"/>
      <c r="BB10" s="2599"/>
      <c r="BC10" s="2599"/>
      <c r="BD10" s="2599"/>
      <c r="BE10" s="2599"/>
      <c r="BF10" s="2599"/>
      <c r="BG10" s="2599"/>
      <c r="BH10" s="2599"/>
      <c r="BI10" s="2599"/>
      <c r="BJ10" s="2599"/>
      <c r="BK10" s="810"/>
      <c r="BL10" s="810"/>
      <c r="BM10" s="2600" t="s">
        <v>483</v>
      </c>
      <c r="BN10" s="1907"/>
      <c r="BO10" s="1907"/>
      <c r="BP10" s="2601">
        <v>1</v>
      </c>
      <c r="BQ10" s="1608"/>
      <c r="BR10" s="1608"/>
      <c r="BS10" s="1608"/>
      <c r="BT10" s="1608"/>
      <c r="BU10" s="810"/>
    </row>
    <row r="11" spans="2:91" ht="15" customHeight="1">
      <c r="B11" s="797"/>
      <c r="C11" s="797"/>
      <c r="D11" s="797"/>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799"/>
      <c r="AK11" s="799"/>
      <c r="AL11" s="799"/>
      <c r="AM11" s="799"/>
      <c r="AN11" s="799"/>
      <c r="AO11" s="799"/>
      <c r="AP11" s="799"/>
      <c r="AQ11" s="799"/>
      <c r="AR11" s="805"/>
      <c r="AS11" s="805"/>
      <c r="AT11" s="805"/>
      <c r="AU11" s="805"/>
      <c r="AV11" s="805"/>
      <c r="AW11" s="804"/>
      <c r="AX11" s="935"/>
      <c r="AY11" s="935"/>
      <c r="AZ11" s="935"/>
      <c r="BA11" s="935"/>
      <c r="BB11" s="935"/>
      <c r="BC11" s="935"/>
      <c r="BD11" s="935"/>
      <c r="BE11" s="935"/>
      <c r="BF11" s="935"/>
      <c r="BG11" s="935"/>
      <c r="BH11" s="935"/>
      <c r="BI11" s="935"/>
      <c r="BJ11" s="935"/>
      <c r="BK11" s="935"/>
      <c r="BL11" s="935"/>
      <c r="BM11" s="935"/>
      <c r="BN11" s="935"/>
      <c r="BO11" s="935"/>
      <c r="BP11" s="805"/>
      <c r="BQ11" s="805"/>
      <c r="BR11" s="805"/>
      <c r="BS11" s="805"/>
      <c r="BT11" s="805"/>
      <c r="BU11" s="805"/>
    </row>
    <row r="12" spans="2:91" ht="20.100000000000001" customHeight="1">
      <c r="B12" s="2588" t="s">
        <v>625</v>
      </c>
      <c r="C12" s="2588"/>
      <c r="D12" s="2588"/>
      <c r="E12" s="2588"/>
      <c r="F12" s="2588"/>
      <c r="G12" s="2588"/>
      <c r="H12" s="2588"/>
      <c r="I12" s="2588"/>
      <c r="J12" s="2588"/>
      <c r="K12" s="2588"/>
      <c r="L12" s="2588"/>
      <c r="M12" s="2588"/>
      <c r="N12" s="2588"/>
      <c r="O12" s="2588"/>
      <c r="P12" s="2588"/>
      <c r="Q12" s="2588"/>
      <c r="R12" s="2588"/>
      <c r="S12" s="2588"/>
      <c r="T12" s="2588"/>
      <c r="U12" s="2588"/>
      <c r="V12" s="2588"/>
      <c r="W12" s="2588"/>
      <c r="X12" s="2588"/>
      <c r="Y12" s="2588"/>
      <c r="Z12" s="2588"/>
      <c r="AA12" s="2588"/>
      <c r="AB12" s="2588"/>
      <c r="AC12" s="2588"/>
      <c r="AD12" s="2588"/>
      <c r="AE12" s="2588"/>
      <c r="AF12" s="2588"/>
      <c r="AG12" s="2588"/>
      <c r="AH12" s="2588"/>
      <c r="AI12" s="2588"/>
      <c r="AJ12" s="2588"/>
      <c r="AK12" s="2588"/>
      <c r="AL12" s="2588"/>
      <c r="AM12" s="2588"/>
      <c r="AN12" s="2588"/>
      <c r="AO12" s="2588"/>
      <c r="AP12" s="2588"/>
      <c r="AQ12" s="2588"/>
      <c r="AR12" s="2588"/>
      <c r="AS12" s="2588"/>
      <c r="AT12" s="2588"/>
      <c r="AU12" s="2588"/>
      <c r="AV12" s="2588"/>
      <c r="AW12" s="2588"/>
      <c r="AX12" s="2588"/>
      <c r="AY12" s="2588"/>
      <c r="AZ12" s="2588"/>
      <c r="BA12" s="2588"/>
      <c r="BB12" s="2588"/>
      <c r="BC12" s="2588"/>
      <c r="BD12" s="2588"/>
      <c r="BE12" s="2588"/>
      <c r="BF12" s="2588"/>
      <c r="BG12" s="2588"/>
      <c r="BH12" s="2588"/>
      <c r="BI12" s="2588"/>
      <c r="BJ12" s="2588"/>
      <c r="BK12" s="2588"/>
      <c r="BL12" s="2588"/>
      <c r="BM12" s="2588"/>
      <c r="BN12" s="2588"/>
      <c r="BO12" s="2588"/>
      <c r="BP12" s="2588"/>
      <c r="BQ12" s="2588"/>
      <c r="BR12" s="2588"/>
      <c r="BS12" s="2588"/>
      <c r="BT12" s="2588"/>
      <c r="BU12" s="2588"/>
      <c r="BY12" s="2108" t="s">
        <v>375</v>
      </c>
      <c r="BZ12" s="1820"/>
      <c r="CA12" s="1820"/>
      <c r="CB12" s="1820"/>
      <c r="CC12" s="1820"/>
      <c r="CD12" s="1820"/>
      <c r="CE12" s="1820"/>
      <c r="CF12" s="1820"/>
      <c r="CG12" s="1820"/>
      <c r="CH12" s="2579"/>
      <c r="CI12" s="910"/>
      <c r="CJ12" s="900"/>
      <c r="CK12" s="900"/>
    </row>
    <row r="13" spans="2:91" ht="15" customHeight="1" thickBot="1">
      <c r="B13" s="994"/>
      <c r="C13" s="994"/>
      <c r="D13" s="994"/>
      <c r="E13" s="994"/>
      <c r="F13" s="994"/>
      <c r="G13" s="994"/>
      <c r="H13" s="994"/>
      <c r="I13" s="994"/>
      <c r="J13" s="994"/>
      <c r="K13" s="994"/>
      <c r="L13" s="994"/>
      <c r="M13" s="994"/>
      <c r="N13" s="994"/>
      <c r="O13" s="994"/>
      <c r="P13" s="994"/>
      <c r="Q13" s="994"/>
      <c r="R13" s="994"/>
      <c r="S13" s="994"/>
      <c r="T13" s="994"/>
      <c r="U13" s="994"/>
      <c r="V13" s="994"/>
      <c r="W13" s="994"/>
      <c r="X13" s="994"/>
      <c r="Y13" s="994"/>
      <c r="Z13" s="994"/>
      <c r="AA13" s="994"/>
      <c r="AB13" s="994"/>
      <c r="AC13" s="994"/>
      <c r="AD13" s="994"/>
      <c r="AE13" s="994"/>
      <c r="AF13" s="994"/>
      <c r="AG13" s="994"/>
      <c r="AH13" s="994"/>
      <c r="AI13" s="994"/>
      <c r="AJ13" s="994"/>
      <c r="AK13" s="994"/>
      <c r="AL13" s="994"/>
      <c r="AM13" s="994"/>
      <c r="AN13" s="994"/>
      <c r="AO13" s="994"/>
      <c r="AP13" s="994"/>
      <c r="AQ13" s="994"/>
      <c r="AR13" s="994"/>
      <c r="AS13" s="994"/>
      <c r="AT13" s="994"/>
      <c r="AU13" s="994"/>
      <c r="AV13" s="994"/>
      <c r="AW13" s="994"/>
      <c r="AX13" s="994"/>
      <c r="AY13" s="994"/>
      <c r="AZ13" s="994"/>
      <c r="BA13" s="994"/>
      <c r="BB13" s="994"/>
      <c r="BC13" s="994"/>
      <c r="BD13" s="994"/>
      <c r="BE13" s="994"/>
      <c r="BF13" s="994"/>
      <c r="BG13" s="994"/>
      <c r="BH13" s="994"/>
      <c r="BI13" s="994"/>
      <c r="BJ13" s="994"/>
      <c r="BK13" s="994"/>
      <c r="BL13" s="994"/>
      <c r="BM13" s="994"/>
      <c r="BN13" s="994"/>
      <c r="BO13" s="994"/>
      <c r="BP13" s="994"/>
      <c r="BQ13" s="994"/>
      <c r="BR13" s="994"/>
      <c r="BS13" s="994"/>
      <c r="BT13" s="994"/>
      <c r="BU13" s="994"/>
      <c r="BY13" s="2108"/>
      <c r="BZ13" s="1820"/>
      <c r="CA13" s="1820"/>
      <c r="CB13" s="1820"/>
      <c r="CC13" s="1820"/>
      <c r="CD13" s="1820"/>
      <c r="CE13" s="1820"/>
      <c r="CF13" s="1820"/>
      <c r="CG13" s="1820"/>
      <c r="CH13" s="2579"/>
      <c r="CI13" s="910"/>
      <c r="CJ13" s="900"/>
      <c r="CK13" s="900"/>
    </row>
    <row r="14" spans="2:91" ht="20.100000000000001" customHeight="1" thickBot="1">
      <c r="B14" s="2580" t="s">
        <v>537</v>
      </c>
      <c r="C14" s="1720"/>
      <c r="D14" s="1720"/>
      <c r="E14" s="1720"/>
      <c r="F14" s="1720"/>
      <c r="G14" s="1720"/>
      <c r="H14" s="1720"/>
      <c r="I14" s="1720"/>
      <c r="J14" s="1720"/>
      <c r="K14" s="1720"/>
      <c r="L14" s="1720"/>
      <c r="M14" s="1720"/>
      <c r="N14" s="1720"/>
      <c r="O14" s="1720"/>
      <c r="P14" s="1720"/>
      <c r="Q14" s="1720"/>
      <c r="R14" s="1720"/>
      <c r="S14" s="1720"/>
      <c r="T14" s="1720"/>
      <c r="U14" s="1720"/>
      <c r="V14" s="1720"/>
      <c r="W14" s="1720"/>
      <c r="X14" s="1720"/>
      <c r="Y14" s="1720"/>
      <c r="Z14" s="1720"/>
      <c r="AA14" s="1720"/>
      <c r="AB14" s="1720"/>
      <c r="AC14" s="1720"/>
      <c r="AD14" s="1720"/>
      <c r="AE14" s="1720"/>
      <c r="AF14" s="1720"/>
      <c r="AG14" s="1720"/>
      <c r="AH14" s="1720"/>
      <c r="AI14" s="1720"/>
      <c r="AJ14" s="1720"/>
      <c r="AK14" s="1720"/>
      <c r="AL14" s="1720"/>
      <c r="AM14" s="1720"/>
      <c r="AN14" s="1720"/>
      <c r="AO14" s="1720"/>
      <c r="AP14" s="1720"/>
      <c r="AQ14" s="1720"/>
      <c r="AR14" s="1720"/>
      <c r="AS14" s="1720"/>
      <c r="AT14" s="1720"/>
      <c r="AU14" s="1720"/>
      <c r="AV14" s="1720"/>
      <c r="AW14" s="1720"/>
      <c r="AX14" s="1720"/>
      <c r="AY14" s="1720"/>
      <c r="AZ14" s="1720"/>
      <c r="BA14" s="1720"/>
      <c r="BB14" s="1720"/>
      <c r="BC14" s="1720"/>
      <c r="BD14" s="1720"/>
      <c r="BE14" s="1720"/>
      <c r="BF14" s="1720"/>
      <c r="BG14" s="1720"/>
      <c r="BH14" s="1720"/>
      <c r="BI14" s="1720"/>
      <c r="BJ14" s="1720"/>
      <c r="BK14" s="1720"/>
      <c r="BL14" s="1720"/>
      <c r="BM14" s="1720"/>
      <c r="BN14" s="1720"/>
      <c r="BO14" s="1720"/>
      <c r="BP14" s="1720"/>
      <c r="BQ14" s="1720"/>
      <c r="BR14" s="1720"/>
      <c r="BS14" s="1720"/>
      <c r="BT14" s="1720"/>
      <c r="BU14" s="1720"/>
      <c r="BY14" s="2108"/>
      <c r="BZ14" s="1820"/>
      <c r="CA14" s="1820"/>
      <c r="CB14" s="1820"/>
      <c r="CC14" s="1820"/>
      <c r="CD14" s="1820"/>
      <c r="CE14" s="1820"/>
      <c r="CF14" s="1820"/>
      <c r="CG14" s="1820"/>
      <c r="CH14" s="2579"/>
      <c r="CI14" s="2585" t="s">
        <v>514</v>
      </c>
      <c r="CJ14" s="2586"/>
      <c r="CK14" s="2587"/>
    </row>
    <row r="15" spans="2:91" ht="15" customHeight="1" thickBot="1">
      <c r="B15" s="994"/>
      <c r="C15" s="994"/>
      <c r="D15" s="994"/>
      <c r="E15" s="994"/>
      <c r="F15" s="994"/>
      <c r="G15" s="994"/>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Y15" s="2108"/>
      <c r="BZ15" s="1820"/>
      <c r="CA15" s="1820"/>
      <c r="CB15" s="1820"/>
      <c r="CC15" s="1820"/>
      <c r="CD15" s="1820"/>
      <c r="CE15" s="1820"/>
      <c r="CF15" s="1820"/>
      <c r="CG15" s="1820"/>
      <c r="CH15" s="2579"/>
      <c r="CI15" s="910"/>
      <c r="CJ15" s="900"/>
      <c r="CK15" s="900"/>
    </row>
    <row r="16" spans="2:91" ht="12.9" customHeight="1" thickBot="1">
      <c r="B16" s="2589" t="s">
        <v>224</v>
      </c>
      <c r="C16" s="2590"/>
      <c r="D16" s="2590"/>
      <c r="E16" s="2590"/>
      <c r="F16" s="2590"/>
      <c r="G16" s="2590"/>
      <c r="H16" s="2590"/>
      <c r="I16" s="2590"/>
      <c r="J16" s="2591"/>
      <c r="K16" s="2591"/>
      <c r="L16" s="2591"/>
      <c r="M16" s="2591"/>
      <c r="N16" s="2591"/>
      <c r="O16" s="2592"/>
      <c r="P16" s="812"/>
      <c r="Q16" s="988"/>
      <c r="R16" s="2339" t="str">
        <f>各項目入力表!B3</f>
        <v>○○○○施設保全業務（総合管理）</v>
      </c>
      <c r="S16" s="2339"/>
      <c r="T16" s="2339"/>
      <c r="U16" s="2339"/>
      <c r="V16" s="2339"/>
      <c r="W16" s="2339"/>
      <c r="X16" s="2339"/>
      <c r="Y16" s="2339"/>
      <c r="Z16" s="2339"/>
      <c r="AA16" s="2339"/>
      <c r="AB16" s="2339"/>
      <c r="AC16" s="2339"/>
      <c r="AD16" s="2339"/>
      <c r="AE16" s="2339"/>
      <c r="AF16" s="2339"/>
      <c r="AG16" s="2339"/>
      <c r="AH16" s="2339"/>
      <c r="AI16" s="2339"/>
      <c r="AJ16" s="2339"/>
      <c r="AK16" s="2339"/>
      <c r="AL16" s="2339"/>
      <c r="AM16" s="2339"/>
      <c r="AN16" s="2339"/>
      <c r="AO16" s="2339"/>
      <c r="AP16" s="2339"/>
      <c r="AQ16" s="2339"/>
      <c r="AR16" s="2339"/>
      <c r="AS16" s="2339"/>
      <c r="AT16" s="2339"/>
      <c r="AU16" s="2339"/>
      <c r="AV16" s="2339"/>
      <c r="AW16" s="2339"/>
      <c r="AX16" s="2339"/>
      <c r="AY16" s="2339"/>
      <c r="AZ16" s="2339"/>
      <c r="BA16" s="2339"/>
      <c r="BB16" s="2339"/>
      <c r="BC16" s="2339"/>
      <c r="BD16" s="2339"/>
      <c r="BE16" s="2339"/>
      <c r="BF16" s="2339"/>
      <c r="BG16" s="2339"/>
      <c r="BH16" s="2339"/>
      <c r="BI16" s="2339"/>
      <c r="BJ16" s="2339"/>
      <c r="BK16" s="2339"/>
      <c r="BL16" s="2339"/>
      <c r="BM16" s="2339"/>
      <c r="BN16" s="2339"/>
      <c r="BO16" s="2339"/>
      <c r="BP16" s="2339"/>
      <c r="BQ16" s="2339"/>
      <c r="BR16" s="2339"/>
      <c r="BS16" s="2339"/>
      <c r="BT16" s="988"/>
      <c r="BU16" s="813"/>
      <c r="BY16" s="1820"/>
      <c r="BZ16" s="1820"/>
      <c r="CA16" s="1820"/>
      <c r="CB16" s="1820"/>
      <c r="CC16" s="1820"/>
      <c r="CD16" s="1820"/>
      <c r="CE16" s="1820"/>
      <c r="CF16" s="1820"/>
      <c r="CG16" s="1820"/>
      <c r="CH16" s="2579"/>
      <c r="CI16" s="900"/>
      <c r="CJ16" s="900"/>
      <c r="CK16" s="900"/>
    </row>
    <row r="17" spans="2:99" ht="12.9" customHeight="1" thickTop="1">
      <c r="B17" s="2593"/>
      <c r="C17" s="2594"/>
      <c r="D17" s="2594"/>
      <c r="E17" s="2594"/>
      <c r="F17" s="2594"/>
      <c r="G17" s="2594"/>
      <c r="H17" s="2594"/>
      <c r="I17" s="2594"/>
      <c r="J17" s="1792"/>
      <c r="K17" s="1792"/>
      <c r="L17" s="1792"/>
      <c r="M17" s="1792"/>
      <c r="N17" s="1792"/>
      <c r="O17" s="1793"/>
      <c r="P17" s="978"/>
      <c r="Q17" s="978"/>
      <c r="R17" s="2162"/>
      <c r="S17" s="2162"/>
      <c r="T17" s="2162"/>
      <c r="U17" s="2162"/>
      <c r="V17" s="2162"/>
      <c r="W17" s="2162"/>
      <c r="X17" s="2162"/>
      <c r="Y17" s="2162"/>
      <c r="Z17" s="2162"/>
      <c r="AA17" s="2162"/>
      <c r="AB17" s="2162"/>
      <c r="AC17" s="2162"/>
      <c r="AD17" s="2162"/>
      <c r="AE17" s="2162"/>
      <c r="AF17" s="2162"/>
      <c r="AG17" s="2162"/>
      <c r="AH17" s="2162"/>
      <c r="AI17" s="2162"/>
      <c r="AJ17" s="2162"/>
      <c r="AK17" s="2162"/>
      <c r="AL17" s="2162"/>
      <c r="AM17" s="2162"/>
      <c r="AN17" s="2162"/>
      <c r="AO17" s="2162"/>
      <c r="AP17" s="2162"/>
      <c r="AQ17" s="2162"/>
      <c r="AR17" s="2162"/>
      <c r="AS17" s="2162"/>
      <c r="AT17" s="2162"/>
      <c r="AU17" s="2162"/>
      <c r="AV17" s="2162"/>
      <c r="AW17" s="2162"/>
      <c r="AX17" s="2162"/>
      <c r="AY17" s="2162"/>
      <c r="AZ17" s="2162"/>
      <c r="BA17" s="2162"/>
      <c r="BB17" s="2162"/>
      <c r="BC17" s="2162"/>
      <c r="BD17" s="2162"/>
      <c r="BE17" s="2162"/>
      <c r="BF17" s="2162"/>
      <c r="BG17" s="2162"/>
      <c r="BH17" s="2162"/>
      <c r="BI17" s="2162"/>
      <c r="BJ17" s="2162"/>
      <c r="BK17" s="2162"/>
      <c r="BL17" s="2162"/>
      <c r="BM17" s="2162"/>
      <c r="BN17" s="2162"/>
      <c r="BO17" s="2162"/>
      <c r="BP17" s="2162"/>
      <c r="BQ17" s="2162"/>
      <c r="BR17" s="2162"/>
      <c r="BS17" s="2162"/>
      <c r="BT17" s="978"/>
      <c r="BU17" s="494"/>
      <c r="CA17" s="2108" t="s">
        <v>777</v>
      </c>
      <c r="CB17" s="1820"/>
      <c r="CC17" s="1820"/>
      <c r="CD17" s="1820"/>
      <c r="CE17" s="1820"/>
      <c r="CF17" s="1820"/>
      <c r="CG17" s="1820"/>
      <c r="CH17" s="2109"/>
      <c r="CI17" s="1619" t="s">
        <v>514</v>
      </c>
      <c r="CJ17" s="1620"/>
      <c r="CK17" s="1621"/>
    </row>
    <row r="18" spans="2:99" ht="12.9" customHeight="1" thickBot="1">
      <c r="B18" s="2569" t="s">
        <v>797</v>
      </c>
      <c r="C18" s="2570"/>
      <c r="D18" s="2570"/>
      <c r="E18" s="2570"/>
      <c r="F18" s="2570"/>
      <c r="G18" s="2570"/>
      <c r="H18" s="2570"/>
      <c r="I18" s="2570"/>
      <c r="J18" s="1642"/>
      <c r="K18" s="1642"/>
      <c r="L18" s="1642"/>
      <c r="M18" s="1642"/>
      <c r="N18" s="1642"/>
      <c r="O18" s="1643"/>
      <c r="P18" s="814"/>
      <c r="Q18" s="814"/>
      <c r="R18" s="2581">
        <f>IF(CI17=CT19,各項目入力表!D7,+IF(CI17=CT20,各項目入力表!D8,各項目入力表!B9))</f>
        <v>10800000</v>
      </c>
      <c r="S18" s="2582"/>
      <c r="T18" s="2582"/>
      <c r="U18" s="2582"/>
      <c r="V18" s="2582"/>
      <c r="W18" s="2582"/>
      <c r="X18" s="2582"/>
      <c r="Y18" s="2582"/>
      <c r="Z18" s="2582"/>
      <c r="AA18" s="2582"/>
      <c r="AB18" s="2582"/>
      <c r="AC18" s="2582"/>
      <c r="AD18" s="2582"/>
      <c r="AE18" s="2582"/>
      <c r="AF18" s="2582"/>
      <c r="AG18" s="2582"/>
      <c r="AH18" s="2582"/>
      <c r="AI18" s="2582"/>
      <c r="AJ18" s="2582"/>
      <c r="AK18" s="2582"/>
      <c r="AL18" s="2425"/>
      <c r="AM18" s="2425"/>
      <c r="AN18" s="2425"/>
      <c r="AO18" s="982"/>
      <c r="AP18" s="982"/>
      <c r="AQ18" s="982"/>
      <c r="AR18" s="982"/>
      <c r="AS18" s="982"/>
      <c r="AT18" s="982"/>
      <c r="AU18" s="982"/>
      <c r="AV18" s="870"/>
      <c r="AW18" s="870"/>
      <c r="AX18" s="2573" t="s">
        <v>118</v>
      </c>
      <c r="AY18" s="2574"/>
      <c r="AZ18" s="2574"/>
      <c r="BA18" s="2574"/>
      <c r="BB18" s="2574"/>
      <c r="BC18" s="2574"/>
      <c r="BD18" s="2574"/>
      <c r="BE18" s="2574"/>
      <c r="BF18" s="2574"/>
      <c r="BG18" s="2574"/>
      <c r="BH18" s="2575"/>
      <c r="BI18" s="1920" t="str">
        <f>各項目入力表!B5</f>
        <v>05</v>
      </c>
      <c r="BJ18" s="2184"/>
      <c r="BK18" s="2184"/>
      <c r="BL18" s="2184"/>
      <c r="BM18" s="2184"/>
      <c r="BN18" s="2184"/>
      <c r="BO18" s="2184"/>
      <c r="BP18" s="2184"/>
      <c r="BQ18" s="2184"/>
      <c r="BR18" s="2184"/>
      <c r="BS18" s="2184"/>
      <c r="BT18" s="2184"/>
      <c r="BU18" s="2185"/>
      <c r="CA18" s="1820"/>
      <c r="CB18" s="1820"/>
      <c r="CC18" s="1820"/>
      <c r="CD18" s="1820"/>
      <c r="CE18" s="1820"/>
      <c r="CF18" s="1820"/>
      <c r="CG18" s="1820"/>
      <c r="CH18" s="2109"/>
      <c r="CI18" s="1622"/>
      <c r="CJ18" s="1623"/>
      <c r="CK18" s="1624"/>
      <c r="CT18" s="790" t="s">
        <v>515</v>
      </c>
      <c r="CU18" s="790"/>
    </row>
    <row r="19" spans="2:99" ht="12.9" customHeight="1" thickTop="1">
      <c r="B19" s="2571"/>
      <c r="C19" s="2572"/>
      <c r="D19" s="2572"/>
      <c r="E19" s="2572"/>
      <c r="F19" s="2572"/>
      <c r="G19" s="2572"/>
      <c r="H19" s="2572"/>
      <c r="I19" s="2572"/>
      <c r="J19" s="1645"/>
      <c r="K19" s="1645"/>
      <c r="L19" s="1645"/>
      <c r="M19" s="1645"/>
      <c r="N19" s="1645"/>
      <c r="O19" s="1646"/>
      <c r="P19" s="815"/>
      <c r="Q19" s="815"/>
      <c r="R19" s="2583"/>
      <c r="S19" s="2583"/>
      <c r="T19" s="2583"/>
      <c r="U19" s="2583"/>
      <c r="V19" s="2583"/>
      <c r="W19" s="2583"/>
      <c r="X19" s="2583"/>
      <c r="Y19" s="2583"/>
      <c r="Z19" s="2583"/>
      <c r="AA19" s="2583"/>
      <c r="AB19" s="2583"/>
      <c r="AC19" s="2583"/>
      <c r="AD19" s="2583"/>
      <c r="AE19" s="2583"/>
      <c r="AF19" s="2583"/>
      <c r="AG19" s="2583"/>
      <c r="AH19" s="2583"/>
      <c r="AI19" s="2583"/>
      <c r="AJ19" s="2583"/>
      <c r="AK19" s="2583"/>
      <c r="AL19" s="2427"/>
      <c r="AM19" s="2427"/>
      <c r="AN19" s="2427"/>
      <c r="AO19" s="937"/>
      <c r="AP19" s="937"/>
      <c r="AQ19" s="937"/>
      <c r="AR19" s="937"/>
      <c r="AS19" s="937"/>
      <c r="AT19" s="937"/>
      <c r="AU19" s="937"/>
      <c r="AV19" s="816"/>
      <c r="AW19" s="816"/>
      <c r="AX19" s="2576"/>
      <c r="AY19" s="2577"/>
      <c r="AZ19" s="2577"/>
      <c r="BA19" s="2577"/>
      <c r="BB19" s="2577"/>
      <c r="BC19" s="2577"/>
      <c r="BD19" s="2577"/>
      <c r="BE19" s="2577"/>
      <c r="BF19" s="2577"/>
      <c r="BG19" s="2577"/>
      <c r="BH19" s="2578"/>
      <c r="BI19" s="2584"/>
      <c r="BJ19" s="1194"/>
      <c r="BK19" s="1194"/>
      <c r="BL19" s="1194"/>
      <c r="BM19" s="1194"/>
      <c r="BN19" s="1194"/>
      <c r="BO19" s="1194"/>
      <c r="BP19" s="1194"/>
      <c r="BQ19" s="1194"/>
      <c r="BR19" s="1194"/>
      <c r="BS19" s="1194"/>
      <c r="BT19" s="1194"/>
      <c r="BU19" s="2186"/>
      <c r="CT19" s="790" t="s">
        <v>516</v>
      </c>
      <c r="CU19" s="790"/>
    </row>
    <row r="20" spans="2:99" ht="12.9" customHeight="1">
      <c r="B20" s="2561" t="s">
        <v>507</v>
      </c>
      <c r="C20" s="2562"/>
      <c r="D20" s="2562"/>
      <c r="E20" s="2562"/>
      <c r="F20" s="2562"/>
      <c r="G20" s="2562"/>
      <c r="H20" s="2562"/>
      <c r="I20" s="2562"/>
      <c r="J20" s="1789"/>
      <c r="K20" s="1789"/>
      <c r="L20" s="1789"/>
      <c r="M20" s="1789"/>
      <c r="N20" s="1789"/>
      <c r="O20" s="1790"/>
      <c r="P20" s="926"/>
      <c r="Q20" s="926"/>
      <c r="R20" s="1872">
        <f>各項目入力表!B7</f>
        <v>43922</v>
      </c>
      <c r="S20" s="2567"/>
      <c r="T20" s="2567"/>
      <c r="U20" s="2567"/>
      <c r="V20" s="2567"/>
      <c r="W20" s="2567"/>
      <c r="X20" s="2567"/>
      <c r="Y20" s="2567"/>
      <c r="Z20" s="2567"/>
      <c r="AA20" s="2567"/>
      <c r="AB20" s="2567"/>
      <c r="AC20" s="2567"/>
      <c r="AD20" s="2567"/>
      <c r="AE20" s="2567"/>
      <c r="AF20" s="2567"/>
      <c r="AG20" s="2567"/>
      <c r="AH20" s="2567"/>
      <c r="AI20" s="2567"/>
      <c r="AJ20" s="2567"/>
      <c r="AK20" s="2567"/>
      <c r="AL20" s="1102" t="s">
        <v>484</v>
      </c>
      <c r="AM20" s="1589"/>
      <c r="AN20" s="1589"/>
      <c r="AO20" s="1872">
        <f>IF(CI14=CT19,各項目入力表!D5,+IF(CI14=CT20,各項目入力表!D6,各項目入力表!B8))</f>
        <v>44286</v>
      </c>
      <c r="AP20" s="1589"/>
      <c r="AQ20" s="1589"/>
      <c r="AR20" s="1589"/>
      <c r="AS20" s="1589"/>
      <c r="AT20" s="1589"/>
      <c r="AU20" s="1589"/>
      <c r="AV20" s="1589"/>
      <c r="AW20" s="1589"/>
      <c r="AX20" s="1589"/>
      <c r="AY20" s="1589"/>
      <c r="AZ20" s="1589"/>
      <c r="BA20" s="1589"/>
      <c r="BB20" s="1589"/>
      <c r="BC20" s="1589"/>
      <c r="BD20" s="1589"/>
      <c r="BE20" s="1589"/>
      <c r="BF20" s="1589"/>
      <c r="BG20" s="1589"/>
      <c r="BH20" s="1589"/>
      <c r="BI20" s="1589"/>
      <c r="BJ20" s="986"/>
      <c r="BK20" s="986"/>
      <c r="BL20" s="927"/>
      <c r="BM20" s="927"/>
      <c r="BN20" s="927"/>
      <c r="BO20" s="927"/>
      <c r="BP20" s="927"/>
      <c r="BQ20" s="927"/>
      <c r="BR20" s="927"/>
      <c r="BS20" s="927"/>
      <c r="BT20" s="927"/>
      <c r="BU20" s="957"/>
      <c r="CT20" s="790" t="s">
        <v>517</v>
      </c>
      <c r="CU20" s="790"/>
    </row>
    <row r="21" spans="2:99" ht="12.9" customHeight="1" thickBot="1">
      <c r="B21" s="2563"/>
      <c r="C21" s="2564"/>
      <c r="D21" s="2564"/>
      <c r="E21" s="2564"/>
      <c r="F21" s="2564"/>
      <c r="G21" s="2564"/>
      <c r="H21" s="2564"/>
      <c r="I21" s="2564"/>
      <c r="J21" s="2565"/>
      <c r="K21" s="2565"/>
      <c r="L21" s="2565"/>
      <c r="M21" s="2565"/>
      <c r="N21" s="2565"/>
      <c r="O21" s="2566"/>
      <c r="P21" s="925"/>
      <c r="Q21" s="925"/>
      <c r="R21" s="2568"/>
      <c r="S21" s="2568"/>
      <c r="T21" s="2568"/>
      <c r="U21" s="2568"/>
      <c r="V21" s="2568"/>
      <c r="W21" s="2568"/>
      <c r="X21" s="2568"/>
      <c r="Y21" s="2568"/>
      <c r="Z21" s="2568"/>
      <c r="AA21" s="2568"/>
      <c r="AB21" s="2568"/>
      <c r="AC21" s="2568"/>
      <c r="AD21" s="2568"/>
      <c r="AE21" s="2568"/>
      <c r="AF21" s="2568"/>
      <c r="AG21" s="2568"/>
      <c r="AH21" s="2568"/>
      <c r="AI21" s="2568"/>
      <c r="AJ21" s="2568"/>
      <c r="AK21" s="2568"/>
      <c r="AL21" s="1146"/>
      <c r="AM21" s="1146"/>
      <c r="AN21" s="1146"/>
      <c r="AO21" s="1146"/>
      <c r="AP21" s="1146"/>
      <c r="AQ21" s="1146"/>
      <c r="AR21" s="1146"/>
      <c r="AS21" s="1146"/>
      <c r="AT21" s="1146"/>
      <c r="AU21" s="1146"/>
      <c r="AV21" s="1146"/>
      <c r="AW21" s="1146"/>
      <c r="AX21" s="1146"/>
      <c r="AY21" s="1146"/>
      <c r="AZ21" s="1146"/>
      <c r="BA21" s="1146"/>
      <c r="BB21" s="1146"/>
      <c r="BC21" s="1146"/>
      <c r="BD21" s="1146"/>
      <c r="BE21" s="1146"/>
      <c r="BF21" s="1146"/>
      <c r="BG21" s="1146"/>
      <c r="BH21" s="1146"/>
      <c r="BI21" s="1146"/>
      <c r="BJ21" s="995"/>
      <c r="BK21" s="995"/>
      <c r="BL21" s="928"/>
      <c r="BM21" s="928"/>
      <c r="BN21" s="928"/>
      <c r="BO21" s="928"/>
      <c r="BP21" s="928"/>
      <c r="BQ21" s="928"/>
      <c r="BR21" s="928"/>
      <c r="BS21" s="928"/>
      <c r="BT21" s="928"/>
      <c r="BU21" s="817"/>
    </row>
    <row r="22" spans="2:99" ht="9.9" customHeight="1">
      <c r="B22" s="2496" t="s">
        <v>483</v>
      </c>
      <c r="C22" s="2497"/>
      <c r="D22" s="2497"/>
      <c r="E22" s="2497" t="s">
        <v>626</v>
      </c>
      <c r="F22" s="2497"/>
      <c r="G22" s="2497"/>
      <c r="H22" s="2497"/>
      <c r="I22" s="2497"/>
      <c r="J22" s="2497"/>
      <c r="K22" s="2497"/>
      <c r="L22" s="2497"/>
      <c r="M22" s="2497"/>
      <c r="N22" s="2497"/>
      <c r="O22" s="2497"/>
      <c r="P22" s="2497"/>
      <c r="Q22" s="2497"/>
      <c r="R22" s="2497"/>
      <c r="S22" s="2497"/>
      <c r="T22" s="2497"/>
      <c r="U22" s="2497"/>
      <c r="V22" s="2497"/>
      <c r="W22" s="2497"/>
      <c r="X22" s="2497"/>
      <c r="Y22" s="2497"/>
      <c r="Z22" s="2497"/>
      <c r="AA22" s="2497"/>
      <c r="AB22" s="2497"/>
      <c r="AC22" s="2497"/>
      <c r="AD22" s="2497"/>
      <c r="AE22" s="2497"/>
      <c r="AF22" s="2497"/>
      <c r="AG22" s="2497"/>
      <c r="AH22" s="2497"/>
      <c r="AI22" s="2497"/>
      <c r="AJ22" s="2497"/>
      <c r="AK22" s="2497"/>
      <c r="AL22" s="2497"/>
      <c r="AM22" s="2497"/>
      <c r="AN22" s="2497"/>
      <c r="AO22" s="2497"/>
      <c r="AP22" s="2497"/>
      <c r="AQ22" s="2497"/>
      <c r="AR22" s="2497"/>
      <c r="AS22" s="2497"/>
      <c r="AT22" s="2497"/>
      <c r="AU22" s="2497"/>
      <c r="AV22" s="2497"/>
      <c r="AW22" s="2497"/>
      <c r="AX22" s="2497"/>
      <c r="AY22" s="2497"/>
      <c r="AZ22" s="2497"/>
      <c r="BA22" s="2497"/>
      <c r="BB22" s="2497"/>
      <c r="BC22" s="2497"/>
      <c r="BD22" s="2497"/>
      <c r="BE22" s="2497" t="s">
        <v>486</v>
      </c>
      <c r="BF22" s="2497"/>
      <c r="BG22" s="2497"/>
      <c r="BH22" s="2497"/>
      <c r="BI22" s="2497"/>
      <c r="BJ22" s="2497"/>
      <c r="BK22" s="2497"/>
      <c r="BL22" s="2497"/>
      <c r="BM22" s="2497"/>
      <c r="BN22" s="2497"/>
      <c r="BO22" s="2497"/>
      <c r="BP22" s="2497"/>
      <c r="BQ22" s="2497"/>
      <c r="BR22" s="2497"/>
      <c r="BS22" s="2497"/>
      <c r="BT22" s="2497"/>
      <c r="BU22" s="2500"/>
    </row>
    <row r="23" spans="2:99" ht="9.9" customHeight="1" thickBot="1">
      <c r="B23" s="2498"/>
      <c r="C23" s="2499"/>
      <c r="D23" s="2499"/>
      <c r="E23" s="2499"/>
      <c r="F23" s="2499"/>
      <c r="G23" s="2499"/>
      <c r="H23" s="2499"/>
      <c r="I23" s="2499"/>
      <c r="J23" s="2499"/>
      <c r="K23" s="2499"/>
      <c r="L23" s="2499"/>
      <c r="M23" s="2499"/>
      <c r="N23" s="2499"/>
      <c r="O23" s="2499"/>
      <c r="P23" s="2499"/>
      <c r="Q23" s="2499"/>
      <c r="R23" s="2499"/>
      <c r="S23" s="2499"/>
      <c r="T23" s="2499"/>
      <c r="U23" s="2499"/>
      <c r="V23" s="2499"/>
      <c r="W23" s="2499"/>
      <c r="X23" s="2499"/>
      <c r="Y23" s="2499"/>
      <c r="Z23" s="2499"/>
      <c r="AA23" s="2499"/>
      <c r="AB23" s="2499"/>
      <c r="AC23" s="2499"/>
      <c r="AD23" s="2499"/>
      <c r="AE23" s="2499"/>
      <c r="AF23" s="2499"/>
      <c r="AG23" s="2499"/>
      <c r="AH23" s="2499"/>
      <c r="AI23" s="2499"/>
      <c r="AJ23" s="2499"/>
      <c r="AK23" s="2499"/>
      <c r="AL23" s="2499"/>
      <c r="AM23" s="2499"/>
      <c r="AN23" s="2499"/>
      <c r="AO23" s="2499"/>
      <c r="AP23" s="2499"/>
      <c r="AQ23" s="2499"/>
      <c r="AR23" s="2499"/>
      <c r="AS23" s="2499"/>
      <c r="AT23" s="2499"/>
      <c r="AU23" s="2499"/>
      <c r="AV23" s="2499"/>
      <c r="AW23" s="2499"/>
      <c r="AX23" s="2499"/>
      <c r="AY23" s="2499"/>
      <c r="AZ23" s="2499"/>
      <c r="BA23" s="2499"/>
      <c r="BB23" s="2499"/>
      <c r="BC23" s="2499"/>
      <c r="BD23" s="2499"/>
      <c r="BE23" s="2499"/>
      <c r="BF23" s="2499"/>
      <c r="BG23" s="2499"/>
      <c r="BH23" s="2499"/>
      <c r="BI23" s="2499"/>
      <c r="BJ23" s="2499"/>
      <c r="BK23" s="2499"/>
      <c r="BL23" s="2499"/>
      <c r="BM23" s="2499"/>
      <c r="BN23" s="2499"/>
      <c r="BO23" s="2499"/>
      <c r="BP23" s="2499"/>
      <c r="BQ23" s="2499"/>
      <c r="BR23" s="2499"/>
      <c r="BS23" s="2499"/>
      <c r="BT23" s="2499"/>
      <c r="BU23" s="2501"/>
    </row>
    <row r="24" spans="2:99" ht="15.9" customHeight="1">
      <c r="B24" s="2551">
        <v>1</v>
      </c>
      <c r="C24" s="1344"/>
      <c r="D24" s="1341"/>
      <c r="E24" s="2552" t="s">
        <v>487</v>
      </c>
      <c r="F24" s="2553"/>
      <c r="G24" s="2553"/>
      <c r="H24" s="2553"/>
      <c r="I24" s="2553"/>
      <c r="J24" s="2553"/>
      <c r="K24" s="2553"/>
      <c r="L24" s="2553"/>
      <c r="M24" s="2553"/>
      <c r="N24" s="2553"/>
      <c r="O24" s="2553"/>
      <c r="P24" s="2553"/>
      <c r="Q24" s="2553"/>
      <c r="R24" s="2553"/>
      <c r="S24" s="2553"/>
      <c r="T24" s="2553"/>
      <c r="U24" s="2553"/>
      <c r="V24" s="2553"/>
      <c r="W24" s="2553"/>
      <c r="X24" s="2553"/>
      <c r="Y24" s="2553"/>
      <c r="Z24" s="2553"/>
      <c r="AA24" s="2553"/>
      <c r="AB24" s="2553"/>
      <c r="AC24" s="2553"/>
      <c r="AD24" s="2553"/>
      <c r="AE24" s="2553"/>
      <c r="AF24" s="2553"/>
      <c r="AG24" s="2553"/>
      <c r="AH24" s="2553"/>
      <c r="AI24" s="2553"/>
      <c r="AJ24" s="2553"/>
      <c r="AK24" s="2553"/>
      <c r="AL24" s="2553"/>
      <c r="AM24" s="2553"/>
      <c r="AN24" s="2553"/>
      <c r="AO24" s="2553"/>
      <c r="AP24" s="2553"/>
      <c r="AQ24" s="2553"/>
      <c r="AR24" s="2553"/>
      <c r="AS24" s="2553"/>
      <c r="AT24" s="2553"/>
      <c r="AU24" s="2553"/>
      <c r="AV24" s="2553"/>
      <c r="AW24" s="2553"/>
      <c r="AX24" s="2553"/>
      <c r="AY24" s="2553"/>
      <c r="AZ24" s="2553"/>
      <c r="BA24" s="2553"/>
      <c r="BB24" s="2553"/>
      <c r="BC24" s="2553"/>
      <c r="BD24" s="2554"/>
      <c r="BE24" s="2506" t="s">
        <v>505</v>
      </c>
      <c r="BF24" s="1897"/>
      <c r="BG24" s="1897"/>
      <c r="BH24" s="1897"/>
      <c r="BI24" s="1897"/>
      <c r="BJ24" s="1897"/>
      <c r="BK24" s="1897"/>
      <c r="BL24" s="1897"/>
      <c r="BM24" s="1897"/>
      <c r="BN24" s="1897"/>
      <c r="BO24" s="2555" t="s">
        <v>488</v>
      </c>
      <c r="BP24" s="2556"/>
      <c r="BQ24" s="2556"/>
      <c r="BR24" s="2557" t="s">
        <v>489</v>
      </c>
      <c r="BS24" s="2558"/>
      <c r="BT24" s="2555">
        <v>1</v>
      </c>
      <c r="BU24" s="2559"/>
    </row>
    <row r="25" spans="2:99" ht="20.100000000000001" customHeight="1">
      <c r="B25" s="2551"/>
      <c r="C25" s="1344"/>
      <c r="D25" s="1341"/>
      <c r="E25" s="2463" t="s">
        <v>508</v>
      </c>
      <c r="F25" s="1798"/>
      <c r="G25" s="1798"/>
      <c r="H25" s="1798"/>
      <c r="I25" s="1798"/>
      <c r="J25" s="1798"/>
      <c r="K25" s="1798"/>
      <c r="L25" s="1798"/>
      <c r="M25" s="1798"/>
      <c r="N25" s="1798"/>
      <c r="O25" s="1798"/>
      <c r="P25" s="1798"/>
      <c r="Q25" s="1798"/>
      <c r="R25" s="1798"/>
      <c r="S25" s="1798"/>
      <c r="T25" s="1798"/>
      <c r="U25" s="1798"/>
      <c r="V25" s="1798"/>
      <c r="W25" s="1798"/>
      <c r="X25" s="1798"/>
      <c r="Y25" s="1798"/>
      <c r="Z25" s="1798"/>
      <c r="AA25" s="1798"/>
      <c r="AB25" s="1798"/>
      <c r="AC25" s="1798"/>
      <c r="AD25" s="1798"/>
      <c r="AE25" s="1798"/>
      <c r="AF25" s="1798"/>
      <c r="AG25" s="1798"/>
      <c r="AH25" s="1798"/>
      <c r="AI25" s="1798"/>
      <c r="AJ25" s="1798"/>
      <c r="AK25" s="1798"/>
      <c r="AL25" s="1798"/>
      <c r="AM25" s="1798"/>
      <c r="AN25" s="1798"/>
      <c r="AO25" s="1798"/>
      <c r="AP25" s="1798"/>
      <c r="AQ25" s="1798"/>
      <c r="AR25" s="1798"/>
      <c r="AS25" s="1798"/>
      <c r="AT25" s="1798"/>
      <c r="AU25" s="1798"/>
      <c r="AV25" s="1798"/>
      <c r="AW25" s="1798"/>
      <c r="AX25" s="1798"/>
      <c r="AY25" s="1798"/>
      <c r="AZ25" s="1798"/>
      <c r="BA25" s="1798"/>
      <c r="BB25" s="1798"/>
      <c r="BC25" s="1798"/>
      <c r="BD25" s="2560"/>
      <c r="BE25" s="2453"/>
      <c r="BF25" s="1885"/>
      <c r="BG25" s="1885"/>
      <c r="BH25" s="1885"/>
      <c r="BI25" s="1885"/>
      <c r="BJ25" s="1885"/>
      <c r="BK25" s="1885"/>
      <c r="BL25" s="1885"/>
      <c r="BM25" s="1885"/>
      <c r="BN25" s="1885"/>
      <c r="BO25" s="2456"/>
      <c r="BP25" s="2456"/>
      <c r="BQ25" s="2456"/>
      <c r="BR25" s="2459"/>
      <c r="BS25" s="2459"/>
      <c r="BT25" s="2461"/>
      <c r="BU25" s="2462"/>
    </row>
    <row r="26" spans="2:99" ht="15.9" customHeight="1">
      <c r="B26" s="2536"/>
      <c r="C26" s="1345"/>
      <c r="D26" s="1341"/>
      <c r="E26" s="2509" t="s">
        <v>491</v>
      </c>
      <c r="F26" s="2510"/>
      <c r="G26" s="2510"/>
      <c r="H26" s="2510"/>
      <c r="I26" s="2510"/>
      <c r="J26" s="2510"/>
      <c r="K26" s="2510"/>
      <c r="L26" s="2510"/>
      <c r="M26" s="2510"/>
      <c r="N26" s="2510"/>
      <c r="O26" s="2510"/>
      <c r="P26" s="2510"/>
      <c r="Q26" s="2510"/>
      <c r="R26" s="2510"/>
      <c r="S26" s="2510"/>
      <c r="T26" s="2510"/>
      <c r="U26" s="2510"/>
      <c r="V26" s="2510"/>
      <c r="W26" s="2510"/>
      <c r="X26" s="2510"/>
      <c r="Y26" s="2510"/>
      <c r="Z26" s="2510"/>
      <c r="AA26" s="2510"/>
      <c r="AB26" s="2510"/>
      <c r="AC26" s="2510"/>
      <c r="AD26" s="2510"/>
      <c r="AE26" s="2510"/>
      <c r="AF26" s="2510"/>
      <c r="AG26" s="2510"/>
      <c r="AH26" s="2510"/>
      <c r="AI26" s="2510"/>
      <c r="AJ26" s="2510"/>
      <c r="AK26" s="2510"/>
      <c r="AL26" s="2510"/>
      <c r="AM26" s="2510"/>
      <c r="AN26" s="2510"/>
      <c r="AO26" s="2510"/>
      <c r="AP26" s="2510"/>
      <c r="AQ26" s="2510"/>
      <c r="AR26" s="2510"/>
      <c r="AS26" s="2510"/>
      <c r="AT26" s="2510"/>
      <c r="AU26" s="2510"/>
      <c r="AV26" s="2510"/>
      <c r="AW26" s="2510"/>
      <c r="AX26" s="2510"/>
      <c r="AY26" s="2510"/>
      <c r="AZ26" s="2510"/>
      <c r="BA26" s="2510"/>
      <c r="BB26" s="2510"/>
      <c r="BC26" s="2510"/>
      <c r="BD26" s="2511"/>
      <c r="BE26" s="2512" t="s">
        <v>810</v>
      </c>
      <c r="BF26" s="2513"/>
      <c r="BG26" s="2513"/>
      <c r="BH26" s="2513"/>
      <c r="BI26" s="2513"/>
      <c r="BJ26" s="2513"/>
      <c r="BK26" s="2513"/>
      <c r="BL26" s="2513"/>
      <c r="BM26" s="2513"/>
      <c r="BN26" s="2513"/>
      <c r="BO26" s="2513"/>
      <c r="BP26" s="2513"/>
      <c r="BQ26" s="2513"/>
      <c r="BR26" s="2513"/>
      <c r="BS26" s="2513"/>
      <c r="BT26" s="2513"/>
      <c r="BU26" s="2514"/>
    </row>
    <row r="27" spans="2:99" ht="39.9" customHeight="1">
      <c r="B27" s="2536"/>
      <c r="C27" s="1345"/>
      <c r="D27" s="1341"/>
      <c r="E27" s="2519" t="s">
        <v>506</v>
      </c>
      <c r="F27" s="2519"/>
      <c r="G27" s="2519"/>
      <c r="H27" s="2519"/>
      <c r="I27" s="2519"/>
      <c r="J27" s="2519"/>
      <c r="K27" s="2519"/>
      <c r="L27" s="2519"/>
      <c r="M27" s="2519"/>
      <c r="N27" s="2519"/>
      <c r="O27" s="2519"/>
      <c r="P27" s="2519"/>
      <c r="Q27" s="2519"/>
      <c r="R27" s="2519"/>
      <c r="S27" s="2519"/>
      <c r="T27" s="2519"/>
      <c r="U27" s="2519"/>
      <c r="V27" s="2519"/>
      <c r="W27" s="2519"/>
      <c r="X27" s="2519"/>
      <c r="Y27" s="2519"/>
      <c r="Z27" s="2519"/>
      <c r="AA27" s="2519"/>
      <c r="AB27" s="2519"/>
      <c r="AC27" s="2519"/>
      <c r="AD27" s="2519"/>
      <c r="AE27" s="2519"/>
      <c r="AF27" s="2519"/>
      <c r="AG27" s="2519"/>
      <c r="AH27" s="2519"/>
      <c r="AI27" s="2519"/>
      <c r="AJ27" s="2519"/>
      <c r="AK27" s="2519"/>
      <c r="AL27" s="2519"/>
      <c r="AM27" s="2519"/>
      <c r="AN27" s="2519"/>
      <c r="AO27" s="2519"/>
      <c r="AP27" s="2519"/>
      <c r="AQ27" s="2519"/>
      <c r="AR27" s="2519"/>
      <c r="AS27" s="2519"/>
      <c r="AT27" s="2519"/>
      <c r="AU27" s="2519"/>
      <c r="AV27" s="2519"/>
      <c r="AW27" s="2519"/>
      <c r="AX27" s="2520"/>
      <c r="AY27" s="2520"/>
      <c r="AZ27" s="2520"/>
      <c r="BA27" s="2520"/>
      <c r="BB27" s="2520"/>
      <c r="BC27" s="2520"/>
      <c r="BD27" s="2520"/>
      <c r="BE27" s="2515"/>
      <c r="BF27" s="2516"/>
      <c r="BG27" s="2516"/>
      <c r="BH27" s="2516"/>
      <c r="BI27" s="2516"/>
      <c r="BJ27" s="2516"/>
      <c r="BK27" s="2516"/>
      <c r="BL27" s="2516"/>
      <c r="BM27" s="2516"/>
      <c r="BN27" s="2516"/>
      <c r="BO27" s="2516"/>
      <c r="BP27" s="2516"/>
      <c r="BQ27" s="2516"/>
      <c r="BR27" s="2516"/>
      <c r="BS27" s="2516"/>
      <c r="BT27" s="2516"/>
      <c r="BU27" s="2517"/>
    </row>
    <row r="28" spans="2:99" ht="15.9" customHeight="1">
      <c r="B28" s="2536"/>
      <c r="C28" s="1345"/>
      <c r="D28" s="1341"/>
      <c r="E28" s="2521" t="s">
        <v>493</v>
      </c>
      <c r="F28" s="2522"/>
      <c r="G28" s="2522"/>
      <c r="H28" s="2522"/>
      <c r="I28" s="2522"/>
      <c r="J28" s="2522"/>
      <c r="K28" s="2522"/>
      <c r="L28" s="2522"/>
      <c r="M28" s="2522"/>
      <c r="N28" s="2522"/>
      <c r="O28" s="2522"/>
      <c r="P28" s="2522"/>
      <c r="Q28" s="2522"/>
      <c r="R28" s="2522"/>
      <c r="S28" s="2522"/>
      <c r="T28" s="2522"/>
      <c r="U28" s="2522"/>
      <c r="V28" s="2522"/>
      <c r="W28" s="2522"/>
      <c r="X28" s="2522"/>
      <c r="Y28" s="2522"/>
      <c r="Z28" s="2522"/>
      <c r="AA28" s="2522"/>
      <c r="AB28" s="2522"/>
      <c r="AC28" s="2522"/>
      <c r="AD28" s="2522"/>
      <c r="AE28" s="2522"/>
      <c r="AF28" s="2522"/>
      <c r="AG28" s="2522"/>
      <c r="AH28" s="2522"/>
      <c r="AI28" s="2522"/>
      <c r="AJ28" s="2522"/>
      <c r="AK28" s="2522"/>
      <c r="AL28" s="2522"/>
      <c r="AM28" s="2522"/>
      <c r="AN28" s="2522"/>
      <c r="AO28" s="2522"/>
      <c r="AP28" s="2522"/>
      <c r="AQ28" s="2522"/>
      <c r="AR28" s="2522"/>
      <c r="AS28" s="2522"/>
      <c r="AT28" s="2522"/>
      <c r="AU28" s="2522"/>
      <c r="AV28" s="2522"/>
      <c r="AW28" s="2522"/>
      <c r="AX28" s="2522"/>
      <c r="AY28" s="2522"/>
      <c r="AZ28" s="2522"/>
      <c r="BA28" s="2522"/>
      <c r="BB28" s="2522"/>
      <c r="BC28" s="2522"/>
      <c r="BD28" s="2523"/>
      <c r="BE28" s="2512" t="s">
        <v>811</v>
      </c>
      <c r="BF28" s="2513"/>
      <c r="BG28" s="2513"/>
      <c r="BH28" s="2513"/>
      <c r="BI28" s="2513"/>
      <c r="BJ28" s="2513"/>
      <c r="BK28" s="2513"/>
      <c r="BL28" s="2513"/>
      <c r="BM28" s="2513"/>
      <c r="BN28" s="2513"/>
      <c r="BO28" s="2513"/>
      <c r="BP28" s="2513"/>
      <c r="BQ28" s="2513"/>
      <c r="BR28" s="2513"/>
      <c r="BS28" s="2513"/>
      <c r="BT28" s="2513"/>
      <c r="BU28" s="2514"/>
    </row>
    <row r="29" spans="2:99" ht="39.9" customHeight="1" thickBot="1">
      <c r="B29" s="2536"/>
      <c r="C29" s="1345"/>
      <c r="D29" s="1341"/>
      <c r="E29" s="2519" t="s">
        <v>494</v>
      </c>
      <c r="F29" s="2519"/>
      <c r="G29" s="2519"/>
      <c r="H29" s="2519"/>
      <c r="I29" s="2519"/>
      <c r="J29" s="2519"/>
      <c r="K29" s="2519"/>
      <c r="L29" s="2519"/>
      <c r="M29" s="2519"/>
      <c r="N29" s="2519"/>
      <c r="O29" s="2519"/>
      <c r="P29" s="2519"/>
      <c r="Q29" s="2519"/>
      <c r="R29" s="2519"/>
      <c r="S29" s="2519"/>
      <c r="T29" s="2519"/>
      <c r="U29" s="2519"/>
      <c r="V29" s="2519"/>
      <c r="W29" s="2519"/>
      <c r="X29" s="2519"/>
      <c r="Y29" s="2519"/>
      <c r="Z29" s="2519"/>
      <c r="AA29" s="2519"/>
      <c r="AB29" s="2519"/>
      <c r="AC29" s="2519"/>
      <c r="AD29" s="2519"/>
      <c r="AE29" s="2519"/>
      <c r="AF29" s="2519"/>
      <c r="AG29" s="2519"/>
      <c r="AH29" s="2519"/>
      <c r="AI29" s="2519"/>
      <c r="AJ29" s="2519"/>
      <c r="AK29" s="2519"/>
      <c r="AL29" s="2519"/>
      <c r="AM29" s="2519"/>
      <c r="AN29" s="2519"/>
      <c r="AO29" s="2519"/>
      <c r="AP29" s="2519"/>
      <c r="AQ29" s="2519"/>
      <c r="AR29" s="2519"/>
      <c r="AS29" s="2519"/>
      <c r="AT29" s="2519"/>
      <c r="AU29" s="2519"/>
      <c r="AV29" s="2519"/>
      <c r="AW29" s="2519"/>
      <c r="AX29" s="2520"/>
      <c r="AY29" s="2520"/>
      <c r="AZ29" s="2520"/>
      <c r="BA29" s="2520"/>
      <c r="BB29" s="2520"/>
      <c r="BC29" s="2520"/>
      <c r="BD29" s="2520"/>
      <c r="BE29" s="2515"/>
      <c r="BF29" s="2516"/>
      <c r="BG29" s="2516"/>
      <c r="BH29" s="2516"/>
      <c r="BI29" s="2516"/>
      <c r="BJ29" s="2516"/>
      <c r="BK29" s="2516"/>
      <c r="BL29" s="2516"/>
      <c r="BM29" s="2516"/>
      <c r="BN29" s="2516"/>
      <c r="BO29" s="2516"/>
      <c r="BP29" s="2516"/>
      <c r="BQ29" s="2516"/>
      <c r="BR29" s="2516"/>
      <c r="BS29" s="2516"/>
      <c r="BT29" s="2516"/>
      <c r="BU29" s="2517"/>
    </row>
    <row r="30" spans="2:99" ht="15.9" customHeight="1">
      <c r="B30" s="2536"/>
      <c r="C30" s="1345"/>
      <c r="D30" s="1341"/>
      <c r="E30" s="2528" t="s">
        <v>798</v>
      </c>
      <c r="F30" s="2522"/>
      <c r="G30" s="2522"/>
      <c r="H30" s="2522"/>
      <c r="I30" s="2522"/>
      <c r="J30" s="2522"/>
      <c r="K30" s="2522"/>
      <c r="L30" s="2522"/>
      <c r="M30" s="2522"/>
      <c r="N30" s="2522"/>
      <c r="O30" s="2522"/>
      <c r="P30" s="2522"/>
      <c r="Q30" s="2522"/>
      <c r="R30" s="2522"/>
      <c r="S30" s="2522"/>
      <c r="T30" s="2522"/>
      <c r="U30" s="2522"/>
      <c r="V30" s="2522"/>
      <c r="W30" s="2522"/>
      <c r="X30" s="2522"/>
      <c r="Y30" s="2522"/>
      <c r="Z30" s="2522"/>
      <c r="AA30" s="2522"/>
      <c r="AB30" s="2522"/>
      <c r="AC30" s="2522"/>
      <c r="AD30" s="2522"/>
      <c r="AE30" s="2522"/>
      <c r="AF30" s="2522"/>
      <c r="AG30" s="2522"/>
      <c r="AH30" s="2522"/>
      <c r="AI30" s="2522"/>
      <c r="AJ30" s="2522"/>
      <c r="AK30" s="2522"/>
      <c r="AL30" s="2522"/>
      <c r="AM30" s="2522"/>
      <c r="AN30" s="2522"/>
      <c r="AO30" s="2522"/>
      <c r="AP30" s="2522"/>
      <c r="AQ30" s="2522"/>
      <c r="AR30" s="2522"/>
      <c r="AS30" s="2522"/>
      <c r="AT30" s="2522"/>
      <c r="AU30" s="2522"/>
      <c r="AV30" s="2529"/>
      <c r="AW30" s="2529"/>
      <c r="AX30" s="2529"/>
      <c r="AY30" s="2529"/>
      <c r="AZ30" s="2529"/>
      <c r="BA30" s="2529"/>
      <c r="BB30" s="2529"/>
      <c r="BC30" s="2529"/>
      <c r="BD30" s="2530"/>
      <c r="BE30" s="2512" t="s">
        <v>812</v>
      </c>
      <c r="BF30" s="2513"/>
      <c r="BG30" s="2513"/>
      <c r="BH30" s="2513"/>
      <c r="BI30" s="2513"/>
      <c r="BJ30" s="2513"/>
      <c r="BK30" s="2513"/>
      <c r="BL30" s="2513"/>
      <c r="BM30" s="2513"/>
      <c r="BN30" s="2513"/>
      <c r="BO30" s="2513"/>
      <c r="BP30" s="2513"/>
      <c r="BQ30" s="2513"/>
      <c r="BR30" s="2513"/>
      <c r="BS30" s="2513"/>
      <c r="BT30" s="2513"/>
      <c r="BU30" s="2514"/>
      <c r="CA30" s="818"/>
      <c r="CB30" s="819"/>
      <c r="CC30" s="2518" t="s">
        <v>627</v>
      </c>
      <c r="CD30" s="2133"/>
      <c r="CE30" s="2133"/>
      <c r="CF30" s="2133"/>
      <c r="CG30" s="2133"/>
      <c r="CH30" s="2134"/>
      <c r="CI30" s="819"/>
      <c r="CJ30" s="819"/>
      <c r="CK30" s="819"/>
      <c r="CL30" s="819"/>
      <c r="CM30" s="819"/>
      <c r="CN30" s="819"/>
    </row>
    <row r="31" spans="2:99" ht="39.9" customHeight="1" thickBot="1">
      <c r="B31" s="2536"/>
      <c r="C31" s="1344"/>
      <c r="D31" s="1341"/>
      <c r="E31" s="2544" t="s">
        <v>799</v>
      </c>
      <c r="F31" s="2545"/>
      <c r="G31" s="2545"/>
      <c r="H31" s="2545"/>
      <c r="I31" s="2545"/>
      <c r="J31" s="2545"/>
      <c r="K31" s="2545"/>
      <c r="L31" s="2545"/>
      <c r="M31" s="2545"/>
      <c r="N31" s="2545"/>
      <c r="O31" s="2545"/>
      <c r="P31" s="2545"/>
      <c r="Q31" s="2545"/>
      <c r="R31" s="2545"/>
      <c r="S31" s="2545"/>
      <c r="T31" s="2545"/>
      <c r="U31" s="2545"/>
      <c r="V31" s="2545"/>
      <c r="W31" s="2545"/>
      <c r="X31" s="2545"/>
      <c r="Y31" s="2545"/>
      <c r="Z31" s="2545"/>
      <c r="AA31" s="2545"/>
      <c r="AB31" s="2545"/>
      <c r="AC31" s="2545"/>
      <c r="AD31" s="2545"/>
      <c r="AE31" s="2545"/>
      <c r="AF31" s="2545"/>
      <c r="AG31" s="2545"/>
      <c r="AH31" s="2545"/>
      <c r="AI31" s="2545"/>
      <c r="AJ31" s="2545"/>
      <c r="AK31" s="2545"/>
      <c r="AL31" s="2545"/>
      <c r="AM31" s="2545"/>
      <c r="AN31" s="2545"/>
      <c r="AO31" s="2545"/>
      <c r="AP31" s="2545"/>
      <c r="AQ31" s="2545"/>
      <c r="AR31" s="2545"/>
      <c r="AS31" s="2545"/>
      <c r="AT31" s="2545"/>
      <c r="AU31" s="2545"/>
      <c r="AV31" s="2546"/>
      <c r="AW31" s="2546"/>
      <c r="AX31" s="2546"/>
      <c r="AY31" s="2546"/>
      <c r="AZ31" s="2546"/>
      <c r="BA31" s="2546"/>
      <c r="BB31" s="2546"/>
      <c r="BC31" s="2546"/>
      <c r="BD31" s="2547"/>
      <c r="BE31" s="2548"/>
      <c r="BF31" s="2549"/>
      <c r="BG31" s="2549"/>
      <c r="BH31" s="2549"/>
      <c r="BI31" s="2549"/>
      <c r="BJ31" s="2549"/>
      <c r="BK31" s="2549"/>
      <c r="BL31" s="2549"/>
      <c r="BM31" s="2549"/>
      <c r="BN31" s="2549"/>
      <c r="BO31" s="2549"/>
      <c r="BP31" s="2549"/>
      <c r="BQ31" s="2549"/>
      <c r="BR31" s="2549"/>
      <c r="BS31" s="2549"/>
      <c r="BT31" s="2549"/>
      <c r="BU31" s="2550"/>
      <c r="CA31" s="819"/>
      <c r="CB31" s="819"/>
      <c r="CC31" s="2135"/>
      <c r="CD31" s="2136"/>
      <c r="CE31" s="2136"/>
      <c r="CF31" s="2136"/>
      <c r="CG31" s="2136"/>
      <c r="CH31" s="2137"/>
      <c r="CI31" s="819"/>
      <c r="CJ31" s="819"/>
      <c r="CK31" s="819"/>
      <c r="CL31" s="819"/>
      <c r="CM31" s="819"/>
      <c r="CN31" s="819"/>
    </row>
    <row r="32" spans="2:99" ht="15.9" customHeight="1">
      <c r="B32" s="2535"/>
      <c r="C32" s="1786"/>
      <c r="D32" s="1787"/>
      <c r="E32" s="2538" t="s">
        <v>487</v>
      </c>
      <c r="F32" s="2424"/>
      <c r="G32" s="2424"/>
      <c r="H32" s="2424"/>
      <c r="I32" s="2424"/>
      <c r="J32" s="2424"/>
      <c r="K32" s="2424"/>
      <c r="L32" s="2424"/>
      <c r="M32" s="2424"/>
      <c r="N32" s="2424"/>
      <c r="O32" s="2424"/>
      <c r="P32" s="2424"/>
      <c r="Q32" s="2424"/>
      <c r="R32" s="2424"/>
      <c r="S32" s="2424"/>
      <c r="T32" s="2424"/>
      <c r="U32" s="2424"/>
      <c r="V32" s="2424"/>
      <c r="W32" s="2424"/>
      <c r="X32" s="2424"/>
      <c r="Y32" s="2424"/>
      <c r="Z32" s="2424"/>
      <c r="AA32" s="2424"/>
      <c r="AB32" s="2424"/>
      <c r="AC32" s="2424"/>
      <c r="AD32" s="2424"/>
      <c r="AE32" s="2424"/>
      <c r="AF32" s="2424"/>
      <c r="AG32" s="2424"/>
      <c r="AH32" s="2424"/>
      <c r="AI32" s="2424"/>
      <c r="AJ32" s="2424"/>
      <c r="AK32" s="2424"/>
      <c r="AL32" s="2424"/>
      <c r="AM32" s="2424"/>
      <c r="AN32" s="2424"/>
      <c r="AO32" s="2424"/>
      <c r="AP32" s="2424"/>
      <c r="AQ32" s="2424"/>
      <c r="AR32" s="2424"/>
      <c r="AS32" s="2424"/>
      <c r="AT32" s="2424"/>
      <c r="AU32" s="2424"/>
      <c r="AV32" s="2424"/>
      <c r="AW32" s="2424"/>
      <c r="AX32" s="2424"/>
      <c r="AY32" s="2424"/>
      <c r="AZ32" s="2424"/>
      <c r="BA32" s="2424"/>
      <c r="BB32" s="2424"/>
      <c r="BC32" s="2424"/>
      <c r="BD32" s="2539"/>
      <c r="BE32" s="2452" t="s">
        <v>505</v>
      </c>
      <c r="BF32" s="1454"/>
      <c r="BG32" s="1454"/>
      <c r="BH32" s="1454"/>
      <c r="BI32" s="1454"/>
      <c r="BJ32" s="1454"/>
      <c r="BK32" s="1454"/>
      <c r="BL32" s="1454"/>
      <c r="BM32" s="1454"/>
      <c r="BN32" s="1454"/>
      <c r="BO32" s="2454"/>
      <c r="BP32" s="2455"/>
      <c r="BQ32" s="2455"/>
      <c r="BR32" s="2457" t="s">
        <v>489</v>
      </c>
      <c r="BS32" s="2458"/>
      <c r="BT32" s="2454"/>
      <c r="BU32" s="2460"/>
      <c r="CA32" s="819"/>
      <c r="CB32" s="819"/>
      <c r="CC32" s="819"/>
      <c r="CD32" s="819"/>
      <c r="CE32" s="819"/>
      <c r="CF32" s="819"/>
      <c r="CG32" s="819"/>
      <c r="CH32" s="819"/>
      <c r="CI32" s="819"/>
      <c r="CJ32" s="819"/>
      <c r="CK32" s="819"/>
      <c r="CL32" s="819"/>
      <c r="CM32" s="819"/>
      <c r="CN32" s="819"/>
    </row>
    <row r="33" spans="2:92" ht="20.100000000000001" customHeight="1" thickBot="1">
      <c r="B33" s="2536"/>
      <c r="C33" s="1344"/>
      <c r="D33" s="1341"/>
      <c r="E33" s="2463" t="s">
        <v>508</v>
      </c>
      <c r="F33" s="2464"/>
      <c r="G33" s="2464"/>
      <c r="H33" s="2464"/>
      <c r="I33" s="2464"/>
      <c r="J33" s="2464"/>
      <c r="K33" s="2464"/>
      <c r="L33" s="2464"/>
      <c r="M33" s="2464"/>
      <c r="N33" s="2464"/>
      <c r="O33" s="2464"/>
      <c r="P33" s="2464"/>
      <c r="Q33" s="2464"/>
      <c r="R33" s="2464"/>
      <c r="S33" s="2464"/>
      <c r="T33" s="2464"/>
      <c r="U33" s="2464"/>
      <c r="V33" s="2464"/>
      <c r="W33" s="2464"/>
      <c r="X33" s="2464"/>
      <c r="Y33" s="2464"/>
      <c r="Z33" s="2464"/>
      <c r="AA33" s="2464"/>
      <c r="AB33" s="2464"/>
      <c r="AC33" s="2464"/>
      <c r="AD33" s="2464"/>
      <c r="AE33" s="2464"/>
      <c r="AF33" s="2464"/>
      <c r="AG33" s="2464"/>
      <c r="AH33" s="2464"/>
      <c r="AI33" s="2464"/>
      <c r="AJ33" s="2464"/>
      <c r="AK33" s="2464"/>
      <c r="AL33" s="2464"/>
      <c r="AM33" s="2464"/>
      <c r="AN33" s="2464"/>
      <c r="AO33" s="2464"/>
      <c r="AP33" s="2464"/>
      <c r="AQ33" s="2464"/>
      <c r="AR33" s="2464"/>
      <c r="AS33" s="2464"/>
      <c r="AT33" s="2464"/>
      <c r="AU33" s="2464"/>
      <c r="AV33" s="2464"/>
      <c r="AW33" s="2464"/>
      <c r="AX33" s="2464"/>
      <c r="AY33" s="2464"/>
      <c r="AZ33" s="2464"/>
      <c r="BA33" s="2464"/>
      <c r="BB33" s="2464"/>
      <c r="BC33" s="2464"/>
      <c r="BD33" s="2465"/>
      <c r="BE33" s="2453"/>
      <c r="BF33" s="1885"/>
      <c r="BG33" s="1885"/>
      <c r="BH33" s="1885"/>
      <c r="BI33" s="1885"/>
      <c r="BJ33" s="1885"/>
      <c r="BK33" s="1885"/>
      <c r="BL33" s="1885"/>
      <c r="BM33" s="1885"/>
      <c r="BN33" s="1885"/>
      <c r="BO33" s="2456"/>
      <c r="BP33" s="2456"/>
      <c r="BQ33" s="2456"/>
      <c r="BR33" s="2459"/>
      <c r="BS33" s="2459"/>
      <c r="BT33" s="2461"/>
      <c r="BU33" s="2462"/>
      <c r="CA33" s="819"/>
      <c r="CB33" s="819"/>
      <c r="CC33" s="819"/>
      <c r="CD33" s="819"/>
      <c r="CE33" s="819"/>
      <c r="CF33" s="819"/>
      <c r="CG33" s="819"/>
      <c r="CH33" s="819"/>
      <c r="CI33" s="819"/>
      <c r="CJ33" s="819"/>
      <c r="CK33" s="819"/>
      <c r="CL33" s="819"/>
      <c r="CM33" s="819"/>
      <c r="CN33" s="819"/>
    </row>
    <row r="34" spans="2:92" ht="15.9" customHeight="1">
      <c r="B34" s="2536"/>
      <c r="C34" s="1344"/>
      <c r="D34" s="1341"/>
      <c r="E34" s="2509" t="s">
        <v>491</v>
      </c>
      <c r="F34" s="2510"/>
      <c r="G34" s="2510"/>
      <c r="H34" s="2510"/>
      <c r="I34" s="2510"/>
      <c r="J34" s="2510"/>
      <c r="K34" s="2510"/>
      <c r="L34" s="2510"/>
      <c r="M34" s="2510"/>
      <c r="N34" s="2510"/>
      <c r="O34" s="2510"/>
      <c r="P34" s="2510"/>
      <c r="Q34" s="2510"/>
      <c r="R34" s="2510"/>
      <c r="S34" s="2510"/>
      <c r="T34" s="2510"/>
      <c r="U34" s="2510"/>
      <c r="V34" s="2510"/>
      <c r="W34" s="2510"/>
      <c r="X34" s="2510"/>
      <c r="Y34" s="2510"/>
      <c r="Z34" s="2510"/>
      <c r="AA34" s="2510"/>
      <c r="AB34" s="2510"/>
      <c r="AC34" s="2510"/>
      <c r="AD34" s="2510"/>
      <c r="AE34" s="2510"/>
      <c r="AF34" s="2510"/>
      <c r="AG34" s="2510"/>
      <c r="AH34" s="2510"/>
      <c r="AI34" s="2510"/>
      <c r="AJ34" s="2510"/>
      <c r="AK34" s="2510"/>
      <c r="AL34" s="2510"/>
      <c r="AM34" s="2510"/>
      <c r="AN34" s="2510"/>
      <c r="AO34" s="2510"/>
      <c r="AP34" s="2510"/>
      <c r="AQ34" s="2510"/>
      <c r="AR34" s="2510"/>
      <c r="AS34" s="2510"/>
      <c r="AT34" s="2510"/>
      <c r="AU34" s="2510"/>
      <c r="AV34" s="2510"/>
      <c r="AW34" s="2510"/>
      <c r="AX34" s="2510"/>
      <c r="AY34" s="2510"/>
      <c r="AZ34" s="2510"/>
      <c r="BA34" s="2510"/>
      <c r="BB34" s="2510"/>
      <c r="BC34" s="2510"/>
      <c r="BD34" s="2511"/>
      <c r="BE34" s="2512"/>
      <c r="BF34" s="2513"/>
      <c r="BG34" s="2513"/>
      <c r="BH34" s="2513"/>
      <c r="BI34" s="2513"/>
      <c r="BJ34" s="2513"/>
      <c r="BK34" s="2513"/>
      <c r="BL34" s="2513"/>
      <c r="BM34" s="2513"/>
      <c r="BN34" s="2513"/>
      <c r="BO34" s="2513"/>
      <c r="BP34" s="2513"/>
      <c r="BQ34" s="2513"/>
      <c r="BR34" s="2513"/>
      <c r="BS34" s="2513"/>
      <c r="BT34" s="2513"/>
      <c r="BU34" s="2514"/>
      <c r="CA34" s="819"/>
      <c r="CB34" s="819"/>
      <c r="CC34" s="2518" t="s">
        <v>495</v>
      </c>
      <c r="CD34" s="2133"/>
      <c r="CE34" s="2133"/>
      <c r="CF34" s="2133"/>
      <c r="CG34" s="2133"/>
      <c r="CH34" s="2134"/>
      <c r="CI34" s="819"/>
      <c r="CJ34" s="819"/>
      <c r="CK34" s="819"/>
      <c r="CL34" s="819"/>
      <c r="CM34" s="819"/>
      <c r="CN34" s="819"/>
    </row>
    <row r="35" spans="2:92" ht="39.9" customHeight="1" thickBot="1">
      <c r="B35" s="2536"/>
      <c r="C35" s="1344"/>
      <c r="D35" s="1341"/>
      <c r="E35" s="2519"/>
      <c r="F35" s="2519"/>
      <c r="G35" s="2519"/>
      <c r="H35" s="2519"/>
      <c r="I35" s="2519"/>
      <c r="J35" s="2519"/>
      <c r="K35" s="2519"/>
      <c r="L35" s="2519"/>
      <c r="M35" s="2519"/>
      <c r="N35" s="2519"/>
      <c r="O35" s="2519"/>
      <c r="P35" s="2519"/>
      <c r="Q35" s="2519"/>
      <c r="R35" s="2519"/>
      <c r="S35" s="2519"/>
      <c r="T35" s="2519"/>
      <c r="U35" s="2519"/>
      <c r="V35" s="2519"/>
      <c r="W35" s="2519"/>
      <c r="X35" s="2519"/>
      <c r="Y35" s="2519"/>
      <c r="Z35" s="2519"/>
      <c r="AA35" s="2519"/>
      <c r="AB35" s="2519"/>
      <c r="AC35" s="2519"/>
      <c r="AD35" s="2519"/>
      <c r="AE35" s="2519"/>
      <c r="AF35" s="2519"/>
      <c r="AG35" s="2519"/>
      <c r="AH35" s="2519"/>
      <c r="AI35" s="2519"/>
      <c r="AJ35" s="2519"/>
      <c r="AK35" s="2519"/>
      <c r="AL35" s="2519"/>
      <c r="AM35" s="2519"/>
      <c r="AN35" s="2519"/>
      <c r="AO35" s="2519"/>
      <c r="AP35" s="2519"/>
      <c r="AQ35" s="2519"/>
      <c r="AR35" s="2519"/>
      <c r="AS35" s="2519"/>
      <c r="AT35" s="2519"/>
      <c r="AU35" s="2519"/>
      <c r="AV35" s="2519"/>
      <c r="AW35" s="2519"/>
      <c r="AX35" s="2520"/>
      <c r="AY35" s="2520"/>
      <c r="AZ35" s="2520"/>
      <c r="BA35" s="2520"/>
      <c r="BB35" s="2520"/>
      <c r="BC35" s="2520"/>
      <c r="BD35" s="2520"/>
      <c r="BE35" s="2515"/>
      <c r="BF35" s="2516"/>
      <c r="BG35" s="2516"/>
      <c r="BH35" s="2516"/>
      <c r="BI35" s="2516"/>
      <c r="BJ35" s="2516"/>
      <c r="BK35" s="2516"/>
      <c r="BL35" s="2516"/>
      <c r="BM35" s="2516"/>
      <c r="BN35" s="2516"/>
      <c r="BO35" s="2516"/>
      <c r="BP35" s="2516"/>
      <c r="BQ35" s="2516"/>
      <c r="BR35" s="2516"/>
      <c r="BS35" s="2516"/>
      <c r="BT35" s="2516"/>
      <c r="BU35" s="2517"/>
      <c r="CA35" s="819"/>
      <c r="CB35" s="819"/>
      <c r="CC35" s="2135"/>
      <c r="CD35" s="2136"/>
      <c r="CE35" s="2136"/>
      <c r="CF35" s="2136"/>
      <c r="CG35" s="2136"/>
      <c r="CH35" s="2137"/>
      <c r="CI35" s="819"/>
      <c r="CJ35" s="819"/>
      <c r="CK35" s="819"/>
      <c r="CL35" s="819"/>
      <c r="CM35" s="819"/>
      <c r="CN35" s="819"/>
    </row>
    <row r="36" spans="2:92" ht="15.9" customHeight="1" thickBot="1">
      <c r="B36" s="2536"/>
      <c r="C36" s="1344"/>
      <c r="D36" s="1341"/>
      <c r="E36" s="2521" t="s">
        <v>493</v>
      </c>
      <c r="F36" s="2522"/>
      <c r="G36" s="2522"/>
      <c r="H36" s="2522"/>
      <c r="I36" s="2522"/>
      <c r="J36" s="2522"/>
      <c r="K36" s="2522"/>
      <c r="L36" s="2522"/>
      <c r="M36" s="2522"/>
      <c r="N36" s="2522"/>
      <c r="O36" s="2522"/>
      <c r="P36" s="2522"/>
      <c r="Q36" s="2522"/>
      <c r="R36" s="2522"/>
      <c r="S36" s="2522"/>
      <c r="T36" s="2522"/>
      <c r="U36" s="2522"/>
      <c r="V36" s="2522"/>
      <c r="W36" s="2522"/>
      <c r="X36" s="2522"/>
      <c r="Y36" s="2522"/>
      <c r="Z36" s="2522"/>
      <c r="AA36" s="2522"/>
      <c r="AB36" s="2522"/>
      <c r="AC36" s="2522"/>
      <c r="AD36" s="2522"/>
      <c r="AE36" s="2522"/>
      <c r="AF36" s="2522"/>
      <c r="AG36" s="2522"/>
      <c r="AH36" s="2522"/>
      <c r="AI36" s="2522"/>
      <c r="AJ36" s="2522"/>
      <c r="AK36" s="2522"/>
      <c r="AL36" s="2522"/>
      <c r="AM36" s="2522"/>
      <c r="AN36" s="2522"/>
      <c r="AO36" s="2522"/>
      <c r="AP36" s="2522"/>
      <c r="AQ36" s="2522"/>
      <c r="AR36" s="2522"/>
      <c r="AS36" s="2522"/>
      <c r="AT36" s="2522"/>
      <c r="AU36" s="2522"/>
      <c r="AV36" s="2522"/>
      <c r="AW36" s="2522"/>
      <c r="AX36" s="2522"/>
      <c r="AY36" s="2522"/>
      <c r="AZ36" s="2522"/>
      <c r="BA36" s="2522"/>
      <c r="BB36" s="2522"/>
      <c r="BC36" s="2522"/>
      <c r="BD36" s="2523"/>
      <c r="BE36" s="2512"/>
      <c r="BF36" s="2513"/>
      <c r="BG36" s="2513"/>
      <c r="BH36" s="2513"/>
      <c r="BI36" s="2513"/>
      <c r="BJ36" s="2513"/>
      <c r="BK36" s="2513"/>
      <c r="BL36" s="2513"/>
      <c r="BM36" s="2513"/>
      <c r="BN36" s="2513"/>
      <c r="BO36" s="2513"/>
      <c r="BP36" s="2513"/>
      <c r="BQ36" s="2513"/>
      <c r="BR36" s="2513"/>
      <c r="BS36" s="2513"/>
      <c r="BT36" s="2513"/>
      <c r="BU36" s="2514"/>
      <c r="CA36" s="819"/>
      <c r="CB36" s="819"/>
      <c r="CC36" s="819"/>
      <c r="CD36" s="819"/>
      <c r="CE36" s="819"/>
      <c r="CF36" s="819"/>
      <c r="CG36" s="819"/>
      <c r="CH36" s="819"/>
      <c r="CI36" s="819"/>
      <c r="CJ36" s="819"/>
      <c r="CK36" s="819"/>
      <c r="CL36" s="819"/>
      <c r="CM36" s="819"/>
      <c r="CN36" s="819"/>
    </row>
    <row r="37" spans="2:92" ht="39.9" customHeight="1" thickBot="1">
      <c r="B37" s="2536"/>
      <c r="C37" s="1344"/>
      <c r="D37" s="1341"/>
      <c r="E37" s="2524" t="s">
        <v>498</v>
      </c>
      <c r="F37" s="2524"/>
      <c r="G37" s="2524"/>
      <c r="H37" s="2524"/>
      <c r="I37" s="2524"/>
      <c r="J37" s="2524"/>
      <c r="K37" s="2524"/>
      <c r="L37" s="2524"/>
      <c r="M37" s="2524"/>
      <c r="N37" s="2524"/>
      <c r="O37" s="2524"/>
      <c r="P37" s="2524"/>
      <c r="Q37" s="2524"/>
      <c r="R37" s="2524"/>
      <c r="S37" s="2524"/>
      <c r="T37" s="2524"/>
      <c r="U37" s="2524"/>
      <c r="V37" s="2524"/>
      <c r="W37" s="2524"/>
      <c r="X37" s="2524"/>
      <c r="Y37" s="2524"/>
      <c r="Z37" s="2524"/>
      <c r="AA37" s="2524"/>
      <c r="AB37" s="2524"/>
      <c r="AC37" s="2524"/>
      <c r="AD37" s="2524"/>
      <c r="AE37" s="2524"/>
      <c r="AF37" s="2524"/>
      <c r="AG37" s="2524"/>
      <c r="AH37" s="2524"/>
      <c r="AI37" s="2524"/>
      <c r="AJ37" s="2524"/>
      <c r="AK37" s="2524"/>
      <c r="AL37" s="2524"/>
      <c r="AM37" s="2524"/>
      <c r="AN37" s="2524"/>
      <c r="AO37" s="2524"/>
      <c r="AP37" s="2524"/>
      <c r="AQ37" s="2524"/>
      <c r="AR37" s="2524"/>
      <c r="AS37" s="2524"/>
      <c r="AT37" s="2524"/>
      <c r="AU37" s="2524"/>
      <c r="AV37" s="2524"/>
      <c r="AW37" s="2524"/>
      <c r="AX37" s="2520"/>
      <c r="AY37" s="2520"/>
      <c r="AZ37" s="2520"/>
      <c r="BA37" s="2520"/>
      <c r="BB37" s="2520"/>
      <c r="BC37" s="2520"/>
      <c r="BD37" s="2520"/>
      <c r="BE37" s="2515"/>
      <c r="BF37" s="2516"/>
      <c r="BG37" s="2516"/>
      <c r="BH37" s="2516"/>
      <c r="BI37" s="2516"/>
      <c r="BJ37" s="2516"/>
      <c r="BK37" s="2516"/>
      <c r="BL37" s="2516"/>
      <c r="BM37" s="2516"/>
      <c r="BN37" s="2516"/>
      <c r="BO37" s="2516"/>
      <c r="BP37" s="2516"/>
      <c r="BQ37" s="2516"/>
      <c r="BR37" s="2516"/>
      <c r="BS37" s="2516"/>
      <c r="BT37" s="2516"/>
      <c r="BU37" s="2517"/>
      <c r="CA37" s="819"/>
      <c r="CB37" s="819"/>
      <c r="CC37" s="2525" t="s">
        <v>511</v>
      </c>
      <c r="CD37" s="2526"/>
      <c r="CE37" s="2526"/>
      <c r="CF37" s="2526"/>
      <c r="CG37" s="2526"/>
      <c r="CH37" s="2527"/>
      <c r="CI37" s="819"/>
      <c r="CJ37" s="819"/>
      <c r="CK37" s="819"/>
      <c r="CL37" s="819"/>
      <c r="CM37" s="819"/>
      <c r="CN37" s="819"/>
    </row>
    <row r="38" spans="2:92" ht="15.9" customHeight="1">
      <c r="B38" s="2536"/>
      <c r="C38" s="1344"/>
      <c r="D38" s="1341"/>
      <c r="E38" s="2528" t="s">
        <v>798</v>
      </c>
      <c r="F38" s="2522"/>
      <c r="G38" s="2522"/>
      <c r="H38" s="2522"/>
      <c r="I38" s="2522"/>
      <c r="J38" s="2522"/>
      <c r="K38" s="2522"/>
      <c r="L38" s="2522"/>
      <c r="M38" s="2522"/>
      <c r="N38" s="2522"/>
      <c r="O38" s="2522"/>
      <c r="P38" s="2522"/>
      <c r="Q38" s="2522"/>
      <c r="R38" s="2522"/>
      <c r="S38" s="2522"/>
      <c r="T38" s="2522"/>
      <c r="U38" s="2522"/>
      <c r="V38" s="2522"/>
      <c r="W38" s="2522"/>
      <c r="X38" s="2522"/>
      <c r="Y38" s="2522"/>
      <c r="Z38" s="2522"/>
      <c r="AA38" s="2522"/>
      <c r="AB38" s="2522"/>
      <c r="AC38" s="2522"/>
      <c r="AD38" s="2522"/>
      <c r="AE38" s="2522"/>
      <c r="AF38" s="2522"/>
      <c r="AG38" s="2522"/>
      <c r="AH38" s="2522"/>
      <c r="AI38" s="2522"/>
      <c r="AJ38" s="2522"/>
      <c r="AK38" s="2522"/>
      <c r="AL38" s="2522"/>
      <c r="AM38" s="2522"/>
      <c r="AN38" s="2522"/>
      <c r="AO38" s="2522"/>
      <c r="AP38" s="2522"/>
      <c r="AQ38" s="2522"/>
      <c r="AR38" s="2522"/>
      <c r="AS38" s="2522"/>
      <c r="AT38" s="2522"/>
      <c r="AU38" s="2522"/>
      <c r="AV38" s="2529"/>
      <c r="AW38" s="2529"/>
      <c r="AX38" s="2529"/>
      <c r="AY38" s="2529"/>
      <c r="AZ38" s="2529"/>
      <c r="BA38" s="2529"/>
      <c r="BB38" s="2529"/>
      <c r="BC38" s="2529"/>
      <c r="BD38" s="2530"/>
      <c r="BE38" s="2540"/>
      <c r="BF38" s="2513"/>
      <c r="BG38" s="2513"/>
      <c r="BH38" s="2513"/>
      <c r="BI38" s="2513"/>
      <c r="BJ38" s="2513"/>
      <c r="BK38" s="2513"/>
      <c r="BL38" s="2513"/>
      <c r="BM38" s="2513"/>
      <c r="BN38" s="2513"/>
      <c r="BO38" s="2513"/>
      <c r="BP38" s="2513"/>
      <c r="BQ38" s="2513"/>
      <c r="BR38" s="2513"/>
      <c r="BS38" s="2513"/>
      <c r="BT38" s="2513"/>
      <c r="BU38" s="2514"/>
      <c r="CA38" s="819"/>
      <c r="CB38" s="819"/>
      <c r="CC38" s="819"/>
      <c r="CD38" s="819"/>
      <c r="CE38" s="819"/>
      <c r="CF38" s="819"/>
      <c r="CG38" s="819"/>
      <c r="CH38" s="819"/>
      <c r="CI38" s="819"/>
      <c r="CJ38" s="819"/>
      <c r="CK38" s="819"/>
      <c r="CL38" s="819"/>
      <c r="CM38" s="819"/>
      <c r="CN38" s="819"/>
    </row>
    <row r="39" spans="2:92" ht="39.9" customHeight="1" thickBot="1">
      <c r="B39" s="2537"/>
      <c r="C39" s="1347"/>
      <c r="D39" s="1342"/>
      <c r="E39" s="2531"/>
      <c r="F39" s="2532"/>
      <c r="G39" s="2532"/>
      <c r="H39" s="2532"/>
      <c r="I39" s="2532"/>
      <c r="J39" s="2532"/>
      <c r="K39" s="2532"/>
      <c r="L39" s="2532"/>
      <c r="M39" s="2532"/>
      <c r="N39" s="2532"/>
      <c r="O39" s="2532"/>
      <c r="P39" s="2532"/>
      <c r="Q39" s="2532"/>
      <c r="R39" s="2532"/>
      <c r="S39" s="2532"/>
      <c r="T39" s="2532"/>
      <c r="U39" s="2532"/>
      <c r="V39" s="2532"/>
      <c r="W39" s="2532"/>
      <c r="X39" s="2532"/>
      <c r="Y39" s="2532"/>
      <c r="Z39" s="2532"/>
      <c r="AA39" s="2532"/>
      <c r="AB39" s="2532"/>
      <c r="AC39" s="2532"/>
      <c r="AD39" s="2532"/>
      <c r="AE39" s="2532"/>
      <c r="AF39" s="2532"/>
      <c r="AG39" s="2532"/>
      <c r="AH39" s="2532"/>
      <c r="AI39" s="2532"/>
      <c r="AJ39" s="2532"/>
      <c r="AK39" s="2532"/>
      <c r="AL39" s="2532"/>
      <c r="AM39" s="2532"/>
      <c r="AN39" s="2532"/>
      <c r="AO39" s="2532"/>
      <c r="AP39" s="2532"/>
      <c r="AQ39" s="2532"/>
      <c r="AR39" s="2532"/>
      <c r="AS39" s="2532"/>
      <c r="AT39" s="2532"/>
      <c r="AU39" s="2532"/>
      <c r="AV39" s="2533"/>
      <c r="AW39" s="2533"/>
      <c r="AX39" s="2533"/>
      <c r="AY39" s="2533"/>
      <c r="AZ39" s="2533"/>
      <c r="BA39" s="2533"/>
      <c r="BB39" s="2533"/>
      <c r="BC39" s="2533"/>
      <c r="BD39" s="2534"/>
      <c r="BE39" s="2541"/>
      <c r="BF39" s="2542"/>
      <c r="BG39" s="2542"/>
      <c r="BH39" s="2542"/>
      <c r="BI39" s="2542"/>
      <c r="BJ39" s="2542"/>
      <c r="BK39" s="2542"/>
      <c r="BL39" s="2542"/>
      <c r="BM39" s="2542"/>
      <c r="BN39" s="2542"/>
      <c r="BO39" s="2542"/>
      <c r="BP39" s="2542"/>
      <c r="BQ39" s="2542"/>
      <c r="BR39" s="2542"/>
      <c r="BS39" s="2542"/>
      <c r="BT39" s="2542"/>
      <c r="BU39" s="2543"/>
      <c r="CA39" s="819"/>
      <c r="CB39" s="819"/>
      <c r="CC39" s="819"/>
      <c r="CD39" s="819"/>
      <c r="CE39" s="819"/>
      <c r="CF39" s="819"/>
      <c r="CG39" s="819"/>
      <c r="CH39" s="819"/>
      <c r="CI39" s="819"/>
      <c r="CJ39" s="819"/>
      <c r="CK39" s="819"/>
      <c r="CL39" s="819"/>
      <c r="CM39" s="819"/>
      <c r="CN39" s="819"/>
    </row>
    <row r="40" spans="2:92" ht="20.100000000000001" customHeight="1">
      <c r="B40" s="820"/>
      <c r="C40" s="820"/>
      <c r="D40" s="820"/>
      <c r="E40" s="821"/>
      <c r="F40" s="822"/>
      <c r="G40" s="822"/>
      <c r="H40" s="822"/>
      <c r="I40" s="822"/>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3"/>
      <c r="AW40" s="824"/>
      <c r="AX40" s="824"/>
      <c r="AY40" s="824"/>
      <c r="AZ40" s="824"/>
      <c r="BA40" s="824"/>
      <c r="BB40" s="824"/>
      <c r="BC40" s="824"/>
      <c r="BD40" s="824"/>
      <c r="BE40" s="820"/>
      <c r="BF40" s="820"/>
      <c r="BG40" s="820"/>
      <c r="BH40" s="820"/>
      <c r="BI40" s="820"/>
      <c r="BJ40" s="820"/>
      <c r="BK40" s="820"/>
      <c r="BL40" s="820"/>
      <c r="BM40" s="820"/>
      <c r="BN40" s="820"/>
      <c r="BO40" s="820"/>
      <c r="BP40" s="820"/>
      <c r="BQ40" s="820"/>
      <c r="BR40" s="820"/>
      <c r="BS40" s="820"/>
      <c r="BT40" s="820"/>
      <c r="BU40" s="820"/>
      <c r="CA40" s="819"/>
      <c r="CB40" s="819"/>
      <c r="CC40" s="819"/>
      <c r="CD40" s="819"/>
      <c r="CE40" s="819"/>
      <c r="CF40" s="819"/>
      <c r="CG40" s="819"/>
      <c r="CH40" s="819"/>
      <c r="CI40" s="819"/>
      <c r="CJ40" s="819"/>
      <c r="CK40" s="819"/>
      <c r="CL40" s="819"/>
      <c r="CM40" s="819"/>
      <c r="CN40" s="819"/>
    </row>
    <row r="41" spans="2:92" s="807" customFormat="1" ht="20.100000000000001" hidden="1" customHeight="1">
      <c r="E41" s="807" t="s">
        <v>810</v>
      </c>
      <c r="F41" s="825"/>
      <c r="G41" s="825"/>
      <c r="H41" s="825"/>
      <c r="I41" s="825"/>
      <c r="J41" s="825"/>
      <c r="K41" s="825"/>
      <c r="L41" s="825"/>
      <c r="M41" s="825"/>
      <c r="N41" s="825"/>
      <c r="O41" s="825"/>
      <c r="P41" s="825"/>
      <c r="Q41" s="825"/>
      <c r="R41" s="825"/>
      <c r="S41" s="825"/>
      <c r="T41" s="825"/>
      <c r="U41" s="825"/>
      <c r="V41" s="825"/>
      <c r="W41" s="825"/>
      <c r="X41" s="825"/>
      <c r="Y41" s="825"/>
      <c r="Z41" s="825"/>
      <c r="AA41" s="825"/>
      <c r="AB41" s="825"/>
      <c r="CA41" s="819"/>
      <c r="CB41" s="819"/>
      <c r="CC41" s="819"/>
      <c r="CD41" s="819"/>
      <c r="CE41" s="819"/>
      <c r="CF41" s="819"/>
      <c r="CG41" s="819"/>
      <c r="CH41" s="819"/>
      <c r="CI41" s="819"/>
      <c r="CJ41" s="819"/>
      <c r="CK41" s="819"/>
      <c r="CL41" s="819"/>
      <c r="CM41" s="819"/>
      <c r="CN41" s="819"/>
    </row>
    <row r="42" spans="2:92" ht="20.100000000000001" hidden="1" customHeight="1">
      <c r="E42" s="807" t="s">
        <v>813</v>
      </c>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07"/>
      <c r="AD42" s="807"/>
      <c r="AE42" s="807"/>
      <c r="AF42" s="807"/>
      <c r="AG42" s="807"/>
      <c r="AH42" s="807"/>
      <c r="AI42" s="807"/>
      <c r="AJ42" s="807"/>
      <c r="AK42" s="807"/>
      <c r="AL42" s="807"/>
      <c r="AM42" s="807"/>
      <c r="AN42" s="807"/>
      <c r="AO42" s="807"/>
      <c r="AP42" s="807"/>
      <c r="AQ42" s="807"/>
      <c r="AR42" s="807"/>
      <c r="AS42" s="807"/>
      <c r="AT42" s="807"/>
      <c r="AU42" s="807"/>
      <c r="AV42" s="807"/>
      <c r="AW42" s="807"/>
      <c r="AX42" s="807"/>
      <c r="AY42" s="807"/>
      <c r="AZ42" s="807"/>
      <c r="BA42" s="807"/>
      <c r="BB42" s="807"/>
      <c r="BC42" s="807"/>
      <c r="BD42" s="807"/>
      <c r="BE42" s="807"/>
      <c r="BF42" s="807"/>
      <c r="BG42" s="807"/>
      <c r="CA42" s="819"/>
      <c r="CB42" s="819"/>
      <c r="CC42" s="819"/>
      <c r="CD42" s="819"/>
      <c r="CE42" s="819"/>
      <c r="CF42" s="819"/>
      <c r="CG42" s="819"/>
      <c r="CH42" s="819"/>
      <c r="CI42" s="819"/>
      <c r="CJ42" s="819"/>
      <c r="CK42" s="819"/>
      <c r="CL42" s="819"/>
      <c r="CM42" s="819"/>
      <c r="CN42" s="819"/>
    </row>
    <row r="43" spans="2:92" ht="20.100000000000001" hidden="1" customHeight="1">
      <c r="E43" s="807" t="s">
        <v>814</v>
      </c>
      <c r="F43" s="825"/>
      <c r="G43" s="825"/>
      <c r="H43" s="825"/>
      <c r="I43" s="825"/>
      <c r="J43" s="825"/>
      <c r="K43" s="825"/>
      <c r="L43" s="825"/>
      <c r="M43" s="825"/>
      <c r="N43" s="825"/>
      <c r="O43" s="825"/>
      <c r="P43" s="825"/>
      <c r="Q43" s="825"/>
      <c r="R43" s="825"/>
      <c r="S43" s="825"/>
      <c r="T43" s="825"/>
      <c r="U43" s="825"/>
      <c r="V43" s="825"/>
      <c r="W43" s="825"/>
      <c r="X43" s="825"/>
      <c r="Y43" s="825"/>
      <c r="Z43" s="825"/>
      <c r="AA43" s="825"/>
      <c r="AB43" s="825"/>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07"/>
      <c r="AY43" s="807"/>
      <c r="AZ43" s="807"/>
      <c r="BA43" s="807"/>
      <c r="BB43" s="807"/>
      <c r="BC43" s="807"/>
      <c r="BD43" s="807"/>
      <c r="BE43" s="807"/>
      <c r="BF43" s="807"/>
      <c r="BG43" s="807"/>
      <c r="CA43" s="819"/>
      <c r="CB43" s="819"/>
      <c r="CC43" s="819"/>
      <c r="CD43" s="819"/>
      <c r="CE43" s="819"/>
      <c r="CF43" s="819"/>
      <c r="CG43" s="819"/>
      <c r="CH43" s="819"/>
      <c r="CI43" s="819"/>
      <c r="CJ43" s="819"/>
      <c r="CK43" s="819"/>
      <c r="CL43" s="819"/>
      <c r="CM43" s="819"/>
      <c r="CN43" s="819"/>
    </row>
    <row r="44" spans="2:92" ht="20.100000000000001" hidden="1" customHeight="1">
      <c r="E44" s="807"/>
      <c r="F44" s="825"/>
      <c r="G44" s="825"/>
      <c r="H44" s="825"/>
      <c r="I44" s="825"/>
      <c r="J44" s="825"/>
      <c r="K44" s="825"/>
      <c r="L44" s="825"/>
      <c r="M44" s="825"/>
      <c r="N44" s="825"/>
      <c r="O44" s="825"/>
      <c r="P44" s="825"/>
      <c r="Q44" s="825"/>
      <c r="R44" s="825"/>
      <c r="S44" s="825"/>
      <c r="T44" s="825"/>
      <c r="U44" s="825"/>
      <c r="V44" s="825"/>
      <c r="W44" s="825"/>
      <c r="X44" s="825"/>
      <c r="Y44" s="825"/>
      <c r="Z44" s="825"/>
      <c r="AA44" s="825"/>
      <c r="AB44" s="825"/>
      <c r="AC44" s="807"/>
      <c r="AD44" s="807"/>
      <c r="AE44" s="807"/>
      <c r="AF44" s="807"/>
      <c r="AG44" s="807"/>
      <c r="AH44" s="807"/>
      <c r="AI44" s="807"/>
      <c r="AJ44" s="807"/>
      <c r="AK44" s="807"/>
      <c r="AL44" s="807"/>
      <c r="AM44" s="807"/>
      <c r="AN44" s="807"/>
      <c r="AO44" s="807"/>
      <c r="AP44" s="807"/>
      <c r="AQ44" s="807"/>
      <c r="AR44" s="807"/>
      <c r="AS44" s="807"/>
      <c r="AT44" s="807"/>
      <c r="AU44" s="807"/>
      <c r="AV44" s="807"/>
      <c r="AW44" s="807"/>
      <c r="AX44" s="807"/>
      <c r="AY44" s="807"/>
      <c r="AZ44" s="807"/>
      <c r="BA44" s="807"/>
      <c r="BB44" s="807"/>
      <c r="BC44" s="807"/>
      <c r="BD44" s="807"/>
      <c r="BE44" s="807"/>
      <c r="BF44" s="807"/>
      <c r="BG44" s="807"/>
      <c r="CA44" s="819"/>
      <c r="CB44" s="819"/>
      <c r="CC44" s="819"/>
      <c r="CD44" s="819"/>
      <c r="CE44" s="819"/>
      <c r="CF44" s="819"/>
      <c r="CG44" s="819"/>
      <c r="CH44" s="819"/>
      <c r="CI44" s="819"/>
      <c r="CJ44" s="819"/>
      <c r="CK44" s="819"/>
      <c r="CL44" s="819"/>
      <c r="CM44" s="819"/>
      <c r="CN44" s="819"/>
    </row>
    <row r="45" spans="2:92" ht="20.100000000000001" hidden="1" customHeight="1">
      <c r="E45" s="807"/>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07"/>
      <c r="AD45" s="807"/>
      <c r="AE45" s="807"/>
      <c r="AF45" s="807"/>
      <c r="AG45" s="807"/>
      <c r="AH45" s="807"/>
      <c r="AI45" s="807"/>
      <c r="AJ45" s="807"/>
      <c r="AK45" s="807"/>
      <c r="AL45" s="807"/>
      <c r="AM45" s="807"/>
      <c r="AN45" s="807"/>
      <c r="AO45" s="807"/>
      <c r="AP45" s="807"/>
      <c r="AQ45" s="807"/>
      <c r="AR45" s="807"/>
      <c r="AS45" s="807"/>
      <c r="AT45" s="807"/>
      <c r="AU45" s="807"/>
      <c r="AV45" s="807"/>
      <c r="AW45" s="807"/>
      <c r="AX45" s="807"/>
      <c r="AY45" s="807"/>
      <c r="AZ45" s="807"/>
      <c r="BA45" s="807"/>
      <c r="BB45" s="807"/>
      <c r="BC45" s="807"/>
      <c r="BD45" s="807"/>
      <c r="BE45" s="807"/>
      <c r="BF45" s="807"/>
      <c r="BG45" s="807"/>
      <c r="CA45" s="819"/>
      <c r="CB45" s="819"/>
      <c r="CC45" s="819"/>
      <c r="CD45" s="819"/>
      <c r="CE45" s="819"/>
      <c r="CF45" s="819"/>
      <c r="CG45" s="819"/>
      <c r="CH45" s="819"/>
      <c r="CI45" s="819"/>
      <c r="CJ45" s="819"/>
      <c r="CK45" s="819"/>
      <c r="CL45" s="819"/>
      <c r="CM45" s="819"/>
      <c r="CN45" s="819"/>
    </row>
    <row r="46" spans="2:92" ht="20.100000000000001" hidden="1" customHeight="1">
      <c r="E46" s="807"/>
      <c r="F46" s="825"/>
      <c r="G46" s="825"/>
      <c r="H46" s="825"/>
      <c r="I46" s="825"/>
      <c r="J46" s="825"/>
      <c r="K46" s="825"/>
      <c r="L46" s="825"/>
      <c r="M46" s="825"/>
      <c r="N46" s="825"/>
      <c r="O46" s="825"/>
      <c r="P46" s="825"/>
      <c r="Q46" s="825"/>
      <c r="R46" s="825"/>
      <c r="S46" s="825"/>
      <c r="T46" s="825"/>
      <c r="U46" s="825"/>
      <c r="V46" s="825"/>
      <c r="W46" s="825"/>
      <c r="X46" s="825"/>
      <c r="Y46" s="825"/>
      <c r="Z46" s="825"/>
      <c r="AA46" s="825"/>
      <c r="AB46" s="825"/>
      <c r="AC46" s="807"/>
      <c r="AD46" s="807"/>
      <c r="AE46" s="807"/>
      <c r="AF46" s="807"/>
      <c r="AG46" s="807"/>
      <c r="AH46" s="807"/>
      <c r="AI46" s="807"/>
      <c r="AJ46" s="807"/>
      <c r="AK46" s="807"/>
      <c r="AL46" s="807"/>
      <c r="AM46" s="807"/>
      <c r="AN46" s="807"/>
      <c r="AO46" s="807"/>
      <c r="AP46" s="807"/>
      <c r="AQ46" s="807"/>
      <c r="AR46" s="807"/>
      <c r="AS46" s="807"/>
      <c r="AT46" s="807"/>
      <c r="AU46" s="807"/>
      <c r="AV46" s="807"/>
      <c r="AW46" s="807"/>
      <c r="AX46" s="807"/>
      <c r="AY46" s="807"/>
      <c r="AZ46" s="807"/>
      <c r="BA46" s="807"/>
      <c r="BB46" s="807"/>
      <c r="BC46" s="807"/>
      <c r="BD46" s="807"/>
      <c r="BE46" s="807"/>
      <c r="BF46" s="807"/>
      <c r="BG46" s="807"/>
      <c r="CA46" s="819"/>
      <c r="CB46" s="819"/>
      <c r="CC46" s="819"/>
      <c r="CD46" s="819"/>
      <c r="CE46" s="819"/>
      <c r="CF46" s="819"/>
      <c r="CG46" s="819"/>
      <c r="CH46" s="819"/>
      <c r="CI46" s="819"/>
      <c r="CJ46" s="819"/>
      <c r="CK46" s="819"/>
      <c r="CL46" s="819"/>
      <c r="CM46" s="819"/>
      <c r="CN46" s="819"/>
    </row>
    <row r="47" spans="2:92" ht="20.100000000000001" hidden="1" customHeight="1">
      <c r="B47" s="820"/>
      <c r="C47" s="820"/>
      <c r="D47" s="820"/>
      <c r="E47" s="807" t="s">
        <v>811</v>
      </c>
      <c r="F47" s="787"/>
      <c r="G47" s="787"/>
      <c r="H47" s="787"/>
      <c r="I47" s="787"/>
      <c r="J47" s="787"/>
      <c r="K47" s="787"/>
      <c r="L47" s="787"/>
      <c r="M47" s="787"/>
      <c r="N47" s="787"/>
      <c r="O47" s="787"/>
      <c r="P47" s="787"/>
      <c r="Q47" s="787"/>
      <c r="R47" s="787"/>
      <c r="S47" s="787"/>
      <c r="T47" s="787"/>
      <c r="U47" s="787"/>
      <c r="V47" s="787"/>
      <c r="W47" s="787"/>
      <c r="X47" s="787"/>
      <c r="Y47" s="825"/>
      <c r="Z47" s="825"/>
      <c r="AA47" s="825"/>
      <c r="AB47" s="825"/>
      <c r="AC47" s="825"/>
      <c r="AD47" s="825"/>
      <c r="AE47" s="825"/>
      <c r="AF47" s="825"/>
      <c r="AG47" s="825"/>
      <c r="AH47" s="825"/>
      <c r="AI47" s="826"/>
      <c r="AJ47" s="826"/>
      <c r="AK47" s="826"/>
      <c r="AL47" s="826"/>
      <c r="AM47" s="826"/>
      <c r="AN47" s="826"/>
      <c r="AO47" s="826"/>
      <c r="AP47" s="826"/>
      <c r="AQ47" s="826"/>
      <c r="AR47" s="826"/>
      <c r="AS47" s="826"/>
      <c r="AT47" s="826"/>
      <c r="AU47" s="826"/>
      <c r="AV47" s="827"/>
      <c r="AW47" s="828"/>
      <c r="AX47" s="828"/>
      <c r="AY47" s="828"/>
      <c r="AZ47" s="828"/>
      <c r="BA47" s="828"/>
      <c r="BB47" s="828"/>
      <c r="BC47" s="828"/>
      <c r="BD47" s="828"/>
      <c r="BE47" s="820"/>
      <c r="BF47" s="820"/>
      <c r="BG47" s="820"/>
      <c r="BH47" s="820"/>
      <c r="BI47" s="820"/>
      <c r="BJ47" s="820"/>
      <c r="BK47" s="820"/>
      <c r="BL47" s="820"/>
      <c r="BM47" s="820"/>
      <c r="BN47" s="820"/>
      <c r="BO47" s="820"/>
      <c r="BP47" s="820"/>
      <c r="BQ47" s="820"/>
      <c r="BR47" s="820"/>
      <c r="BS47" s="820"/>
      <c r="BT47" s="820"/>
      <c r="BU47" s="820"/>
      <c r="CA47" s="819"/>
      <c r="CB47" s="819"/>
      <c r="CC47" s="819"/>
      <c r="CD47" s="819"/>
      <c r="CE47" s="819"/>
      <c r="CF47" s="819"/>
      <c r="CG47" s="819"/>
      <c r="CH47" s="819"/>
      <c r="CI47" s="819"/>
      <c r="CJ47" s="819"/>
      <c r="CK47" s="819"/>
      <c r="CL47" s="819"/>
      <c r="CM47" s="819"/>
      <c r="CN47" s="819"/>
    </row>
    <row r="48" spans="2:92" ht="20.100000000000001" hidden="1" customHeight="1">
      <c r="B48" s="820"/>
      <c r="C48" s="820"/>
      <c r="D48" s="820"/>
      <c r="E48" s="807" t="s">
        <v>815</v>
      </c>
      <c r="F48" s="787"/>
      <c r="G48" s="787"/>
      <c r="H48" s="787"/>
      <c r="I48" s="787"/>
      <c r="J48" s="787"/>
      <c r="K48" s="787"/>
      <c r="L48" s="787"/>
      <c r="M48" s="787"/>
      <c r="N48" s="787"/>
      <c r="O48" s="787"/>
      <c r="P48" s="787"/>
      <c r="Q48" s="787"/>
      <c r="R48" s="787"/>
      <c r="S48" s="787"/>
      <c r="T48" s="787"/>
      <c r="U48" s="787"/>
      <c r="V48" s="787"/>
      <c r="W48" s="787"/>
      <c r="X48" s="787"/>
      <c r="Y48" s="787"/>
      <c r="Z48" s="825"/>
      <c r="AA48" s="826"/>
      <c r="AB48" s="826"/>
      <c r="AC48" s="826"/>
      <c r="AD48" s="826"/>
      <c r="AE48" s="826"/>
      <c r="AF48" s="826"/>
      <c r="AG48" s="826"/>
      <c r="AH48" s="826"/>
      <c r="AI48" s="826"/>
      <c r="AJ48" s="826"/>
      <c r="AK48" s="826"/>
      <c r="AL48" s="826"/>
      <c r="AM48" s="826"/>
      <c r="AN48" s="826"/>
      <c r="AO48" s="826"/>
      <c r="AP48" s="826"/>
      <c r="AQ48" s="826"/>
      <c r="AR48" s="826"/>
      <c r="AS48" s="826"/>
      <c r="AT48" s="826"/>
      <c r="AU48" s="826"/>
      <c r="AV48" s="827"/>
      <c r="AW48" s="828"/>
      <c r="AX48" s="828"/>
      <c r="AY48" s="828"/>
      <c r="AZ48" s="828"/>
      <c r="BA48" s="828"/>
      <c r="BB48" s="828"/>
      <c r="BC48" s="828"/>
      <c r="BD48" s="828"/>
      <c r="BE48" s="820"/>
      <c r="BF48" s="820"/>
      <c r="BG48" s="820"/>
      <c r="BH48" s="820"/>
      <c r="BI48" s="820"/>
      <c r="BJ48" s="820"/>
      <c r="BK48" s="820"/>
      <c r="BL48" s="820"/>
      <c r="BM48" s="820"/>
      <c r="BN48" s="820"/>
      <c r="BO48" s="820"/>
      <c r="BP48" s="820"/>
      <c r="BQ48" s="820"/>
      <c r="BR48" s="820"/>
      <c r="BS48" s="820"/>
      <c r="BT48" s="820"/>
      <c r="BU48" s="820"/>
      <c r="CA48" s="819"/>
      <c r="CB48" s="819"/>
      <c r="CC48" s="819"/>
      <c r="CD48" s="819"/>
      <c r="CE48" s="819"/>
      <c r="CF48" s="819"/>
      <c r="CG48" s="819"/>
      <c r="CH48" s="819"/>
      <c r="CI48" s="819"/>
      <c r="CJ48" s="819"/>
      <c r="CK48" s="819"/>
      <c r="CL48" s="819"/>
      <c r="CM48" s="819"/>
      <c r="CN48" s="819"/>
    </row>
    <row r="49" spans="2:92" ht="20.100000000000001" hidden="1" customHeight="1">
      <c r="B49" s="820"/>
      <c r="C49" s="820"/>
      <c r="D49" s="820"/>
      <c r="E49" s="807" t="s">
        <v>816</v>
      </c>
      <c r="F49" s="787"/>
      <c r="G49" s="787"/>
      <c r="H49" s="787"/>
      <c r="I49" s="787"/>
      <c r="J49" s="787"/>
      <c r="K49" s="787"/>
      <c r="L49" s="787"/>
      <c r="M49" s="787"/>
      <c r="N49" s="787"/>
      <c r="O49" s="787"/>
      <c r="P49" s="787"/>
      <c r="Q49" s="787"/>
      <c r="R49" s="787"/>
      <c r="S49" s="787"/>
      <c r="T49" s="787"/>
      <c r="U49" s="787"/>
      <c r="V49" s="787"/>
      <c r="W49" s="787"/>
      <c r="X49" s="787"/>
      <c r="Y49" s="825"/>
      <c r="Z49" s="825"/>
      <c r="AA49" s="825"/>
      <c r="AB49" s="825"/>
      <c r="AC49" s="825"/>
      <c r="AD49" s="826"/>
      <c r="AE49" s="826"/>
      <c r="AF49" s="826"/>
      <c r="AG49" s="826"/>
      <c r="AH49" s="826"/>
      <c r="AI49" s="826"/>
      <c r="AJ49" s="826"/>
      <c r="AK49" s="826"/>
      <c r="AL49" s="826"/>
      <c r="AM49" s="826"/>
      <c r="AN49" s="826"/>
      <c r="AO49" s="826"/>
      <c r="AP49" s="826"/>
      <c r="AQ49" s="826"/>
      <c r="AR49" s="826"/>
      <c r="AS49" s="826"/>
      <c r="AT49" s="826"/>
      <c r="AU49" s="826"/>
      <c r="AV49" s="827"/>
      <c r="AW49" s="828"/>
      <c r="AX49" s="828"/>
      <c r="AY49" s="828"/>
      <c r="AZ49" s="828"/>
      <c r="BA49" s="828"/>
      <c r="BB49" s="828"/>
      <c r="BC49" s="828"/>
      <c r="BD49" s="828"/>
      <c r="BE49" s="820"/>
      <c r="BF49" s="820"/>
      <c r="BG49" s="820"/>
      <c r="BH49" s="820"/>
      <c r="BI49" s="820"/>
      <c r="BJ49" s="820"/>
      <c r="BK49" s="820"/>
      <c r="BL49" s="820"/>
      <c r="BM49" s="820"/>
      <c r="BN49" s="820"/>
      <c r="BO49" s="820"/>
      <c r="BP49" s="820"/>
      <c r="BQ49" s="820"/>
      <c r="BR49" s="820"/>
      <c r="BS49" s="820"/>
      <c r="BT49" s="820"/>
      <c r="BU49" s="820"/>
      <c r="CA49" s="819"/>
      <c r="CB49" s="819"/>
      <c r="CC49" s="819"/>
      <c r="CD49" s="819"/>
      <c r="CE49" s="819"/>
      <c r="CF49" s="819"/>
      <c r="CG49" s="819"/>
      <c r="CH49" s="819"/>
      <c r="CI49" s="819"/>
      <c r="CJ49" s="819"/>
      <c r="CK49" s="819"/>
      <c r="CL49" s="819"/>
      <c r="CM49" s="819"/>
      <c r="CN49" s="819"/>
    </row>
    <row r="50" spans="2:92" ht="20.100000000000001" hidden="1" customHeight="1">
      <c r="B50" s="820"/>
      <c r="C50" s="820"/>
      <c r="D50" s="820"/>
      <c r="E50" s="807" t="s">
        <v>817</v>
      </c>
      <c r="F50" s="787"/>
      <c r="G50" s="787"/>
      <c r="H50" s="787"/>
      <c r="I50" s="787"/>
      <c r="J50" s="787"/>
      <c r="K50" s="787"/>
      <c r="L50" s="787"/>
      <c r="M50" s="787"/>
      <c r="N50" s="787"/>
      <c r="O50" s="787"/>
      <c r="P50" s="787"/>
      <c r="Q50" s="787"/>
      <c r="R50" s="787"/>
      <c r="S50" s="787"/>
      <c r="T50" s="787"/>
      <c r="U50" s="787"/>
      <c r="V50" s="787"/>
      <c r="W50" s="787"/>
      <c r="X50" s="787"/>
      <c r="Y50" s="825"/>
      <c r="Z50" s="825"/>
      <c r="AA50" s="825"/>
      <c r="AB50" s="825"/>
      <c r="AC50" s="825"/>
      <c r="AD50" s="826"/>
      <c r="AE50" s="826"/>
      <c r="AF50" s="826"/>
      <c r="AG50" s="826"/>
      <c r="AH50" s="826"/>
      <c r="AI50" s="826"/>
      <c r="AJ50" s="826"/>
      <c r="AK50" s="826"/>
      <c r="AL50" s="826"/>
      <c r="AM50" s="826"/>
      <c r="AN50" s="826"/>
      <c r="AO50" s="826"/>
      <c r="AP50" s="826"/>
      <c r="AQ50" s="826"/>
      <c r="AR50" s="826"/>
      <c r="AS50" s="826"/>
      <c r="AT50" s="826"/>
      <c r="AU50" s="826"/>
      <c r="AV50" s="827"/>
      <c r="AW50" s="828"/>
      <c r="AX50" s="828"/>
      <c r="AY50" s="828"/>
      <c r="AZ50" s="828"/>
      <c r="BA50" s="828"/>
      <c r="BB50" s="828"/>
      <c r="BC50" s="828"/>
      <c r="BD50" s="828"/>
      <c r="BE50" s="820"/>
      <c r="BF50" s="820"/>
      <c r="BG50" s="820"/>
      <c r="BH50" s="820"/>
      <c r="BI50" s="820"/>
      <c r="BJ50" s="820"/>
      <c r="BK50" s="820"/>
      <c r="BL50" s="820"/>
      <c r="BM50" s="820"/>
      <c r="BN50" s="820"/>
      <c r="BO50" s="820"/>
      <c r="BP50" s="820"/>
      <c r="BQ50" s="820"/>
      <c r="BR50" s="820"/>
      <c r="BS50" s="820"/>
      <c r="BT50" s="820"/>
      <c r="BU50" s="820"/>
      <c r="CA50" s="819"/>
      <c r="CB50" s="819"/>
      <c r="CC50" s="819"/>
      <c r="CD50" s="819"/>
      <c r="CE50" s="819"/>
      <c r="CF50" s="819"/>
      <c r="CG50" s="819"/>
      <c r="CH50" s="819"/>
      <c r="CI50" s="819"/>
      <c r="CJ50" s="819"/>
      <c r="CK50" s="819"/>
      <c r="CL50" s="819"/>
      <c r="CM50" s="819"/>
      <c r="CN50" s="819"/>
    </row>
    <row r="51" spans="2:92" ht="20.100000000000001" hidden="1" customHeight="1">
      <c r="B51" s="820"/>
      <c r="C51" s="820"/>
      <c r="D51" s="820"/>
      <c r="E51" s="807" t="s">
        <v>812</v>
      </c>
      <c r="F51" s="787"/>
      <c r="G51" s="787"/>
      <c r="H51" s="787"/>
      <c r="I51" s="787"/>
      <c r="J51" s="787"/>
      <c r="K51" s="787"/>
      <c r="L51" s="787"/>
      <c r="M51" s="787"/>
      <c r="N51" s="787"/>
      <c r="O51" s="787"/>
      <c r="P51" s="787"/>
      <c r="Q51" s="787"/>
      <c r="R51" s="787"/>
      <c r="S51" s="787"/>
      <c r="T51" s="787"/>
      <c r="U51" s="787"/>
      <c r="V51" s="787"/>
      <c r="W51" s="787"/>
      <c r="X51" s="787"/>
      <c r="Y51" s="825"/>
      <c r="Z51" s="825"/>
      <c r="AA51" s="825"/>
      <c r="AB51" s="825"/>
      <c r="AC51" s="825"/>
      <c r="AD51" s="826"/>
      <c r="AE51" s="826"/>
      <c r="AF51" s="826"/>
      <c r="AG51" s="826"/>
      <c r="AH51" s="826"/>
      <c r="AI51" s="826"/>
      <c r="AJ51" s="826"/>
      <c r="AK51" s="826"/>
      <c r="AL51" s="826"/>
      <c r="AM51" s="826"/>
      <c r="AN51" s="826"/>
      <c r="AO51" s="826"/>
      <c r="AP51" s="826"/>
      <c r="AQ51" s="826"/>
      <c r="AR51" s="826"/>
      <c r="AS51" s="826"/>
      <c r="AT51" s="826"/>
      <c r="AU51" s="826"/>
      <c r="AV51" s="827"/>
      <c r="AW51" s="828"/>
      <c r="AX51" s="828"/>
      <c r="AY51" s="828"/>
      <c r="AZ51" s="828"/>
      <c r="BA51" s="828"/>
      <c r="BB51" s="828"/>
      <c r="BC51" s="828"/>
      <c r="BD51" s="828"/>
      <c r="BE51" s="820"/>
      <c r="BF51" s="820"/>
      <c r="BG51" s="820"/>
      <c r="BH51" s="820"/>
      <c r="BI51" s="820"/>
      <c r="BJ51" s="820"/>
      <c r="BK51" s="820"/>
      <c r="BL51" s="820"/>
      <c r="BM51" s="820"/>
      <c r="BN51" s="820"/>
      <c r="BO51" s="820"/>
      <c r="BP51" s="820"/>
      <c r="BQ51" s="820"/>
      <c r="BR51" s="820"/>
      <c r="BS51" s="820"/>
      <c r="BT51" s="820"/>
      <c r="BU51" s="820"/>
      <c r="CA51" s="819"/>
      <c r="CB51" s="819"/>
      <c r="CC51" s="819"/>
      <c r="CD51" s="819"/>
      <c r="CE51" s="819"/>
      <c r="CF51" s="819"/>
      <c r="CG51" s="819"/>
      <c r="CH51" s="819"/>
      <c r="CI51" s="819"/>
      <c r="CJ51" s="819"/>
      <c r="CK51" s="819"/>
      <c r="CL51" s="819"/>
      <c r="CM51" s="819"/>
      <c r="CN51" s="819"/>
    </row>
    <row r="52" spans="2:92" ht="20.100000000000001" hidden="1" customHeight="1">
      <c r="B52" s="820"/>
      <c r="C52" s="820"/>
      <c r="D52" s="820"/>
      <c r="E52" s="807" t="s">
        <v>813</v>
      </c>
      <c r="F52" s="787"/>
      <c r="G52" s="787"/>
      <c r="H52" s="787"/>
      <c r="I52" s="787"/>
      <c r="J52" s="787"/>
      <c r="K52" s="787"/>
      <c r="L52" s="787"/>
      <c r="M52" s="787"/>
      <c r="N52" s="787"/>
      <c r="O52" s="787"/>
      <c r="P52" s="787"/>
      <c r="Q52" s="787"/>
      <c r="R52" s="787"/>
      <c r="S52" s="787"/>
      <c r="T52" s="787"/>
      <c r="U52" s="787"/>
      <c r="V52" s="787"/>
      <c r="W52" s="787"/>
      <c r="X52" s="787"/>
      <c r="Y52" s="825"/>
      <c r="Z52" s="825"/>
      <c r="AA52" s="825"/>
      <c r="AB52" s="825"/>
      <c r="AC52" s="826"/>
      <c r="AD52" s="826"/>
      <c r="AE52" s="826"/>
      <c r="AF52" s="826"/>
      <c r="AG52" s="826"/>
      <c r="AH52" s="826"/>
      <c r="AI52" s="826"/>
      <c r="AJ52" s="826"/>
      <c r="AK52" s="826"/>
      <c r="AL52" s="826"/>
      <c r="AM52" s="826"/>
      <c r="AN52" s="826"/>
      <c r="AO52" s="826"/>
      <c r="AP52" s="826"/>
      <c r="AQ52" s="826"/>
      <c r="AR52" s="826"/>
      <c r="AS52" s="826"/>
      <c r="AT52" s="826"/>
      <c r="AU52" s="826"/>
      <c r="AV52" s="827"/>
      <c r="AW52" s="828"/>
      <c r="AX52" s="828"/>
      <c r="AY52" s="828"/>
      <c r="AZ52" s="828"/>
      <c r="BA52" s="828"/>
      <c r="BB52" s="828"/>
      <c r="BC52" s="828"/>
      <c r="BD52" s="828"/>
      <c r="BE52" s="820"/>
      <c r="BF52" s="820"/>
      <c r="BG52" s="820"/>
      <c r="BH52" s="820"/>
      <c r="BI52" s="820"/>
      <c r="BJ52" s="820"/>
      <c r="BK52" s="820"/>
      <c r="BL52" s="820"/>
      <c r="BM52" s="820"/>
      <c r="BN52" s="820"/>
      <c r="BO52" s="820"/>
      <c r="BP52" s="820"/>
      <c r="BQ52" s="820"/>
      <c r="BR52" s="820"/>
      <c r="BS52" s="820"/>
      <c r="BT52" s="820"/>
      <c r="BU52" s="820"/>
      <c r="CA52" s="819"/>
      <c r="CB52" s="819"/>
      <c r="CC52" s="819"/>
      <c r="CD52" s="819"/>
      <c r="CE52" s="819"/>
      <c r="CF52" s="819"/>
      <c r="CG52" s="819"/>
      <c r="CH52" s="819"/>
      <c r="CI52" s="819"/>
      <c r="CJ52" s="819"/>
      <c r="CK52" s="819"/>
      <c r="CL52" s="819"/>
      <c r="CM52" s="819"/>
      <c r="CN52" s="819"/>
    </row>
    <row r="53" spans="2:92" ht="20.100000000000001" hidden="1" customHeight="1">
      <c r="E53" s="807" t="s">
        <v>814</v>
      </c>
      <c r="F53" s="787"/>
      <c r="G53" s="787"/>
      <c r="H53" s="787"/>
      <c r="I53" s="787"/>
      <c r="J53" s="787"/>
      <c r="K53" s="787"/>
      <c r="L53" s="787"/>
      <c r="M53" s="787"/>
      <c r="N53" s="787"/>
      <c r="O53" s="787"/>
      <c r="P53" s="787"/>
      <c r="Q53" s="787"/>
      <c r="R53" s="787"/>
      <c r="S53" s="787"/>
      <c r="T53" s="787"/>
      <c r="U53" s="787"/>
      <c r="V53" s="787"/>
      <c r="W53" s="787"/>
      <c r="X53" s="787"/>
      <c r="Y53" s="825"/>
      <c r="Z53" s="825"/>
      <c r="AA53" s="825"/>
      <c r="AB53" s="825"/>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07"/>
      <c r="AY53" s="807"/>
      <c r="AZ53" s="807"/>
      <c r="BA53" s="807"/>
      <c r="BB53" s="807"/>
      <c r="BC53" s="807"/>
      <c r="BD53" s="807"/>
      <c r="BE53" s="807"/>
      <c r="BF53" s="807"/>
      <c r="BG53" s="807"/>
      <c r="CA53" s="819"/>
      <c r="CB53" s="819"/>
      <c r="CC53" s="819"/>
      <c r="CD53" s="819"/>
      <c r="CE53" s="819"/>
      <c r="CF53" s="819"/>
      <c r="CG53" s="819"/>
      <c r="CH53" s="819"/>
      <c r="CI53" s="819"/>
      <c r="CJ53" s="819"/>
      <c r="CK53" s="819"/>
      <c r="CL53" s="819"/>
      <c r="CM53" s="819"/>
      <c r="CN53" s="819"/>
    </row>
    <row r="54" spans="2:92" ht="20.100000000000001" hidden="1" customHeight="1">
      <c r="CA54" s="819"/>
      <c r="CB54" s="819"/>
      <c r="CC54" s="819"/>
      <c r="CD54" s="819"/>
      <c r="CE54" s="819"/>
      <c r="CF54" s="819"/>
      <c r="CG54" s="819"/>
      <c r="CH54" s="819"/>
      <c r="CI54" s="819"/>
      <c r="CJ54" s="819"/>
      <c r="CK54" s="819"/>
      <c r="CL54" s="819"/>
      <c r="CM54" s="819"/>
      <c r="CN54" s="819"/>
    </row>
    <row r="55" spans="2:92" ht="20.100000000000001" hidden="1" customHeight="1">
      <c r="E55" s="807" t="s">
        <v>812</v>
      </c>
      <c r="F55" s="825"/>
      <c r="G55" s="825"/>
      <c r="H55" s="825"/>
      <c r="I55" s="825"/>
      <c r="J55" s="825"/>
      <c r="K55" s="825"/>
      <c r="L55" s="825"/>
      <c r="M55" s="825"/>
      <c r="N55" s="825"/>
      <c r="O55" s="825"/>
      <c r="P55" s="825"/>
      <c r="Q55" s="825"/>
      <c r="R55" s="825"/>
      <c r="S55" s="825"/>
      <c r="T55" s="825"/>
      <c r="U55" s="825"/>
      <c r="V55" s="825"/>
      <c r="W55" s="825"/>
      <c r="X55" s="825"/>
      <c r="Y55" s="825"/>
      <c r="Z55" s="825"/>
      <c r="AA55" s="825"/>
      <c r="AB55" s="825"/>
      <c r="CA55" s="819"/>
      <c r="CB55" s="819"/>
      <c r="CC55" s="819"/>
      <c r="CD55" s="819"/>
      <c r="CE55" s="819"/>
      <c r="CF55" s="819"/>
      <c r="CG55" s="819"/>
      <c r="CH55" s="819"/>
      <c r="CI55" s="819"/>
      <c r="CJ55" s="819"/>
      <c r="CK55" s="819"/>
      <c r="CL55" s="819"/>
      <c r="CM55" s="819"/>
      <c r="CN55" s="819"/>
    </row>
    <row r="56" spans="2:92" ht="20.100000000000001" hidden="1" customHeight="1">
      <c r="E56" s="807" t="s">
        <v>813</v>
      </c>
      <c r="F56" s="825"/>
      <c r="G56" s="825"/>
      <c r="H56" s="825"/>
      <c r="I56" s="825"/>
      <c r="J56" s="825"/>
      <c r="K56" s="825"/>
      <c r="L56" s="825"/>
      <c r="M56" s="825"/>
      <c r="N56" s="825"/>
      <c r="O56" s="825"/>
      <c r="P56" s="825"/>
      <c r="Q56" s="825"/>
      <c r="R56" s="825"/>
      <c r="S56" s="825"/>
      <c r="T56" s="825"/>
      <c r="U56" s="825"/>
      <c r="V56" s="825"/>
      <c r="W56" s="825"/>
      <c r="X56" s="825"/>
      <c r="Y56" s="825"/>
      <c r="Z56" s="825"/>
      <c r="AA56" s="825"/>
      <c r="AB56" s="825"/>
      <c r="CA56" s="819"/>
      <c r="CB56" s="819"/>
      <c r="CC56" s="819"/>
      <c r="CD56" s="819"/>
      <c r="CE56" s="819"/>
      <c r="CF56" s="819"/>
      <c r="CG56" s="819"/>
      <c r="CH56" s="819"/>
      <c r="CI56" s="819"/>
      <c r="CJ56" s="819"/>
      <c r="CK56" s="819"/>
      <c r="CL56" s="819"/>
      <c r="CM56" s="819"/>
      <c r="CN56" s="819"/>
    </row>
    <row r="57" spans="2:92" ht="20.100000000000001" hidden="1" customHeight="1">
      <c r="E57" s="807" t="s">
        <v>814</v>
      </c>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CA57" s="819"/>
      <c r="CB57" s="819"/>
      <c r="CC57" s="819"/>
      <c r="CD57" s="819"/>
      <c r="CE57" s="819"/>
      <c r="CF57" s="819"/>
      <c r="CG57" s="819"/>
      <c r="CH57" s="819"/>
      <c r="CI57" s="819"/>
      <c r="CJ57" s="819"/>
      <c r="CK57" s="819"/>
      <c r="CL57" s="819"/>
      <c r="CM57" s="819"/>
      <c r="CN57" s="819"/>
    </row>
    <row r="58" spans="2:92" ht="20.100000000000001" hidden="1" customHeight="1">
      <c r="CA58" s="819"/>
      <c r="CB58" s="819"/>
      <c r="CC58" s="819"/>
      <c r="CD58" s="819"/>
      <c r="CE58" s="819"/>
      <c r="CF58" s="819"/>
      <c r="CG58" s="819"/>
      <c r="CH58" s="819"/>
      <c r="CI58" s="819"/>
      <c r="CJ58" s="819"/>
      <c r="CK58" s="819"/>
      <c r="CL58" s="819"/>
      <c r="CM58" s="819"/>
      <c r="CN58" s="819"/>
    </row>
    <row r="59" spans="2:92" ht="20.100000000000001" hidden="1" customHeight="1">
      <c r="E59" s="121" t="s">
        <v>496</v>
      </c>
      <c r="CA59" s="819"/>
      <c r="CB59" s="819"/>
      <c r="CC59" s="819"/>
      <c r="CD59" s="819"/>
      <c r="CE59" s="819"/>
      <c r="CF59" s="819"/>
      <c r="CG59" s="819"/>
      <c r="CH59" s="819"/>
      <c r="CI59" s="819"/>
      <c r="CJ59" s="819"/>
      <c r="CK59" s="819"/>
      <c r="CL59" s="819"/>
      <c r="CM59" s="819"/>
      <c r="CN59" s="819"/>
    </row>
    <row r="60" spans="2:92" ht="20.100000000000001" hidden="1" customHeight="1">
      <c r="E60" s="121" t="s">
        <v>499</v>
      </c>
      <c r="CA60" s="819"/>
      <c r="CB60" s="819"/>
      <c r="CC60" s="819"/>
      <c r="CD60" s="819"/>
      <c r="CE60" s="819"/>
      <c r="CF60" s="819"/>
      <c r="CG60" s="819"/>
      <c r="CH60" s="819"/>
      <c r="CI60" s="819"/>
      <c r="CJ60" s="819"/>
      <c r="CK60" s="819"/>
      <c r="CL60" s="819"/>
      <c r="CM60" s="819"/>
      <c r="CN60" s="819"/>
    </row>
    <row r="61" spans="2:92" ht="20.100000000000001" customHeight="1">
      <c r="CA61" s="819"/>
      <c r="CB61" s="819"/>
      <c r="CC61" s="819"/>
      <c r="CD61" s="819"/>
      <c r="CE61" s="819"/>
      <c r="CF61" s="819"/>
      <c r="CG61" s="819"/>
      <c r="CH61" s="819"/>
      <c r="CI61" s="819"/>
      <c r="CJ61" s="819"/>
      <c r="CK61" s="819"/>
      <c r="CL61" s="819"/>
      <c r="CM61" s="819"/>
      <c r="CN61" s="819"/>
    </row>
    <row r="62" spans="2:92" ht="47.25" customHeight="1">
      <c r="B62" s="2507" t="s">
        <v>500</v>
      </c>
      <c r="C62" s="2508"/>
      <c r="D62" s="2508"/>
      <c r="E62" s="2508"/>
      <c r="F62" s="2508"/>
      <c r="G62" s="2508"/>
      <c r="H62" s="2508"/>
      <c r="I62" s="2508"/>
      <c r="J62" s="2508"/>
      <c r="K62" s="2508"/>
      <c r="L62" s="2508"/>
      <c r="M62" s="2508"/>
      <c r="N62" s="2508"/>
      <c r="O62" s="2508"/>
      <c r="P62" s="2508"/>
      <c r="Q62" s="2508"/>
      <c r="R62" s="2508"/>
      <c r="S62" s="2508"/>
      <c r="T62" s="2508"/>
      <c r="U62" s="2508"/>
      <c r="V62" s="2508"/>
      <c r="W62" s="2508"/>
      <c r="X62" s="2508"/>
      <c r="Y62" s="2508"/>
      <c r="Z62" s="2508"/>
      <c r="AA62" s="2508"/>
      <c r="AB62" s="2508"/>
      <c r="AC62" s="2508"/>
      <c r="AD62" s="2508"/>
      <c r="AE62" s="2508"/>
      <c r="AF62" s="2508"/>
      <c r="AG62" s="2508"/>
      <c r="AH62" s="2508"/>
      <c r="AI62" s="2508"/>
      <c r="AJ62" s="2508"/>
      <c r="AK62" s="2508"/>
      <c r="AL62" s="2508"/>
      <c r="AM62" s="2508"/>
      <c r="AN62" s="2508"/>
      <c r="AO62" s="2508"/>
      <c r="AP62" s="2508"/>
      <c r="AQ62" s="2508"/>
      <c r="AR62" s="2508"/>
      <c r="AS62" s="2508"/>
      <c r="AT62" s="2508"/>
      <c r="AU62" s="2508"/>
      <c r="AV62" s="2508"/>
      <c r="AW62" s="2508"/>
      <c r="AX62" s="2508"/>
      <c r="AY62" s="2508"/>
      <c r="AZ62" s="2508"/>
      <c r="BA62" s="2508"/>
      <c r="BB62" s="2508"/>
      <c r="BC62" s="2508"/>
      <c r="BD62" s="2508"/>
      <c r="BE62" s="2508"/>
      <c r="BF62" s="2508"/>
      <c r="BG62" s="2508"/>
      <c r="BH62" s="2508"/>
      <c r="BI62" s="2508"/>
      <c r="BJ62" s="2508"/>
      <c r="BK62" s="2508"/>
      <c r="BL62" s="2508"/>
      <c r="BM62" s="2508"/>
      <c r="BN62" s="2508"/>
      <c r="BO62" s="2508"/>
      <c r="BP62" s="2508"/>
      <c r="BQ62" s="2508"/>
      <c r="BR62" s="2508"/>
      <c r="BS62" s="2508"/>
      <c r="BT62" s="2508"/>
      <c r="BU62" s="2508"/>
      <c r="CA62" s="819"/>
      <c r="CB62" s="819"/>
      <c r="CC62" s="819"/>
      <c r="CD62" s="819"/>
      <c r="CE62" s="819"/>
      <c r="CF62" s="819"/>
      <c r="CG62" s="819"/>
      <c r="CH62" s="819"/>
      <c r="CI62" s="819"/>
      <c r="CJ62" s="819"/>
      <c r="CK62" s="819"/>
      <c r="CL62" s="819"/>
      <c r="CM62" s="819"/>
      <c r="CN62" s="819"/>
    </row>
    <row r="63" spans="2:92" ht="28.5" customHeight="1" thickBot="1">
      <c r="B63" s="2494" t="s">
        <v>501</v>
      </c>
      <c r="C63" s="2495"/>
      <c r="D63" s="2495"/>
      <c r="E63" s="2495"/>
      <c r="F63" s="2495"/>
      <c r="G63" s="2495"/>
      <c r="H63" s="2495"/>
      <c r="I63" s="2495"/>
      <c r="J63" s="2495"/>
      <c r="K63" s="2495"/>
      <c r="L63" s="2495"/>
      <c r="M63" s="2495"/>
      <c r="N63" s="2495"/>
      <c r="O63" s="2495"/>
      <c r="P63" s="2495"/>
      <c r="Q63" s="2495"/>
      <c r="R63" s="2495"/>
      <c r="S63" s="2495"/>
      <c r="T63" s="2495"/>
      <c r="U63" s="2495"/>
      <c r="V63" s="2495"/>
      <c r="W63" s="2495"/>
      <c r="X63" s="2495"/>
      <c r="Y63" s="2495"/>
      <c r="Z63" s="2495"/>
      <c r="AA63" s="2495"/>
      <c r="AB63" s="2495"/>
      <c r="AC63" s="2495"/>
      <c r="AD63" s="2495"/>
      <c r="AE63" s="2495"/>
      <c r="AF63" s="2495"/>
      <c r="AG63" s="2495"/>
      <c r="AH63" s="2495"/>
      <c r="AI63" s="2495"/>
      <c r="AJ63" s="2495"/>
      <c r="AK63" s="2495"/>
      <c r="AL63" s="2495"/>
      <c r="AM63" s="2495"/>
      <c r="AN63" s="2495"/>
      <c r="AO63" s="2495"/>
      <c r="AP63" s="2495"/>
      <c r="AQ63" s="2495"/>
      <c r="AR63" s="2495"/>
      <c r="AS63" s="2495"/>
      <c r="AT63" s="2495"/>
      <c r="AU63" s="2495"/>
      <c r="AV63" s="2495"/>
      <c r="AW63" s="2495"/>
      <c r="AX63" s="2495"/>
      <c r="AY63" s="2495"/>
      <c r="AZ63" s="2495"/>
      <c r="BA63" s="2495"/>
      <c r="BB63" s="2495"/>
      <c r="BC63" s="2495"/>
      <c r="BD63" s="2495"/>
      <c r="BE63" s="2495"/>
      <c r="BF63" s="2495"/>
      <c r="BG63" s="2495"/>
      <c r="BH63" s="2495"/>
      <c r="BI63" s="2495"/>
      <c r="BJ63" s="2495"/>
      <c r="BK63" s="2495"/>
      <c r="BL63" s="2495"/>
      <c r="BM63" s="2495"/>
      <c r="BN63" s="2495"/>
      <c r="BO63" s="2495"/>
      <c r="BP63" s="2495"/>
      <c r="BQ63" s="2495"/>
      <c r="BR63" s="2495"/>
      <c r="BS63" s="2495"/>
      <c r="BT63" s="2495"/>
      <c r="BU63" s="2495"/>
      <c r="BZ63" s="829"/>
      <c r="CA63" s="830"/>
      <c r="CB63" s="830"/>
      <c r="CC63" s="830"/>
      <c r="CD63" s="830"/>
      <c r="CE63" s="830"/>
      <c r="CF63" s="830"/>
      <c r="CG63" s="830"/>
      <c r="CH63" s="830"/>
      <c r="CI63" s="830"/>
      <c r="CJ63" s="830"/>
      <c r="CK63" s="830"/>
      <c r="CL63" s="830"/>
      <c r="CM63" s="830"/>
      <c r="CN63" s="830"/>
    </row>
    <row r="64" spans="2:92" ht="9.9" customHeight="1">
      <c r="B64" s="2496" t="s">
        <v>483</v>
      </c>
      <c r="C64" s="2497"/>
      <c r="D64" s="2497"/>
      <c r="E64" s="2497" t="s">
        <v>485</v>
      </c>
      <c r="F64" s="2497"/>
      <c r="G64" s="2497"/>
      <c r="H64" s="2497"/>
      <c r="I64" s="2497"/>
      <c r="J64" s="2497"/>
      <c r="K64" s="2497"/>
      <c r="L64" s="2497"/>
      <c r="M64" s="2497"/>
      <c r="N64" s="2497"/>
      <c r="O64" s="2497"/>
      <c r="P64" s="2497"/>
      <c r="Q64" s="2497"/>
      <c r="R64" s="2497"/>
      <c r="S64" s="2497"/>
      <c r="T64" s="2497"/>
      <c r="U64" s="2497"/>
      <c r="V64" s="2497"/>
      <c r="W64" s="2497"/>
      <c r="X64" s="2497"/>
      <c r="Y64" s="2497"/>
      <c r="Z64" s="2497"/>
      <c r="AA64" s="2497"/>
      <c r="AB64" s="2497"/>
      <c r="AC64" s="2497"/>
      <c r="AD64" s="2497"/>
      <c r="AE64" s="2497"/>
      <c r="AF64" s="2497"/>
      <c r="AG64" s="2497"/>
      <c r="AH64" s="2497"/>
      <c r="AI64" s="2497"/>
      <c r="AJ64" s="2497"/>
      <c r="AK64" s="2497"/>
      <c r="AL64" s="2497"/>
      <c r="AM64" s="2497"/>
      <c r="AN64" s="2497"/>
      <c r="AO64" s="2497"/>
      <c r="AP64" s="2497"/>
      <c r="AQ64" s="2497"/>
      <c r="AR64" s="2497"/>
      <c r="AS64" s="2497"/>
      <c r="AT64" s="2497"/>
      <c r="AU64" s="2497"/>
      <c r="AV64" s="2497"/>
      <c r="AW64" s="2497"/>
      <c r="AX64" s="2497"/>
      <c r="AY64" s="2497"/>
      <c r="AZ64" s="2497"/>
      <c r="BA64" s="2497"/>
      <c r="BB64" s="2497"/>
      <c r="BC64" s="2497"/>
      <c r="BD64" s="2497"/>
      <c r="BE64" s="2497" t="s">
        <v>486</v>
      </c>
      <c r="BF64" s="2497"/>
      <c r="BG64" s="2497"/>
      <c r="BH64" s="2497"/>
      <c r="BI64" s="2497"/>
      <c r="BJ64" s="2497"/>
      <c r="BK64" s="2497"/>
      <c r="BL64" s="2497"/>
      <c r="BM64" s="2497"/>
      <c r="BN64" s="2497"/>
      <c r="BO64" s="2497"/>
      <c r="BP64" s="2497"/>
      <c r="BQ64" s="2497"/>
      <c r="BR64" s="2497"/>
      <c r="BS64" s="2497"/>
      <c r="BT64" s="2497"/>
      <c r="BU64" s="2500"/>
      <c r="CA64" s="830"/>
      <c r="CB64" s="830"/>
      <c r="CC64" s="830"/>
      <c r="CD64" s="830"/>
      <c r="CE64" s="830"/>
      <c r="CF64" s="830"/>
      <c r="CG64" s="830"/>
      <c r="CH64" s="830"/>
      <c r="CI64" s="830"/>
      <c r="CJ64" s="830"/>
      <c r="CK64" s="830"/>
      <c r="CL64" s="830"/>
      <c r="CM64" s="830"/>
      <c r="CN64" s="830"/>
    </row>
    <row r="65" spans="2:92" ht="9.9" customHeight="1" thickBot="1">
      <c r="B65" s="2498"/>
      <c r="C65" s="2499"/>
      <c r="D65" s="2499"/>
      <c r="E65" s="2499"/>
      <c r="F65" s="2499"/>
      <c r="G65" s="2499"/>
      <c r="H65" s="2499"/>
      <c r="I65" s="2499"/>
      <c r="J65" s="2499"/>
      <c r="K65" s="2499"/>
      <c r="L65" s="2499"/>
      <c r="M65" s="2499"/>
      <c r="N65" s="2499"/>
      <c r="O65" s="2499"/>
      <c r="P65" s="2499"/>
      <c r="Q65" s="2499"/>
      <c r="R65" s="2499"/>
      <c r="S65" s="2499"/>
      <c r="T65" s="2499"/>
      <c r="U65" s="2499"/>
      <c r="V65" s="2499"/>
      <c r="W65" s="2499"/>
      <c r="X65" s="2499"/>
      <c r="Y65" s="2499"/>
      <c r="Z65" s="2499"/>
      <c r="AA65" s="2499"/>
      <c r="AB65" s="2499"/>
      <c r="AC65" s="2499"/>
      <c r="AD65" s="2499"/>
      <c r="AE65" s="2499"/>
      <c r="AF65" s="2499"/>
      <c r="AG65" s="2499"/>
      <c r="AH65" s="2499"/>
      <c r="AI65" s="2499"/>
      <c r="AJ65" s="2499"/>
      <c r="AK65" s="2499"/>
      <c r="AL65" s="2499"/>
      <c r="AM65" s="2499"/>
      <c r="AN65" s="2499"/>
      <c r="AO65" s="2499"/>
      <c r="AP65" s="2499"/>
      <c r="AQ65" s="2499"/>
      <c r="AR65" s="2499"/>
      <c r="AS65" s="2499"/>
      <c r="AT65" s="2499"/>
      <c r="AU65" s="2499"/>
      <c r="AV65" s="2499"/>
      <c r="AW65" s="2499"/>
      <c r="AX65" s="2499"/>
      <c r="AY65" s="2499"/>
      <c r="AZ65" s="2499"/>
      <c r="BA65" s="2499"/>
      <c r="BB65" s="2499"/>
      <c r="BC65" s="2499"/>
      <c r="BD65" s="2499"/>
      <c r="BE65" s="2499"/>
      <c r="BF65" s="2499"/>
      <c r="BG65" s="2499"/>
      <c r="BH65" s="2499"/>
      <c r="BI65" s="2499"/>
      <c r="BJ65" s="2499"/>
      <c r="BK65" s="2499"/>
      <c r="BL65" s="2499"/>
      <c r="BM65" s="2499"/>
      <c r="BN65" s="2499"/>
      <c r="BO65" s="2499"/>
      <c r="BP65" s="2499"/>
      <c r="BQ65" s="2499"/>
      <c r="BR65" s="2499"/>
      <c r="BS65" s="2499"/>
      <c r="BT65" s="2499"/>
      <c r="BU65" s="2501"/>
      <c r="CA65" s="830"/>
      <c r="CB65" s="830"/>
      <c r="CC65" s="830"/>
      <c r="CD65" s="830"/>
      <c r="CE65" s="830"/>
      <c r="CF65" s="830"/>
      <c r="CG65" s="830"/>
      <c r="CH65" s="830"/>
      <c r="CI65" s="830"/>
      <c r="CJ65" s="830"/>
      <c r="CK65" s="830"/>
      <c r="CL65" s="830"/>
      <c r="CM65" s="830"/>
      <c r="CN65" s="830"/>
    </row>
    <row r="66" spans="2:92" ht="15.9" customHeight="1">
      <c r="B66" s="2502"/>
      <c r="C66" s="2503"/>
      <c r="D66" s="2503"/>
      <c r="E66" s="2504" t="s">
        <v>487</v>
      </c>
      <c r="F66" s="2505"/>
      <c r="G66" s="2505"/>
      <c r="H66" s="2505"/>
      <c r="I66" s="2505"/>
      <c r="J66" s="2505"/>
      <c r="K66" s="2505"/>
      <c r="L66" s="2505"/>
      <c r="M66" s="2505"/>
      <c r="N66" s="2505"/>
      <c r="O66" s="2505"/>
      <c r="P66" s="2505"/>
      <c r="Q66" s="2505"/>
      <c r="R66" s="2505"/>
      <c r="S66" s="2505"/>
      <c r="T66" s="2505"/>
      <c r="U66" s="2505"/>
      <c r="V66" s="2505"/>
      <c r="W66" s="2505"/>
      <c r="X66" s="2505"/>
      <c r="Y66" s="2505"/>
      <c r="Z66" s="2505"/>
      <c r="AA66" s="2505"/>
      <c r="AB66" s="2505"/>
      <c r="AC66" s="2505"/>
      <c r="AD66" s="2505"/>
      <c r="AE66" s="2505"/>
      <c r="AF66" s="2505"/>
      <c r="AG66" s="2505"/>
      <c r="AH66" s="2505"/>
      <c r="AI66" s="2505"/>
      <c r="AJ66" s="2505"/>
      <c r="AK66" s="2505"/>
      <c r="AL66" s="2505"/>
      <c r="AM66" s="2505"/>
      <c r="AN66" s="2505"/>
      <c r="AO66" s="2505"/>
      <c r="AP66" s="2505"/>
      <c r="AQ66" s="2505"/>
      <c r="AR66" s="2505"/>
      <c r="AS66" s="2505"/>
      <c r="AT66" s="2505"/>
      <c r="AU66" s="2505"/>
      <c r="AV66" s="2505"/>
      <c r="AW66" s="2505"/>
      <c r="AX66" s="2505"/>
      <c r="AY66" s="2505"/>
      <c r="AZ66" s="2505"/>
      <c r="BA66" s="2505"/>
      <c r="BB66" s="2505"/>
      <c r="BC66" s="2505"/>
      <c r="BD66" s="2505"/>
      <c r="BE66" s="2506" t="s">
        <v>505</v>
      </c>
      <c r="BF66" s="1897"/>
      <c r="BG66" s="1897"/>
      <c r="BH66" s="1897"/>
      <c r="BI66" s="1897"/>
      <c r="BJ66" s="1897"/>
      <c r="BK66" s="1897"/>
      <c r="BL66" s="1897"/>
      <c r="BM66" s="1897"/>
      <c r="BN66" s="1897"/>
      <c r="BO66" s="2454"/>
      <c r="BP66" s="2455"/>
      <c r="BQ66" s="2455"/>
      <c r="BR66" s="2457" t="s">
        <v>121</v>
      </c>
      <c r="BS66" s="2458"/>
      <c r="BT66" s="2454"/>
      <c r="BU66" s="2460"/>
      <c r="CA66" s="830"/>
      <c r="CB66" s="830"/>
      <c r="CC66" s="830"/>
      <c r="CD66" s="830"/>
      <c r="CE66" s="830"/>
      <c r="CF66" s="830"/>
      <c r="CG66" s="830"/>
      <c r="CH66" s="830"/>
      <c r="CI66" s="830"/>
      <c r="CJ66" s="830"/>
      <c r="CK66" s="830"/>
      <c r="CL66" s="830"/>
      <c r="CM66" s="830"/>
      <c r="CN66" s="830"/>
    </row>
    <row r="67" spans="2:92" ht="20.100000000000001" customHeight="1">
      <c r="B67" s="2493"/>
      <c r="C67" s="2449"/>
      <c r="D67" s="2449"/>
      <c r="E67" s="2463" t="s">
        <v>508</v>
      </c>
      <c r="F67" s="2464"/>
      <c r="G67" s="2464"/>
      <c r="H67" s="2464"/>
      <c r="I67" s="2464"/>
      <c r="J67" s="2464"/>
      <c r="K67" s="2464"/>
      <c r="L67" s="2464"/>
      <c r="M67" s="2464"/>
      <c r="N67" s="2464"/>
      <c r="O67" s="2464"/>
      <c r="P67" s="2464"/>
      <c r="Q67" s="2464"/>
      <c r="R67" s="2464"/>
      <c r="S67" s="2464"/>
      <c r="T67" s="2464"/>
      <c r="U67" s="2464"/>
      <c r="V67" s="2464"/>
      <c r="W67" s="2464"/>
      <c r="X67" s="2464"/>
      <c r="Y67" s="2464"/>
      <c r="Z67" s="2464"/>
      <c r="AA67" s="2464"/>
      <c r="AB67" s="2464"/>
      <c r="AC67" s="2464"/>
      <c r="AD67" s="2464"/>
      <c r="AE67" s="2464"/>
      <c r="AF67" s="2464"/>
      <c r="AG67" s="2464"/>
      <c r="AH67" s="2464"/>
      <c r="AI67" s="2464"/>
      <c r="AJ67" s="2464"/>
      <c r="AK67" s="2464"/>
      <c r="AL67" s="2464"/>
      <c r="AM67" s="2464"/>
      <c r="AN67" s="2464"/>
      <c r="AO67" s="2464"/>
      <c r="AP67" s="2464"/>
      <c r="AQ67" s="2464"/>
      <c r="AR67" s="2464"/>
      <c r="AS67" s="2464"/>
      <c r="AT67" s="2464"/>
      <c r="AU67" s="2464"/>
      <c r="AV67" s="2464"/>
      <c r="AW67" s="2464"/>
      <c r="AX67" s="2464"/>
      <c r="AY67" s="2464"/>
      <c r="AZ67" s="2464"/>
      <c r="BA67" s="2464"/>
      <c r="BB67" s="2464"/>
      <c r="BC67" s="2464"/>
      <c r="BD67" s="2465"/>
      <c r="BE67" s="2453"/>
      <c r="BF67" s="1885"/>
      <c r="BG67" s="1885"/>
      <c r="BH67" s="1885"/>
      <c r="BI67" s="1885"/>
      <c r="BJ67" s="1885"/>
      <c r="BK67" s="1885"/>
      <c r="BL67" s="1885"/>
      <c r="BM67" s="1885"/>
      <c r="BN67" s="1885"/>
      <c r="BO67" s="2456"/>
      <c r="BP67" s="2456"/>
      <c r="BQ67" s="2456"/>
      <c r="BR67" s="2459"/>
      <c r="BS67" s="2459"/>
      <c r="BT67" s="2461"/>
      <c r="BU67" s="2462"/>
      <c r="CA67" s="830"/>
      <c r="CB67" s="830"/>
      <c r="CC67" s="830"/>
      <c r="CD67" s="830"/>
      <c r="CE67" s="830"/>
      <c r="CF67" s="830"/>
      <c r="CG67" s="830"/>
      <c r="CH67" s="830"/>
      <c r="CI67" s="830"/>
      <c r="CJ67" s="830"/>
      <c r="CK67" s="830"/>
      <c r="CL67" s="830"/>
      <c r="CM67" s="830"/>
      <c r="CN67" s="830"/>
    </row>
    <row r="68" spans="2:92" ht="15.9" customHeight="1">
      <c r="B68" s="2448"/>
      <c r="C68" s="2449"/>
      <c r="D68" s="2449"/>
      <c r="E68" s="2466" t="s">
        <v>502</v>
      </c>
      <c r="F68" s="2466"/>
      <c r="G68" s="2466"/>
      <c r="H68" s="2466"/>
      <c r="I68" s="2466"/>
      <c r="J68" s="2466"/>
      <c r="K68" s="2466"/>
      <c r="L68" s="2466"/>
      <c r="M68" s="2466"/>
      <c r="N68" s="2466"/>
      <c r="O68" s="2466"/>
      <c r="P68" s="2466"/>
      <c r="Q68" s="2466"/>
      <c r="R68" s="2466"/>
      <c r="S68" s="2466"/>
      <c r="T68" s="2466"/>
      <c r="U68" s="2466"/>
      <c r="V68" s="2466"/>
      <c r="W68" s="2466"/>
      <c r="X68" s="2466"/>
      <c r="Y68" s="2466"/>
      <c r="Z68" s="2466"/>
      <c r="AA68" s="2466"/>
      <c r="AB68" s="2466"/>
      <c r="AC68" s="2466"/>
      <c r="AD68" s="2466"/>
      <c r="AE68" s="2466"/>
      <c r="AF68" s="2466"/>
      <c r="AG68" s="2466"/>
      <c r="AH68" s="2466"/>
      <c r="AI68" s="2466"/>
      <c r="AJ68" s="2466"/>
      <c r="AK68" s="2466"/>
      <c r="AL68" s="2466"/>
      <c r="AM68" s="2466"/>
      <c r="AN68" s="2466"/>
      <c r="AO68" s="2466"/>
      <c r="AP68" s="2466"/>
      <c r="AQ68" s="2466"/>
      <c r="AR68" s="2466"/>
      <c r="AS68" s="2466"/>
      <c r="AT68" s="2466"/>
      <c r="AU68" s="2466"/>
      <c r="AV68" s="2466"/>
      <c r="AW68" s="2466"/>
      <c r="AX68" s="2466"/>
      <c r="AY68" s="2466"/>
      <c r="AZ68" s="2466"/>
      <c r="BA68" s="2466"/>
      <c r="BB68" s="2466"/>
      <c r="BC68" s="2466"/>
      <c r="BD68" s="2466"/>
      <c r="BE68" s="2467"/>
      <c r="BF68" s="2467"/>
      <c r="BG68" s="2467"/>
      <c r="BH68" s="2467"/>
      <c r="BI68" s="2467"/>
      <c r="BJ68" s="2467"/>
      <c r="BK68" s="2467"/>
      <c r="BL68" s="2467"/>
      <c r="BM68" s="2467"/>
      <c r="BN68" s="2467"/>
      <c r="BO68" s="2467"/>
      <c r="BP68" s="2467"/>
      <c r="BQ68" s="2467"/>
      <c r="BR68" s="2467"/>
      <c r="BS68" s="2467"/>
      <c r="BT68" s="2467"/>
      <c r="BU68" s="2468"/>
      <c r="CA68" s="830"/>
      <c r="CB68" s="830"/>
      <c r="CC68" s="830"/>
      <c r="CD68" s="830"/>
      <c r="CE68" s="830"/>
      <c r="CF68" s="830"/>
      <c r="CG68" s="830"/>
      <c r="CH68" s="830"/>
      <c r="CI68" s="830"/>
      <c r="CJ68" s="830"/>
      <c r="CK68" s="830"/>
      <c r="CL68" s="830"/>
      <c r="CM68" s="830"/>
      <c r="CN68" s="830"/>
    </row>
    <row r="69" spans="2:92" ht="39.9" customHeight="1">
      <c r="B69" s="2448"/>
      <c r="C69" s="2449"/>
      <c r="D69" s="2449"/>
      <c r="E69" s="2469"/>
      <c r="F69" s="2469"/>
      <c r="G69" s="2469"/>
      <c r="H69" s="2469"/>
      <c r="I69" s="2469"/>
      <c r="J69" s="2469"/>
      <c r="K69" s="2469"/>
      <c r="L69" s="2469"/>
      <c r="M69" s="2469"/>
      <c r="N69" s="2469"/>
      <c r="O69" s="2469"/>
      <c r="P69" s="2469"/>
      <c r="Q69" s="2469"/>
      <c r="R69" s="2469"/>
      <c r="S69" s="2469"/>
      <c r="T69" s="2469"/>
      <c r="U69" s="2469"/>
      <c r="V69" s="2469"/>
      <c r="W69" s="2469"/>
      <c r="X69" s="2469"/>
      <c r="Y69" s="2469"/>
      <c r="Z69" s="2469"/>
      <c r="AA69" s="2469"/>
      <c r="AB69" s="2469"/>
      <c r="AC69" s="2469"/>
      <c r="AD69" s="2469"/>
      <c r="AE69" s="2469"/>
      <c r="AF69" s="2469"/>
      <c r="AG69" s="2469"/>
      <c r="AH69" s="2469"/>
      <c r="AI69" s="2469"/>
      <c r="AJ69" s="2469"/>
      <c r="AK69" s="2469"/>
      <c r="AL69" s="2469"/>
      <c r="AM69" s="2469"/>
      <c r="AN69" s="2469"/>
      <c r="AO69" s="2469"/>
      <c r="AP69" s="2469"/>
      <c r="AQ69" s="2469"/>
      <c r="AR69" s="2469"/>
      <c r="AS69" s="2469"/>
      <c r="AT69" s="2469"/>
      <c r="AU69" s="2469"/>
      <c r="AV69" s="2469"/>
      <c r="AW69" s="2469"/>
      <c r="AX69" s="2470"/>
      <c r="AY69" s="2470"/>
      <c r="AZ69" s="2470"/>
      <c r="BA69" s="2470"/>
      <c r="BB69" s="2470"/>
      <c r="BC69" s="2470"/>
      <c r="BD69" s="2470"/>
      <c r="BE69" s="2467"/>
      <c r="BF69" s="2467"/>
      <c r="BG69" s="2467"/>
      <c r="BH69" s="2467"/>
      <c r="BI69" s="2467"/>
      <c r="BJ69" s="2467"/>
      <c r="BK69" s="2467"/>
      <c r="BL69" s="2467"/>
      <c r="BM69" s="2467"/>
      <c r="BN69" s="2467"/>
      <c r="BO69" s="2467"/>
      <c r="BP69" s="2467"/>
      <c r="BQ69" s="2467"/>
      <c r="BR69" s="2467"/>
      <c r="BS69" s="2467"/>
      <c r="BT69" s="2467"/>
      <c r="BU69" s="2468"/>
      <c r="CA69" s="830"/>
      <c r="CB69" s="830"/>
      <c r="CC69" s="830"/>
      <c r="CD69" s="830"/>
      <c r="CE69" s="830"/>
      <c r="CF69" s="830"/>
      <c r="CG69" s="830"/>
      <c r="CH69" s="830"/>
      <c r="CI69" s="830"/>
      <c r="CJ69" s="830"/>
      <c r="CK69" s="830"/>
      <c r="CL69" s="830"/>
      <c r="CM69" s="830"/>
      <c r="CN69" s="830"/>
    </row>
    <row r="70" spans="2:92" ht="15.9" customHeight="1">
      <c r="B70" s="2448"/>
      <c r="C70" s="2449"/>
      <c r="D70" s="2449"/>
      <c r="E70" s="2471" t="s">
        <v>492</v>
      </c>
      <c r="F70" s="2472"/>
      <c r="G70" s="2472"/>
      <c r="H70" s="2472"/>
      <c r="I70" s="2472"/>
      <c r="J70" s="2472"/>
      <c r="K70" s="2472"/>
      <c r="L70" s="2472"/>
      <c r="M70" s="2472"/>
      <c r="N70" s="2472"/>
      <c r="O70" s="2472"/>
      <c r="P70" s="2472"/>
      <c r="Q70" s="2472"/>
      <c r="R70" s="2472"/>
      <c r="S70" s="2472"/>
      <c r="T70" s="2472"/>
      <c r="U70" s="2472"/>
      <c r="V70" s="2472"/>
      <c r="W70" s="2472"/>
      <c r="X70" s="2472"/>
      <c r="Y70" s="2472"/>
      <c r="Z70" s="2472"/>
      <c r="AA70" s="2472"/>
      <c r="AB70" s="2472"/>
      <c r="AC70" s="2472"/>
      <c r="AD70" s="2472"/>
      <c r="AE70" s="2472"/>
      <c r="AF70" s="2472"/>
      <c r="AG70" s="2472"/>
      <c r="AH70" s="2472"/>
      <c r="AI70" s="2472"/>
      <c r="AJ70" s="2472"/>
      <c r="AK70" s="2472"/>
      <c r="AL70" s="2472"/>
      <c r="AM70" s="2472"/>
      <c r="AN70" s="2472"/>
      <c r="AO70" s="2472"/>
      <c r="AP70" s="2472"/>
      <c r="AQ70" s="2472"/>
      <c r="AR70" s="2472"/>
      <c r="AS70" s="2472"/>
      <c r="AT70" s="2472"/>
      <c r="AU70" s="2472"/>
      <c r="AV70" s="2472"/>
      <c r="AW70" s="2472"/>
      <c r="AX70" s="2472"/>
      <c r="AY70" s="2472"/>
      <c r="AZ70" s="2472"/>
      <c r="BA70" s="2472"/>
      <c r="BB70" s="2472"/>
      <c r="BC70" s="2472"/>
      <c r="BD70" s="2472"/>
      <c r="BE70" s="2467"/>
      <c r="BF70" s="2467"/>
      <c r="BG70" s="2467"/>
      <c r="BH70" s="2467"/>
      <c r="BI70" s="2467"/>
      <c r="BJ70" s="2467"/>
      <c r="BK70" s="2467"/>
      <c r="BL70" s="2467"/>
      <c r="BM70" s="2467"/>
      <c r="BN70" s="2467"/>
      <c r="BO70" s="2467"/>
      <c r="BP70" s="2467"/>
      <c r="BQ70" s="2467"/>
      <c r="BR70" s="2467"/>
      <c r="BS70" s="2467"/>
      <c r="BT70" s="2467"/>
      <c r="BU70" s="2468"/>
      <c r="CA70" s="830"/>
      <c r="CB70" s="830"/>
      <c r="CC70" s="830"/>
      <c r="CD70" s="830"/>
      <c r="CE70" s="830"/>
      <c r="CF70" s="830"/>
      <c r="CG70" s="830"/>
      <c r="CH70" s="830"/>
      <c r="CI70" s="830"/>
      <c r="CJ70" s="830"/>
      <c r="CK70" s="830"/>
      <c r="CL70" s="830"/>
      <c r="CM70" s="830"/>
      <c r="CN70" s="830"/>
    </row>
    <row r="71" spans="2:92" ht="39.9" customHeight="1">
      <c r="B71" s="2448"/>
      <c r="C71" s="2449"/>
      <c r="D71" s="2449"/>
      <c r="E71" s="2469"/>
      <c r="F71" s="2469"/>
      <c r="G71" s="2469"/>
      <c r="H71" s="2469"/>
      <c r="I71" s="2469"/>
      <c r="J71" s="2469"/>
      <c r="K71" s="2469"/>
      <c r="L71" s="2469"/>
      <c r="M71" s="2469"/>
      <c r="N71" s="2469"/>
      <c r="O71" s="2469"/>
      <c r="P71" s="2469"/>
      <c r="Q71" s="2469"/>
      <c r="R71" s="2469"/>
      <c r="S71" s="2469"/>
      <c r="T71" s="2469"/>
      <c r="U71" s="2469"/>
      <c r="V71" s="2469"/>
      <c r="W71" s="2469"/>
      <c r="X71" s="2469"/>
      <c r="Y71" s="2469"/>
      <c r="Z71" s="2469"/>
      <c r="AA71" s="2469"/>
      <c r="AB71" s="2469"/>
      <c r="AC71" s="2469"/>
      <c r="AD71" s="2469"/>
      <c r="AE71" s="2469"/>
      <c r="AF71" s="2469"/>
      <c r="AG71" s="2469"/>
      <c r="AH71" s="2469"/>
      <c r="AI71" s="2469"/>
      <c r="AJ71" s="2469"/>
      <c r="AK71" s="2469"/>
      <c r="AL71" s="2469"/>
      <c r="AM71" s="2469"/>
      <c r="AN71" s="2469"/>
      <c r="AO71" s="2469"/>
      <c r="AP71" s="2469"/>
      <c r="AQ71" s="2469"/>
      <c r="AR71" s="2469"/>
      <c r="AS71" s="2469"/>
      <c r="AT71" s="2469"/>
      <c r="AU71" s="2469"/>
      <c r="AV71" s="2469"/>
      <c r="AW71" s="2469"/>
      <c r="AX71" s="2470"/>
      <c r="AY71" s="2470"/>
      <c r="AZ71" s="2470"/>
      <c r="BA71" s="2470"/>
      <c r="BB71" s="2470"/>
      <c r="BC71" s="2470"/>
      <c r="BD71" s="2470"/>
      <c r="BE71" s="2467"/>
      <c r="BF71" s="2467"/>
      <c r="BG71" s="2467"/>
      <c r="BH71" s="2467"/>
      <c r="BI71" s="2467"/>
      <c r="BJ71" s="2467"/>
      <c r="BK71" s="2467"/>
      <c r="BL71" s="2467"/>
      <c r="BM71" s="2467"/>
      <c r="BN71" s="2467"/>
      <c r="BO71" s="2467"/>
      <c r="BP71" s="2467"/>
      <c r="BQ71" s="2467"/>
      <c r="BR71" s="2467"/>
      <c r="BS71" s="2467"/>
      <c r="BT71" s="2467"/>
      <c r="BU71" s="2468"/>
      <c r="CA71" s="830"/>
      <c r="CB71" s="830"/>
      <c r="CC71" s="830"/>
      <c r="CD71" s="830"/>
      <c r="CE71" s="830"/>
      <c r="CF71" s="830"/>
      <c r="CG71" s="830"/>
      <c r="CH71" s="830"/>
      <c r="CI71" s="830"/>
      <c r="CJ71" s="830"/>
      <c r="CK71" s="830"/>
      <c r="CL71" s="830"/>
      <c r="CM71" s="830"/>
      <c r="CN71" s="830"/>
    </row>
    <row r="72" spans="2:92" ht="15.9" customHeight="1">
      <c r="B72" s="2448"/>
      <c r="C72" s="2449"/>
      <c r="D72" s="2449"/>
      <c r="E72" s="2475" t="s">
        <v>798</v>
      </c>
      <c r="F72" s="2476"/>
      <c r="G72" s="2476"/>
      <c r="H72" s="2476"/>
      <c r="I72" s="2476"/>
      <c r="J72" s="2476"/>
      <c r="K72" s="2476"/>
      <c r="L72" s="2476"/>
      <c r="M72" s="2476"/>
      <c r="N72" s="2476"/>
      <c r="O72" s="2476"/>
      <c r="P72" s="2476"/>
      <c r="Q72" s="2476"/>
      <c r="R72" s="2476"/>
      <c r="S72" s="2476"/>
      <c r="T72" s="2476"/>
      <c r="U72" s="2476"/>
      <c r="V72" s="2476"/>
      <c r="W72" s="2476"/>
      <c r="X72" s="2476"/>
      <c r="Y72" s="2476"/>
      <c r="Z72" s="2476"/>
      <c r="AA72" s="2476"/>
      <c r="AB72" s="2476"/>
      <c r="AC72" s="2476"/>
      <c r="AD72" s="2476"/>
      <c r="AE72" s="2476"/>
      <c r="AF72" s="2476"/>
      <c r="AG72" s="2476"/>
      <c r="AH72" s="2476"/>
      <c r="AI72" s="2476"/>
      <c r="AJ72" s="2476"/>
      <c r="AK72" s="2476"/>
      <c r="AL72" s="2476"/>
      <c r="AM72" s="2476"/>
      <c r="AN72" s="2476"/>
      <c r="AO72" s="2476"/>
      <c r="AP72" s="2476"/>
      <c r="AQ72" s="2476"/>
      <c r="AR72" s="2476"/>
      <c r="AS72" s="2476"/>
      <c r="AT72" s="2476"/>
      <c r="AU72" s="2476"/>
      <c r="AV72" s="2477"/>
      <c r="AW72" s="2477"/>
      <c r="AX72" s="2477"/>
      <c r="AY72" s="2477"/>
      <c r="AZ72" s="2477"/>
      <c r="BA72" s="2477"/>
      <c r="BB72" s="2477"/>
      <c r="BC72" s="2477"/>
      <c r="BD72" s="2478"/>
      <c r="BE72" s="2473"/>
      <c r="BF72" s="2467"/>
      <c r="BG72" s="2467"/>
      <c r="BH72" s="2467"/>
      <c r="BI72" s="2467"/>
      <c r="BJ72" s="2467"/>
      <c r="BK72" s="2467"/>
      <c r="BL72" s="2467"/>
      <c r="BM72" s="2467"/>
      <c r="BN72" s="2467"/>
      <c r="BO72" s="2467"/>
      <c r="BP72" s="2467"/>
      <c r="BQ72" s="2467"/>
      <c r="BR72" s="2467"/>
      <c r="BS72" s="2467"/>
      <c r="BT72" s="2467"/>
      <c r="BU72" s="2468"/>
      <c r="CA72" s="830"/>
      <c r="CB72" s="830"/>
      <c r="CC72" s="830"/>
      <c r="CD72" s="830"/>
      <c r="CE72" s="830"/>
      <c r="CF72" s="830"/>
      <c r="CG72" s="830"/>
      <c r="CH72" s="830"/>
      <c r="CI72" s="830"/>
      <c r="CJ72" s="830"/>
      <c r="CK72" s="830"/>
      <c r="CL72" s="830"/>
      <c r="CM72" s="830"/>
      <c r="CN72" s="830"/>
    </row>
    <row r="73" spans="2:92" ht="39.9" customHeight="1">
      <c r="B73" s="2448"/>
      <c r="C73" s="2449"/>
      <c r="D73" s="2449"/>
      <c r="E73" s="2479"/>
      <c r="F73" s="2480"/>
      <c r="G73" s="2480"/>
      <c r="H73" s="2480"/>
      <c r="I73" s="2480"/>
      <c r="J73" s="2480"/>
      <c r="K73" s="2480"/>
      <c r="L73" s="2480"/>
      <c r="M73" s="2480"/>
      <c r="N73" s="2480"/>
      <c r="O73" s="2480"/>
      <c r="P73" s="2480"/>
      <c r="Q73" s="2480"/>
      <c r="R73" s="2480"/>
      <c r="S73" s="2480"/>
      <c r="T73" s="2480"/>
      <c r="U73" s="2480"/>
      <c r="V73" s="2480"/>
      <c r="W73" s="2480"/>
      <c r="X73" s="2480"/>
      <c r="Y73" s="2480"/>
      <c r="Z73" s="2480"/>
      <c r="AA73" s="2480"/>
      <c r="AB73" s="2480"/>
      <c r="AC73" s="2480"/>
      <c r="AD73" s="2480"/>
      <c r="AE73" s="2480"/>
      <c r="AF73" s="2480"/>
      <c r="AG73" s="2480"/>
      <c r="AH73" s="2480"/>
      <c r="AI73" s="2480"/>
      <c r="AJ73" s="2480"/>
      <c r="AK73" s="2480"/>
      <c r="AL73" s="2480"/>
      <c r="AM73" s="2480"/>
      <c r="AN73" s="2480"/>
      <c r="AO73" s="2480"/>
      <c r="AP73" s="2480"/>
      <c r="AQ73" s="2480"/>
      <c r="AR73" s="2480"/>
      <c r="AS73" s="2480"/>
      <c r="AT73" s="2480"/>
      <c r="AU73" s="2480"/>
      <c r="AV73" s="2481"/>
      <c r="AW73" s="2481"/>
      <c r="AX73" s="2481"/>
      <c r="AY73" s="2481"/>
      <c r="AZ73" s="2481"/>
      <c r="BA73" s="2481"/>
      <c r="BB73" s="2481"/>
      <c r="BC73" s="2481"/>
      <c r="BD73" s="2482"/>
      <c r="BE73" s="2474"/>
      <c r="BF73" s="2474"/>
      <c r="BG73" s="2474"/>
      <c r="BH73" s="2474"/>
      <c r="BI73" s="2474"/>
      <c r="BJ73" s="2474"/>
      <c r="BK73" s="2474"/>
      <c r="BL73" s="2474"/>
      <c r="BM73" s="2474"/>
      <c r="BN73" s="2474"/>
      <c r="BO73" s="2467"/>
      <c r="BP73" s="2467"/>
      <c r="BQ73" s="2467"/>
      <c r="BR73" s="2467"/>
      <c r="BS73" s="2467"/>
      <c r="BT73" s="2467"/>
      <c r="BU73" s="2468"/>
    </row>
    <row r="74" spans="2:92" ht="15.9" customHeight="1">
      <c r="B74" s="2493"/>
      <c r="C74" s="2449"/>
      <c r="D74" s="2449"/>
      <c r="E74" s="2450" t="s">
        <v>487</v>
      </c>
      <c r="F74" s="2451"/>
      <c r="G74" s="2451"/>
      <c r="H74" s="2451"/>
      <c r="I74" s="2451"/>
      <c r="J74" s="2451"/>
      <c r="K74" s="2451"/>
      <c r="L74" s="2451"/>
      <c r="M74" s="2451"/>
      <c r="N74" s="2451"/>
      <c r="O74" s="2451"/>
      <c r="P74" s="2451"/>
      <c r="Q74" s="2451"/>
      <c r="R74" s="2451"/>
      <c r="S74" s="2451"/>
      <c r="T74" s="2451"/>
      <c r="U74" s="2451"/>
      <c r="V74" s="2451"/>
      <c r="W74" s="2451"/>
      <c r="X74" s="2451"/>
      <c r="Y74" s="2451"/>
      <c r="Z74" s="2451"/>
      <c r="AA74" s="2451"/>
      <c r="AB74" s="2451"/>
      <c r="AC74" s="2451"/>
      <c r="AD74" s="2451"/>
      <c r="AE74" s="2451"/>
      <c r="AF74" s="2451"/>
      <c r="AG74" s="2451"/>
      <c r="AH74" s="2451"/>
      <c r="AI74" s="2451"/>
      <c r="AJ74" s="2451"/>
      <c r="AK74" s="2451"/>
      <c r="AL74" s="2451"/>
      <c r="AM74" s="2451"/>
      <c r="AN74" s="2451"/>
      <c r="AO74" s="2451"/>
      <c r="AP74" s="2451"/>
      <c r="AQ74" s="2451"/>
      <c r="AR74" s="2451"/>
      <c r="AS74" s="2451"/>
      <c r="AT74" s="2451"/>
      <c r="AU74" s="2451"/>
      <c r="AV74" s="2451"/>
      <c r="AW74" s="2451"/>
      <c r="AX74" s="2451"/>
      <c r="AY74" s="2451"/>
      <c r="AZ74" s="2451"/>
      <c r="BA74" s="2451"/>
      <c r="BB74" s="2451"/>
      <c r="BC74" s="2451"/>
      <c r="BD74" s="2451"/>
      <c r="BE74" s="2452" t="s">
        <v>505</v>
      </c>
      <c r="BF74" s="1454"/>
      <c r="BG74" s="1454"/>
      <c r="BH74" s="1454"/>
      <c r="BI74" s="1454"/>
      <c r="BJ74" s="1454"/>
      <c r="BK74" s="1454"/>
      <c r="BL74" s="1454"/>
      <c r="BM74" s="1454"/>
      <c r="BN74" s="1454"/>
      <c r="BO74" s="2454"/>
      <c r="BP74" s="2455"/>
      <c r="BQ74" s="2455"/>
      <c r="BR74" s="2457" t="s">
        <v>121</v>
      </c>
      <c r="BS74" s="2458"/>
      <c r="BT74" s="2454"/>
      <c r="BU74" s="2460"/>
    </row>
    <row r="75" spans="2:92" ht="20.100000000000001" customHeight="1">
      <c r="B75" s="2448"/>
      <c r="C75" s="2449"/>
      <c r="D75" s="2449"/>
      <c r="E75" s="2463" t="s">
        <v>508</v>
      </c>
      <c r="F75" s="2464"/>
      <c r="G75" s="2464"/>
      <c r="H75" s="2464"/>
      <c r="I75" s="2464"/>
      <c r="J75" s="2464"/>
      <c r="K75" s="2464"/>
      <c r="L75" s="2464"/>
      <c r="M75" s="2464"/>
      <c r="N75" s="2464"/>
      <c r="O75" s="2464"/>
      <c r="P75" s="2464"/>
      <c r="Q75" s="2464"/>
      <c r="R75" s="2464"/>
      <c r="S75" s="2464"/>
      <c r="T75" s="2464"/>
      <c r="U75" s="2464"/>
      <c r="V75" s="2464"/>
      <c r="W75" s="2464"/>
      <c r="X75" s="2464"/>
      <c r="Y75" s="2464"/>
      <c r="Z75" s="2464"/>
      <c r="AA75" s="2464"/>
      <c r="AB75" s="2464"/>
      <c r="AC75" s="2464"/>
      <c r="AD75" s="2464"/>
      <c r="AE75" s="2464"/>
      <c r="AF75" s="2464"/>
      <c r="AG75" s="2464"/>
      <c r="AH75" s="2464"/>
      <c r="AI75" s="2464"/>
      <c r="AJ75" s="2464"/>
      <c r="AK75" s="2464"/>
      <c r="AL75" s="2464"/>
      <c r="AM75" s="2464"/>
      <c r="AN75" s="2464"/>
      <c r="AO75" s="2464"/>
      <c r="AP75" s="2464"/>
      <c r="AQ75" s="2464"/>
      <c r="AR75" s="2464"/>
      <c r="AS75" s="2464"/>
      <c r="AT75" s="2464"/>
      <c r="AU75" s="2464"/>
      <c r="AV75" s="2464"/>
      <c r="AW75" s="2464"/>
      <c r="AX75" s="2464"/>
      <c r="AY75" s="2464"/>
      <c r="AZ75" s="2464"/>
      <c r="BA75" s="2464"/>
      <c r="BB75" s="2464"/>
      <c r="BC75" s="2464"/>
      <c r="BD75" s="2465"/>
      <c r="BE75" s="2453"/>
      <c r="BF75" s="1885"/>
      <c r="BG75" s="1885"/>
      <c r="BH75" s="1885"/>
      <c r="BI75" s="1885"/>
      <c r="BJ75" s="1885"/>
      <c r="BK75" s="1885"/>
      <c r="BL75" s="1885"/>
      <c r="BM75" s="1885"/>
      <c r="BN75" s="1885"/>
      <c r="BO75" s="2456"/>
      <c r="BP75" s="2456"/>
      <c r="BQ75" s="2456"/>
      <c r="BR75" s="2459"/>
      <c r="BS75" s="2459"/>
      <c r="BT75" s="2461"/>
      <c r="BU75" s="2462"/>
    </row>
    <row r="76" spans="2:92" ht="15.9" customHeight="1">
      <c r="B76" s="2448"/>
      <c r="C76" s="2449"/>
      <c r="D76" s="2449"/>
      <c r="E76" s="2466" t="s">
        <v>490</v>
      </c>
      <c r="F76" s="2466"/>
      <c r="G76" s="2466"/>
      <c r="H76" s="2466"/>
      <c r="I76" s="2466"/>
      <c r="J76" s="2466"/>
      <c r="K76" s="2466"/>
      <c r="L76" s="2466"/>
      <c r="M76" s="2466"/>
      <c r="N76" s="2466"/>
      <c r="O76" s="2466"/>
      <c r="P76" s="2466"/>
      <c r="Q76" s="2466"/>
      <c r="R76" s="2466"/>
      <c r="S76" s="2466"/>
      <c r="T76" s="2466"/>
      <c r="U76" s="2466"/>
      <c r="V76" s="2466"/>
      <c r="W76" s="2466"/>
      <c r="X76" s="2466"/>
      <c r="Y76" s="2466"/>
      <c r="Z76" s="2466"/>
      <c r="AA76" s="2466"/>
      <c r="AB76" s="2466"/>
      <c r="AC76" s="2466"/>
      <c r="AD76" s="2466"/>
      <c r="AE76" s="2466"/>
      <c r="AF76" s="2466"/>
      <c r="AG76" s="2466"/>
      <c r="AH76" s="2466"/>
      <c r="AI76" s="2466"/>
      <c r="AJ76" s="2466"/>
      <c r="AK76" s="2466"/>
      <c r="AL76" s="2466"/>
      <c r="AM76" s="2466"/>
      <c r="AN76" s="2466"/>
      <c r="AO76" s="2466"/>
      <c r="AP76" s="2466"/>
      <c r="AQ76" s="2466"/>
      <c r="AR76" s="2466"/>
      <c r="AS76" s="2466"/>
      <c r="AT76" s="2466"/>
      <c r="AU76" s="2466"/>
      <c r="AV76" s="2466"/>
      <c r="AW76" s="2466"/>
      <c r="AX76" s="2466"/>
      <c r="AY76" s="2466"/>
      <c r="AZ76" s="2466"/>
      <c r="BA76" s="2466"/>
      <c r="BB76" s="2466"/>
      <c r="BC76" s="2466"/>
      <c r="BD76" s="2466"/>
      <c r="BE76" s="2467"/>
      <c r="BF76" s="2467"/>
      <c r="BG76" s="2467"/>
      <c r="BH76" s="2467"/>
      <c r="BI76" s="2467"/>
      <c r="BJ76" s="2467"/>
      <c r="BK76" s="2467"/>
      <c r="BL76" s="2467"/>
      <c r="BM76" s="2467"/>
      <c r="BN76" s="2467"/>
      <c r="BO76" s="2467"/>
      <c r="BP76" s="2467"/>
      <c r="BQ76" s="2467"/>
      <c r="BR76" s="2467"/>
      <c r="BS76" s="2467"/>
      <c r="BT76" s="2467"/>
      <c r="BU76" s="2468"/>
    </row>
    <row r="77" spans="2:92" ht="39.9" customHeight="1">
      <c r="B77" s="2448"/>
      <c r="C77" s="2449"/>
      <c r="D77" s="2449"/>
      <c r="E77" s="2469"/>
      <c r="F77" s="2469"/>
      <c r="G77" s="2469"/>
      <c r="H77" s="2469"/>
      <c r="I77" s="2469"/>
      <c r="J77" s="2469"/>
      <c r="K77" s="2469"/>
      <c r="L77" s="2469"/>
      <c r="M77" s="2469"/>
      <c r="N77" s="2469"/>
      <c r="O77" s="2469"/>
      <c r="P77" s="2469"/>
      <c r="Q77" s="2469"/>
      <c r="R77" s="2469"/>
      <c r="S77" s="2469"/>
      <c r="T77" s="2469"/>
      <c r="U77" s="2469"/>
      <c r="V77" s="2469"/>
      <c r="W77" s="2469"/>
      <c r="X77" s="2469"/>
      <c r="Y77" s="2469"/>
      <c r="Z77" s="2469"/>
      <c r="AA77" s="2469"/>
      <c r="AB77" s="2469"/>
      <c r="AC77" s="2469"/>
      <c r="AD77" s="2469"/>
      <c r="AE77" s="2469"/>
      <c r="AF77" s="2469"/>
      <c r="AG77" s="2469"/>
      <c r="AH77" s="2469"/>
      <c r="AI77" s="2469"/>
      <c r="AJ77" s="2469"/>
      <c r="AK77" s="2469"/>
      <c r="AL77" s="2469"/>
      <c r="AM77" s="2469"/>
      <c r="AN77" s="2469"/>
      <c r="AO77" s="2469"/>
      <c r="AP77" s="2469"/>
      <c r="AQ77" s="2469"/>
      <c r="AR77" s="2469"/>
      <c r="AS77" s="2469"/>
      <c r="AT77" s="2469"/>
      <c r="AU77" s="2469"/>
      <c r="AV77" s="2469"/>
      <c r="AW77" s="2469"/>
      <c r="AX77" s="2470"/>
      <c r="AY77" s="2470"/>
      <c r="AZ77" s="2470"/>
      <c r="BA77" s="2470"/>
      <c r="BB77" s="2470"/>
      <c r="BC77" s="2470"/>
      <c r="BD77" s="2470"/>
      <c r="BE77" s="2467"/>
      <c r="BF77" s="2467"/>
      <c r="BG77" s="2467"/>
      <c r="BH77" s="2467"/>
      <c r="BI77" s="2467"/>
      <c r="BJ77" s="2467"/>
      <c r="BK77" s="2467"/>
      <c r="BL77" s="2467"/>
      <c r="BM77" s="2467"/>
      <c r="BN77" s="2467"/>
      <c r="BO77" s="2467"/>
      <c r="BP77" s="2467"/>
      <c r="BQ77" s="2467"/>
      <c r="BR77" s="2467"/>
      <c r="BS77" s="2467"/>
      <c r="BT77" s="2467"/>
      <c r="BU77" s="2468"/>
    </row>
    <row r="78" spans="2:92" ht="15.9" customHeight="1">
      <c r="B78" s="2448"/>
      <c r="C78" s="2449"/>
      <c r="D78" s="2449"/>
      <c r="E78" s="2471" t="s">
        <v>492</v>
      </c>
      <c r="F78" s="2472"/>
      <c r="G78" s="2472"/>
      <c r="H78" s="2472"/>
      <c r="I78" s="2472"/>
      <c r="J78" s="2472"/>
      <c r="K78" s="2472"/>
      <c r="L78" s="2472"/>
      <c r="M78" s="2472"/>
      <c r="N78" s="2472"/>
      <c r="O78" s="2472"/>
      <c r="P78" s="2472"/>
      <c r="Q78" s="2472"/>
      <c r="R78" s="2472"/>
      <c r="S78" s="2472"/>
      <c r="T78" s="2472"/>
      <c r="U78" s="2472"/>
      <c r="V78" s="2472"/>
      <c r="W78" s="2472"/>
      <c r="X78" s="2472"/>
      <c r="Y78" s="2472"/>
      <c r="Z78" s="2472"/>
      <c r="AA78" s="2472"/>
      <c r="AB78" s="2472"/>
      <c r="AC78" s="2472"/>
      <c r="AD78" s="2472"/>
      <c r="AE78" s="2472"/>
      <c r="AF78" s="2472"/>
      <c r="AG78" s="2472"/>
      <c r="AH78" s="2472"/>
      <c r="AI78" s="2472"/>
      <c r="AJ78" s="2472"/>
      <c r="AK78" s="2472"/>
      <c r="AL78" s="2472"/>
      <c r="AM78" s="2472"/>
      <c r="AN78" s="2472"/>
      <c r="AO78" s="2472"/>
      <c r="AP78" s="2472"/>
      <c r="AQ78" s="2472"/>
      <c r="AR78" s="2472"/>
      <c r="AS78" s="2472"/>
      <c r="AT78" s="2472"/>
      <c r="AU78" s="2472"/>
      <c r="AV78" s="2472"/>
      <c r="AW78" s="2472"/>
      <c r="AX78" s="2472"/>
      <c r="AY78" s="2472"/>
      <c r="AZ78" s="2472"/>
      <c r="BA78" s="2472"/>
      <c r="BB78" s="2472"/>
      <c r="BC78" s="2472"/>
      <c r="BD78" s="2472"/>
      <c r="BE78" s="2467"/>
      <c r="BF78" s="2467"/>
      <c r="BG78" s="2467"/>
      <c r="BH78" s="2467"/>
      <c r="BI78" s="2467"/>
      <c r="BJ78" s="2467"/>
      <c r="BK78" s="2467"/>
      <c r="BL78" s="2467"/>
      <c r="BM78" s="2467"/>
      <c r="BN78" s="2467"/>
      <c r="BO78" s="2467"/>
      <c r="BP78" s="2467"/>
      <c r="BQ78" s="2467"/>
      <c r="BR78" s="2467"/>
      <c r="BS78" s="2467"/>
      <c r="BT78" s="2467"/>
      <c r="BU78" s="2468"/>
    </row>
    <row r="79" spans="2:92" ht="39.9" customHeight="1">
      <c r="B79" s="2448"/>
      <c r="C79" s="2449"/>
      <c r="D79" s="2449"/>
      <c r="E79" s="2469"/>
      <c r="F79" s="2469"/>
      <c r="G79" s="2469"/>
      <c r="H79" s="2469"/>
      <c r="I79" s="2469"/>
      <c r="J79" s="2469"/>
      <c r="K79" s="2469"/>
      <c r="L79" s="2469"/>
      <c r="M79" s="2469"/>
      <c r="N79" s="2469"/>
      <c r="O79" s="2469"/>
      <c r="P79" s="2469"/>
      <c r="Q79" s="2469"/>
      <c r="R79" s="2469"/>
      <c r="S79" s="2469"/>
      <c r="T79" s="2469"/>
      <c r="U79" s="2469"/>
      <c r="V79" s="2469"/>
      <c r="W79" s="2469"/>
      <c r="X79" s="2469"/>
      <c r="Y79" s="2469"/>
      <c r="Z79" s="2469"/>
      <c r="AA79" s="2469"/>
      <c r="AB79" s="2469"/>
      <c r="AC79" s="2469"/>
      <c r="AD79" s="2469"/>
      <c r="AE79" s="2469"/>
      <c r="AF79" s="2469"/>
      <c r="AG79" s="2469"/>
      <c r="AH79" s="2469"/>
      <c r="AI79" s="2469"/>
      <c r="AJ79" s="2469"/>
      <c r="AK79" s="2469"/>
      <c r="AL79" s="2469"/>
      <c r="AM79" s="2469"/>
      <c r="AN79" s="2469"/>
      <c r="AO79" s="2469"/>
      <c r="AP79" s="2469"/>
      <c r="AQ79" s="2469"/>
      <c r="AR79" s="2469"/>
      <c r="AS79" s="2469"/>
      <c r="AT79" s="2469"/>
      <c r="AU79" s="2469"/>
      <c r="AV79" s="2469"/>
      <c r="AW79" s="2469"/>
      <c r="AX79" s="2469"/>
      <c r="AY79" s="2469"/>
      <c r="AZ79" s="2469"/>
      <c r="BA79" s="2469"/>
      <c r="BB79" s="2469"/>
      <c r="BC79" s="2469"/>
      <c r="BD79" s="2469"/>
      <c r="BE79" s="2467"/>
      <c r="BF79" s="2467"/>
      <c r="BG79" s="2467"/>
      <c r="BH79" s="2467"/>
      <c r="BI79" s="2467"/>
      <c r="BJ79" s="2467"/>
      <c r="BK79" s="2467"/>
      <c r="BL79" s="2467"/>
      <c r="BM79" s="2467"/>
      <c r="BN79" s="2467"/>
      <c r="BO79" s="2467"/>
      <c r="BP79" s="2467"/>
      <c r="BQ79" s="2467"/>
      <c r="BR79" s="2467"/>
      <c r="BS79" s="2467"/>
      <c r="BT79" s="2467"/>
      <c r="BU79" s="2468"/>
    </row>
    <row r="80" spans="2:92" ht="15.9" customHeight="1">
      <c r="B80" s="2448"/>
      <c r="C80" s="2449"/>
      <c r="D80" s="2449"/>
      <c r="E80" s="2475" t="s">
        <v>798</v>
      </c>
      <c r="F80" s="2476"/>
      <c r="G80" s="2476"/>
      <c r="H80" s="2476"/>
      <c r="I80" s="2476"/>
      <c r="J80" s="2476"/>
      <c r="K80" s="2476"/>
      <c r="L80" s="2476"/>
      <c r="M80" s="2476"/>
      <c r="N80" s="2476"/>
      <c r="O80" s="2476"/>
      <c r="P80" s="2476"/>
      <c r="Q80" s="2476"/>
      <c r="R80" s="2476"/>
      <c r="S80" s="2476"/>
      <c r="T80" s="2476"/>
      <c r="U80" s="2476"/>
      <c r="V80" s="2476"/>
      <c r="W80" s="2476"/>
      <c r="X80" s="2476"/>
      <c r="Y80" s="2476"/>
      <c r="Z80" s="2476"/>
      <c r="AA80" s="2476"/>
      <c r="AB80" s="2476"/>
      <c r="AC80" s="2476"/>
      <c r="AD80" s="2476"/>
      <c r="AE80" s="2476"/>
      <c r="AF80" s="2476"/>
      <c r="AG80" s="2476"/>
      <c r="AH80" s="2476"/>
      <c r="AI80" s="2476"/>
      <c r="AJ80" s="2476"/>
      <c r="AK80" s="2476"/>
      <c r="AL80" s="2476"/>
      <c r="AM80" s="2476"/>
      <c r="AN80" s="2476"/>
      <c r="AO80" s="2476"/>
      <c r="AP80" s="2476"/>
      <c r="AQ80" s="2476"/>
      <c r="AR80" s="2476"/>
      <c r="AS80" s="2476"/>
      <c r="AT80" s="2476"/>
      <c r="AU80" s="2476"/>
      <c r="AV80" s="2477"/>
      <c r="AW80" s="2477"/>
      <c r="AX80" s="2477"/>
      <c r="AY80" s="2477"/>
      <c r="AZ80" s="2477"/>
      <c r="BA80" s="2477"/>
      <c r="BB80" s="2477"/>
      <c r="BC80" s="2477"/>
      <c r="BD80" s="2478"/>
      <c r="BE80" s="2473"/>
      <c r="BF80" s="2467"/>
      <c r="BG80" s="2467"/>
      <c r="BH80" s="2467"/>
      <c r="BI80" s="2467"/>
      <c r="BJ80" s="2467"/>
      <c r="BK80" s="2467"/>
      <c r="BL80" s="2467"/>
      <c r="BM80" s="2467"/>
      <c r="BN80" s="2467"/>
      <c r="BO80" s="2467"/>
      <c r="BP80" s="2467"/>
      <c r="BQ80" s="2467"/>
      <c r="BR80" s="2467"/>
      <c r="BS80" s="2467"/>
      <c r="BT80" s="2467"/>
      <c r="BU80" s="2468"/>
    </row>
    <row r="81" spans="2:73" ht="39.9" customHeight="1">
      <c r="B81" s="2448"/>
      <c r="C81" s="2449"/>
      <c r="D81" s="2449"/>
      <c r="E81" s="2479"/>
      <c r="F81" s="2480"/>
      <c r="G81" s="2480"/>
      <c r="H81" s="2480"/>
      <c r="I81" s="2480"/>
      <c r="J81" s="2480"/>
      <c r="K81" s="2480"/>
      <c r="L81" s="2480"/>
      <c r="M81" s="2480"/>
      <c r="N81" s="2480"/>
      <c r="O81" s="2480"/>
      <c r="P81" s="2480"/>
      <c r="Q81" s="2480"/>
      <c r="R81" s="2480"/>
      <c r="S81" s="2480"/>
      <c r="T81" s="2480"/>
      <c r="U81" s="2480"/>
      <c r="V81" s="2480"/>
      <c r="W81" s="2480"/>
      <c r="X81" s="2480"/>
      <c r="Y81" s="2480"/>
      <c r="Z81" s="2480"/>
      <c r="AA81" s="2480"/>
      <c r="AB81" s="2480"/>
      <c r="AC81" s="2480"/>
      <c r="AD81" s="2480"/>
      <c r="AE81" s="2480"/>
      <c r="AF81" s="2480"/>
      <c r="AG81" s="2480"/>
      <c r="AH81" s="2480"/>
      <c r="AI81" s="2480"/>
      <c r="AJ81" s="2480"/>
      <c r="AK81" s="2480"/>
      <c r="AL81" s="2480"/>
      <c r="AM81" s="2480"/>
      <c r="AN81" s="2480"/>
      <c r="AO81" s="2480"/>
      <c r="AP81" s="2480"/>
      <c r="AQ81" s="2480"/>
      <c r="AR81" s="2480"/>
      <c r="AS81" s="2480"/>
      <c r="AT81" s="2480"/>
      <c r="AU81" s="2480"/>
      <c r="AV81" s="2481"/>
      <c r="AW81" s="2481"/>
      <c r="AX81" s="2481"/>
      <c r="AY81" s="2481"/>
      <c r="AZ81" s="2481"/>
      <c r="BA81" s="2481"/>
      <c r="BB81" s="2481"/>
      <c r="BC81" s="2481"/>
      <c r="BD81" s="2482"/>
      <c r="BE81" s="2474"/>
      <c r="BF81" s="2474"/>
      <c r="BG81" s="2474"/>
      <c r="BH81" s="2474"/>
      <c r="BI81" s="2474"/>
      <c r="BJ81" s="2474"/>
      <c r="BK81" s="2474"/>
      <c r="BL81" s="2474"/>
      <c r="BM81" s="2474"/>
      <c r="BN81" s="2474"/>
      <c r="BO81" s="2467"/>
      <c r="BP81" s="2467"/>
      <c r="BQ81" s="2467"/>
      <c r="BR81" s="2467"/>
      <c r="BS81" s="2467"/>
      <c r="BT81" s="2467"/>
      <c r="BU81" s="2468"/>
    </row>
    <row r="82" spans="2:73" ht="15.9" customHeight="1">
      <c r="B82" s="2448"/>
      <c r="C82" s="2449"/>
      <c r="D82" s="2449"/>
      <c r="E82" s="2450" t="s">
        <v>487</v>
      </c>
      <c r="F82" s="2451"/>
      <c r="G82" s="2451"/>
      <c r="H82" s="2451"/>
      <c r="I82" s="2451"/>
      <c r="J82" s="2451"/>
      <c r="K82" s="2451"/>
      <c r="L82" s="2451"/>
      <c r="M82" s="2451"/>
      <c r="N82" s="2451"/>
      <c r="O82" s="2451"/>
      <c r="P82" s="2451"/>
      <c r="Q82" s="2451"/>
      <c r="R82" s="2451"/>
      <c r="S82" s="2451"/>
      <c r="T82" s="2451"/>
      <c r="U82" s="2451"/>
      <c r="V82" s="2451"/>
      <c r="W82" s="2451"/>
      <c r="X82" s="2451"/>
      <c r="Y82" s="2451"/>
      <c r="Z82" s="2451"/>
      <c r="AA82" s="2451"/>
      <c r="AB82" s="2451"/>
      <c r="AC82" s="2451"/>
      <c r="AD82" s="2451"/>
      <c r="AE82" s="2451"/>
      <c r="AF82" s="2451"/>
      <c r="AG82" s="2451"/>
      <c r="AH82" s="2451"/>
      <c r="AI82" s="2451"/>
      <c r="AJ82" s="2451"/>
      <c r="AK82" s="2451"/>
      <c r="AL82" s="2451"/>
      <c r="AM82" s="2451"/>
      <c r="AN82" s="2451"/>
      <c r="AO82" s="2451"/>
      <c r="AP82" s="2451"/>
      <c r="AQ82" s="2451"/>
      <c r="AR82" s="2451"/>
      <c r="AS82" s="2451"/>
      <c r="AT82" s="2451"/>
      <c r="AU82" s="2451"/>
      <c r="AV82" s="2451"/>
      <c r="AW82" s="2451"/>
      <c r="AX82" s="2451"/>
      <c r="AY82" s="2451"/>
      <c r="AZ82" s="2451"/>
      <c r="BA82" s="2451"/>
      <c r="BB82" s="2451"/>
      <c r="BC82" s="2451"/>
      <c r="BD82" s="2451"/>
      <c r="BE82" s="2452" t="s">
        <v>505</v>
      </c>
      <c r="BF82" s="1454"/>
      <c r="BG82" s="1454"/>
      <c r="BH82" s="1454"/>
      <c r="BI82" s="1454"/>
      <c r="BJ82" s="1454"/>
      <c r="BK82" s="1454"/>
      <c r="BL82" s="1454"/>
      <c r="BM82" s="1454"/>
      <c r="BN82" s="1454"/>
      <c r="BO82" s="2454"/>
      <c r="BP82" s="2455"/>
      <c r="BQ82" s="2455"/>
      <c r="BR82" s="2457" t="s">
        <v>121</v>
      </c>
      <c r="BS82" s="2458"/>
      <c r="BT82" s="2454"/>
      <c r="BU82" s="2460"/>
    </row>
    <row r="83" spans="2:73" ht="20.100000000000001" customHeight="1">
      <c r="B83" s="2448"/>
      <c r="C83" s="2449"/>
      <c r="D83" s="2449"/>
      <c r="E83" s="2463" t="s">
        <v>508</v>
      </c>
      <c r="F83" s="2464"/>
      <c r="G83" s="2464"/>
      <c r="H83" s="2464"/>
      <c r="I83" s="2464"/>
      <c r="J83" s="2464"/>
      <c r="K83" s="2464"/>
      <c r="L83" s="2464"/>
      <c r="M83" s="2464"/>
      <c r="N83" s="2464"/>
      <c r="O83" s="2464"/>
      <c r="P83" s="2464"/>
      <c r="Q83" s="2464"/>
      <c r="R83" s="2464"/>
      <c r="S83" s="2464"/>
      <c r="T83" s="2464"/>
      <c r="U83" s="2464"/>
      <c r="V83" s="2464"/>
      <c r="W83" s="2464"/>
      <c r="X83" s="2464"/>
      <c r="Y83" s="2464"/>
      <c r="Z83" s="2464"/>
      <c r="AA83" s="2464"/>
      <c r="AB83" s="2464"/>
      <c r="AC83" s="2464"/>
      <c r="AD83" s="2464"/>
      <c r="AE83" s="2464"/>
      <c r="AF83" s="2464"/>
      <c r="AG83" s="2464"/>
      <c r="AH83" s="2464"/>
      <c r="AI83" s="2464"/>
      <c r="AJ83" s="2464"/>
      <c r="AK83" s="2464"/>
      <c r="AL83" s="2464"/>
      <c r="AM83" s="2464"/>
      <c r="AN83" s="2464"/>
      <c r="AO83" s="2464"/>
      <c r="AP83" s="2464"/>
      <c r="AQ83" s="2464"/>
      <c r="AR83" s="2464"/>
      <c r="AS83" s="2464"/>
      <c r="AT83" s="2464"/>
      <c r="AU83" s="2464"/>
      <c r="AV83" s="2464"/>
      <c r="AW83" s="2464"/>
      <c r="AX83" s="2464"/>
      <c r="AY83" s="2464"/>
      <c r="AZ83" s="2464"/>
      <c r="BA83" s="2464"/>
      <c r="BB83" s="2464"/>
      <c r="BC83" s="2464"/>
      <c r="BD83" s="2465"/>
      <c r="BE83" s="2453"/>
      <c r="BF83" s="1885"/>
      <c r="BG83" s="1885"/>
      <c r="BH83" s="1885"/>
      <c r="BI83" s="1885"/>
      <c r="BJ83" s="1885"/>
      <c r="BK83" s="1885"/>
      <c r="BL83" s="1885"/>
      <c r="BM83" s="1885"/>
      <c r="BN83" s="1885"/>
      <c r="BO83" s="2456"/>
      <c r="BP83" s="2456"/>
      <c r="BQ83" s="2456"/>
      <c r="BR83" s="2459"/>
      <c r="BS83" s="2459"/>
      <c r="BT83" s="2461"/>
      <c r="BU83" s="2462"/>
    </row>
    <row r="84" spans="2:73" ht="15.9" customHeight="1">
      <c r="B84" s="2448"/>
      <c r="C84" s="2449"/>
      <c r="D84" s="2449"/>
      <c r="E84" s="2466" t="s">
        <v>490</v>
      </c>
      <c r="F84" s="2466"/>
      <c r="G84" s="2466"/>
      <c r="H84" s="2466"/>
      <c r="I84" s="2466"/>
      <c r="J84" s="2466"/>
      <c r="K84" s="2466"/>
      <c r="L84" s="2466"/>
      <c r="M84" s="2466"/>
      <c r="N84" s="2466"/>
      <c r="O84" s="2466"/>
      <c r="P84" s="2466"/>
      <c r="Q84" s="2466"/>
      <c r="R84" s="2466"/>
      <c r="S84" s="2466"/>
      <c r="T84" s="2466"/>
      <c r="U84" s="2466"/>
      <c r="V84" s="2466"/>
      <c r="W84" s="2466"/>
      <c r="X84" s="2466"/>
      <c r="Y84" s="2466"/>
      <c r="Z84" s="2466"/>
      <c r="AA84" s="2466"/>
      <c r="AB84" s="2466"/>
      <c r="AC84" s="2466"/>
      <c r="AD84" s="2466"/>
      <c r="AE84" s="2466"/>
      <c r="AF84" s="2466"/>
      <c r="AG84" s="2466"/>
      <c r="AH84" s="2466"/>
      <c r="AI84" s="2466"/>
      <c r="AJ84" s="2466"/>
      <c r="AK84" s="2466"/>
      <c r="AL84" s="2466"/>
      <c r="AM84" s="2466"/>
      <c r="AN84" s="2466"/>
      <c r="AO84" s="2466"/>
      <c r="AP84" s="2466"/>
      <c r="AQ84" s="2466"/>
      <c r="AR84" s="2466"/>
      <c r="AS84" s="2466"/>
      <c r="AT84" s="2466"/>
      <c r="AU84" s="2466"/>
      <c r="AV84" s="2466"/>
      <c r="AW84" s="2466"/>
      <c r="AX84" s="2466"/>
      <c r="AY84" s="2466"/>
      <c r="AZ84" s="2466"/>
      <c r="BA84" s="2466"/>
      <c r="BB84" s="2466"/>
      <c r="BC84" s="2466"/>
      <c r="BD84" s="2466"/>
      <c r="BE84" s="2467"/>
      <c r="BF84" s="2467"/>
      <c r="BG84" s="2467"/>
      <c r="BH84" s="2467"/>
      <c r="BI84" s="2467"/>
      <c r="BJ84" s="2467"/>
      <c r="BK84" s="2467"/>
      <c r="BL84" s="2467"/>
      <c r="BM84" s="2467"/>
      <c r="BN84" s="2467"/>
      <c r="BO84" s="2467"/>
      <c r="BP84" s="2467"/>
      <c r="BQ84" s="2467"/>
      <c r="BR84" s="2467"/>
      <c r="BS84" s="2467"/>
      <c r="BT84" s="2467"/>
      <c r="BU84" s="2468"/>
    </row>
    <row r="85" spans="2:73" ht="39.9" customHeight="1">
      <c r="B85" s="2448"/>
      <c r="C85" s="2449"/>
      <c r="D85" s="2449"/>
      <c r="E85" s="2469"/>
      <c r="F85" s="2469"/>
      <c r="G85" s="2469"/>
      <c r="H85" s="2469"/>
      <c r="I85" s="2469"/>
      <c r="J85" s="2469"/>
      <c r="K85" s="2469"/>
      <c r="L85" s="2469"/>
      <c r="M85" s="2469"/>
      <c r="N85" s="2469"/>
      <c r="O85" s="2469"/>
      <c r="P85" s="2469"/>
      <c r="Q85" s="2469"/>
      <c r="R85" s="2469"/>
      <c r="S85" s="2469"/>
      <c r="T85" s="2469"/>
      <c r="U85" s="2469"/>
      <c r="V85" s="2469"/>
      <c r="W85" s="2469"/>
      <c r="X85" s="2469"/>
      <c r="Y85" s="2469"/>
      <c r="Z85" s="2469"/>
      <c r="AA85" s="2469"/>
      <c r="AB85" s="2469"/>
      <c r="AC85" s="2469"/>
      <c r="AD85" s="2469"/>
      <c r="AE85" s="2469"/>
      <c r="AF85" s="2469"/>
      <c r="AG85" s="2469"/>
      <c r="AH85" s="2469"/>
      <c r="AI85" s="2469"/>
      <c r="AJ85" s="2469"/>
      <c r="AK85" s="2469"/>
      <c r="AL85" s="2469"/>
      <c r="AM85" s="2469"/>
      <c r="AN85" s="2469"/>
      <c r="AO85" s="2469"/>
      <c r="AP85" s="2469"/>
      <c r="AQ85" s="2469"/>
      <c r="AR85" s="2469"/>
      <c r="AS85" s="2469"/>
      <c r="AT85" s="2469"/>
      <c r="AU85" s="2469"/>
      <c r="AV85" s="2469"/>
      <c r="AW85" s="2469"/>
      <c r="AX85" s="2470"/>
      <c r="AY85" s="2470"/>
      <c r="AZ85" s="2470"/>
      <c r="BA85" s="2470"/>
      <c r="BB85" s="2470"/>
      <c r="BC85" s="2470"/>
      <c r="BD85" s="2470"/>
      <c r="BE85" s="2467"/>
      <c r="BF85" s="2467"/>
      <c r="BG85" s="2467"/>
      <c r="BH85" s="2467"/>
      <c r="BI85" s="2467"/>
      <c r="BJ85" s="2467"/>
      <c r="BK85" s="2467"/>
      <c r="BL85" s="2467"/>
      <c r="BM85" s="2467"/>
      <c r="BN85" s="2467"/>
      <c r="BO85" s="2467"/>
      <c r="BP85" s="2467"/>
      <c r="BQ85" s="2467"/>
      <c r="BR85" s="2467"/>
      <c r="BS85" s="2467"/>
      <c r="BT85" s="2467"/>
      <c r="BU85" s="2468"/>
    </row>
    <row r="86" spans="2:73" ht="15.9" customHeight="1">
      <c r="B86" s="2448"/>
      <c r="C86" s="2449"/>
      <c r="D86" s="2449"/>
      <c r="E86" s="2471" t="s">
        <v>492</v>
      </c>
      <c r="F86" s="2472"/>
      <c r="G86" s="2472"/>
      <c r="H86" s="2472"/>
      <c r="I86" s="2472"/>
      <c r="J86" s="2472"/>
      <c r="K86" s="2472"/>
      <c r="L86" s="2472"/>
      <c r="M86" s="2472"/>
      <c r="N86" s="2472"/>
      <c r="O86" s="2472"/>
      <c r="P86" s="2472"/>
      <c r="Q86" s="2472"/>
      <c r="R86" s="2472"/>
      <c r="S86" s="2472"/>
      <c r="T86" s="2472"/>
      <c r="U86" s="2472"/>
      <c r="V86" s="2472"/>
      <c r="W86" s="2472"/>
      <c r="X86" s="2472"/>
      <c r="Y86" s="2472"/>
      <c r="Z86" s="2472"/>
      <c r="AA86" s="2472"/>
      <c r="AB86" s="2472"/>
      <c r="AC86" s="2472"/>
      <c r="AD86" s="2472"/>
      <c r="AE86" s="2472"/>
      <c r="AF86" s="2472"/>
      <c r="AG86" s="2472"/>
      <c r="AH86" s="2472"/>
      <c r="AI86" s="2472"/>
      <c r="AJ86" s="2472"/>
      <c r="AK86" s="2472"/>
      <c r="AL86" s="2472"/>
      <c r="AM86" s="2472"/>
      <c r="AN86" s="2472"/>
      <c r="AO86" s="2472"/>
      <c r="AP86" s="2472"/>
      <c r="AQ86" s="2472"/>
      <c r="AR86" s="2472"/>
      <c r="AS86" s="2472"/>
      <c r="AT86" s="2472"/>
      <c r="AU86" s="2472"/>
      <c r="AV86" s="2472"/>
      <c r="AW86" s="2472"/>
      <c r="AX86" s="2472"/>
      <c r="AY86" s="2472"/>
      <c r="AZ86" s="2472"/>
      <c r="BA86" s="2472"/>
      <c r="BB86" s="2472"/>
      <c r="BC86" s="2472"/>
      <c r="BD86" s="2472"/>
      <c r="BE86" s="2467"/>
      <c r="BF86" s="2467"/>
      <c r="BG86" s="2467"/>
      <c r="BH86" s="2467"/>
      <c r="BI86" s="2467"/>
      <c r="BJ86" s="2467"/>
      <c r="BK86" s="2467"/>
      <c r="BL86" s="2467"/>
      <c r="BM86" s="2467"/>
      <c r="BN86" s="2467"/>
      <c r="BO86" s="2467"/>
      <c r="BP86" s="2467"/>
      <c r="BQ86" s="2467"/>
      <c r="BR86" s="2467"/>
      <c r="BS86" s="2467"/>
      <c r="BT86" s="2467"/>
      <c r="BU86" s="2468"/>
    </row>
    <row r="87" spans="2:73" ht="39.9" customHeight="1">
      <c r="B87" s="2448"/>
      <c r="C87" s="2449"/>
      <c r="D87" s="2449"/>
      <c r="E87" s="2473" t="s">
        <v>497</v>
      </c>
      <c r="F87" s="2473"/>
      <c r="G87" s="2473"/>
      <c r="H87" s="2473"/>
      <c r="I87" s="2473"/>
      <c r="J87" s="2473"/>
      <c r="K87" s="2473"/>
      <c r="L87" s="2473"/>
      <c r="M87" s="2473"/>
      <c r="N87" s="2473"/>
      <c r="O87" s="2473"/>
      <c r="P87" s="2473"/>
      <c r="Q87" s="2473"/>
      <c r="R87" s="2473"/>
      <c r="S87" s="2473"/>
      <c r="T87" s="2473"/>
      <c r="U87" s="2473"/>
      <c r="V87" s="2473"/>
      <c r="W87" s="2473"/>
      <c r="X87" s="2473"/>
      <c r="Y87" s="2473"/>
      <c r="Z87" s="2473"/>
      <c r="AA87" s="2473"/>
      <c r="AB87" s="2473"/>
      <c r="AC87" s="2473"/>
      <c r="AD87" s="2473"/>
      <c r="AE87" s="2473"/>
      <c r="AF87" s="2473"/>
      <c r="AG87" s="2473"/>
      <c r="AH87" s="2473"/>
      <c r="AI87" s="2473"/>
      <c r="AJ87" s="2473"/>
      <c r="AK87" s="2473"/>
      <c r="AL87" s="2473"/>
      <c r="AM87" s="2473"/>
      <c r="AN87" s="2473"/>
      <c r="AO87" s="2473"/>
      <c r="AP87" s="2473"/>
      <c r="AQ87" s="2473"/>
      <c r="AR87" s="2473"/>
      <c r="AS87" s="2473"/>
      <c r="AT87" s="2473"/>
      <c r="AU87" s="2473"/>
      <c r="AV87" s="2473"/>
      <c r="AW87" s="2473"/>
      <c r="AX87" s="2470"/>
      <c r="AY87" s="2470"/>
      <c r="AZ87" s="2470"/>
      <c r="BA87" s="2470"/>
      <c r="BB87" s="2470"/>
      <c r="BC87" s="2470"/>
      <c r="BD87" s="2470"/>
      <c r="BE87" s="2467"/>
      <c r="BF87" s="2467"/>
      <c r="BG87" s="2467"/>
      <c r="BH87" s="2467"/>
      <c r="BI87" s="2467"/>
      <c r="BJ87" s="2467"/>
      <c r="BK87" s="2467"/>
      <c r="BL87" s="2467"/>
      <c r="BM87" s="2467"/>
      <c r="BN87" s="2467"/>
      <c r="BO87" s="2467"/>
      <c r="BP87" s="2467"/>
      <c r="BQ87" s="2467"/>
      <c r="BR87" s="2467"/>
      <c r="BS87" s="2467"/>
      <c r="BT87" s="2467"/>
      <c r="BU87" s="2468"/>
    </row>
    <row r="88" spans="2:73" ht="15.9" customHeight="1">
      <c r="B88" s="2448"/>
      <c r="C88" s="2449"/>
      <c r="D88" s="2449"/>
      <c r="E88" s="2475" t="s">
        <v>798</v>
      </c>
      <c r="F88" s="2476"/>
      <c r="G88" s="2476"/>
      <c r="H88" s="2476"/>
      <c r="I88" s="2476"/>
      <c r="J88" s="2476"/>
      <c r="K88" s="2476"/>
      <c r="L88" s="2476"/>
      <c r="M88" s="2476"/>
      <c r="N88" s="2476"/>
      <c r="O88" s="2476"/>
      <c r="P88" s="2476"/>
      <c r="Q88" s="2476"/>
      <c r="R88" s="2476"/>
      <c r="S88" s="2476"/>
      <c r="T88" s="2476"/>
      <c r="U88" s="2476"/>
      <c r="V88" s="2476"/>
      <c r="W88" s="2476"/>
      <c r="X88" s="2476"/>
      <c r="Y88" s="2476"/>
      <c r="Z88" s="2476"/>
      <c r="AA88" s="2476"/>
      <c r="AB88" s="2476"/>
      <c r="AC88" s="2476"/>
      <c r="AD88" s="2476"/>
      <c r="AE88" s="2476"/>
      <c r="AF88" s="2476"/>
      <c r="AG88" s="2476"/>
      <c r="AH88" s="2476"/>
      <c r="AI88" s="2476"/>
      <c r="AJ88" s="2476"/>
      <c r="AK88" s="2476"/>
      <c r="AL88" s="2476"/>
      <c r="AM88" s="2476"/>
      <c r="AN88" s="2476"/>
      <c r="AO88" s="2476"/>
      <c r="AP88" s="2476"/>
      <c r="AQ88" s="2476"/>
      <c r="AR88" s="2476"/>
      <c r="AS88" s="2476"/>
      <c r="AT88" s="2476"/>
      <c r="AU88" s="2476"/>
      <c r="AV88" s="2477"/>
      <c r="AW88" s="2477"/>
      <c r="AX88" s="2477"/>
      <c r="AY88" s="2477"/>
      <c r="AZ88" s="2477"/>
      <c r="BA88" s="2477"/>
      <c r="BB88" s="2477"/>
      <c r="BC88" s="2477"/>
      <c r="BD88" s="2478"/>
      <c r="BE88" s="2473"/>
      <c r="BF88" s="2467"/>
      <c r="BG88" s="2467"/>
      <c r="BH88" s="2467"/>
      <c r="BI88" s="2467"/>
      <c r="BJ88" s="2467"/>
      <c r="BK88" s="2467"/>
      <c r="BL88" s="2467"/>
      <c r="BM88" s="2467"/>
      <c r="BN88" s="2467"/>
      <c r="BO88" s="2467"/>
      <c r="BP88" s="2467"/>
      <c r="BQ88" s="2467"/>
      <c r="BR88" s="2467"/>
      <c r="BS88" s="2467"/>
      <c r="BT88" s="2467"/>
      <c r="BU88" s="2468"/>
    </row>
    <row r="89" spans="2:73" ht="39.9" customHeight="1">
      <c r="B89" s="2448"/>
      <c r="C89" s="2449"/>
      <c r="D89" s="2449"/>
      <c r="E89" s="2479"/>
      <c r="F89" s="2480"/>
      <c r="G89" s="2480"/>
      <c r="H89" s="2480"/>
      <c r="I89" s="2480"/>
      <c r="J89" s="2480"/>
      <c r="K89" s="2480"/>
      <c r="L89" s="2480"/>
      <c r="M89" s="2480"/>
      <c r="N89" s="2480"/>
      <c r="O89" s="2480"/>
      <c r="P89" s="2480"/>
      <c r="Q89" s="2480"/>
      <c r="R89" s="2480"/>
      <c r="S89" s="2480"/>
      <c r="T89" s="2480"/>
      <c r="U89" s="2480"/>
      <c r="V89" s="2480"/>
      <c r="W89" s="2480"/>
      <c r="X89" s="2480"/>
      <c r="Y89" s="2480"/>
      <c r="Z89" s="2480"/>
      <c r="AA89" s="2480"/>
      <c r="AB89" s="2480"/>
      <c r="AC89" s="2480"/>
      <c r="AD89" s="2480"/>
      <c r="AE89" s="2480"/>
      <c r="AF89" s="2480"/>
      <c r="AG89" s="2480"/>
      <c r="AH89" s="2480"/>
      <c r="AI89" s="2480"/>
      <c r="AJ89" s="2480"/>
      <c r="AK89" s="2480"/>
      <c r="AL89" s="2480"/>
      <c r="AM89" s="2480"/>
      <c r="AN89" s="2480"/>
      <c r="AO89" s="2480"/>
      <c r="AP89" s="2480"/>
      <c r="AQ89" s="2480"/>
      <c r="AR89" s="2480"/>
      <c r="AS89" s="2480"/>
      <c r="AT89" s="2480"/>
      <c r="AU89" s="2480"/>
      <c r="AV89" s="2481"/>
      <c r="AW89" s="2481"/>
      <c r="AX89" s="2481"/>
      <c r="AY89" s="2481"/>
      <c r="AZ89" s="2481"/>
      <c r="BA89" s="2481"/>
      <c r="BB89" s="2481"/>
      <c r="BC89" s="2481"/>
      <c r="BD89" s="2482"/>
      <c r="BE89" s="2474"/>
      <c r="BF89" s="2474"/>
      <c r="BG89" s="2474"/>
      <c r="BH89" s="2474"/>
      <c r="BI89" s="2474"/>
      <c r="BJ89" s="2474"/>
      <c r="BK89" s="2474"/>
      <c r="BL89" s="2474"/>
      <c r="BM89" s="2474"/>
      <c r="BN89" s="2474"/>
      <c r="BO89" s="2467"/>
      <c r="BP89" s="2467"/>
      <c r="BQ89" s="2467"/>
      <c r="BR89" s="2467"/>
      <c r="BS89" s="2467"/>
      <c r="BT89" s="2467"/>
      <c r="BU89" s="2468"/>
    </row>
    <row r="90" spans="2:73" ht="15.9" customHeight="1">
      <c r="B90" s="2448"/>
      <c r="C90" s="2449"/>
      <c r="D90" s="2449"/>
      <c r="E90" s="2450" t="s">
        <v>487</v>
      </c>
      <c r="F90" s="2451"/>
      <c r="G90" s="2451"/>
      <c r="H90" s="2451"/>
      <c r="I90" s="2451"/>
      <c r="J90" s="2451"/>
      <c r="K90" s="2451"/>
      <c r="L90" s="2451"/>
      <c r="M90" s="2451"/>
      <c r="N90" s="2451"/>
      <c r="O90" s="2451"/>
      <c r="P90" s="2451"/>
      <c r="Q90" s="2451"/>
      <c r="R90" s="2451"/>
      <c r="S90" s="2451"/>
      <c r="T90" s="2451"/>
      <c r="U90" s="2451"/>
      <c r="V90" s="2451"/>
      <c r="W90" s="2451"/>
      <c r="X90" s="2451"/>
      <c r="Y90" s="2451"/>
      <c r="Z90" s="2451"/>
      <c r="AA90" s="2451"/>
      <c r="AB90" s="2451"/>
      <c r="AC90" s="2451"/>
      <c r="AD90" s="2451"/>
      <c r="AE90" s="2451"/>
      <c r="AF90" s="2451"/>
      <c r="AG90" s="2451"/>
      <c r="AH90" s="2451"/>
      <c r="AI90" s="2451"/>
      <c r="AJ90" s="2451"/>
      <c r="AK90" s="2451"/>
      <c r="AL90" s="2451"/>
      <c r="AM90" s="2451"/>
      <c r="AN90" s="2451"/>
      <c r="AO90" s="2451"/>
      <c r="AP90" s="2451"/>
      <c r="AQ90" s="2451"/>
      <c r="AR90" s="2451"/>
      <c r="AS90" s="2451"/>
      <c r="AT90" s="2451"/>
      <c r="AU90" s="2451"/>
      <c r="AV90" s="2451"/>
      <c r="AW90" s="2451"/>
      <c r="AX90" s="2451"/>
      <c r="AY90" s="2451"/>
      <c r="AZ90" s="2451"/>
      <c r="BA90" s="2451"/>
      <c r="BB90" s="2451"/>
      <c r="BC90" s="2451"/>
      <c r="BD90" s="2451"/>
      <c r="BE90" s="2452" t="s">
        <v>505</v>
      </c>
      <c r="BF90" s="1454"/>
      <c r="BG90" s="1454"/>
      <c r="BH90" s="1454"/>
      <c r="BI90" s="1454"/>
      <c r="BJ90" s="1454"/>
      <c r="BK90" s="1454"/>
      <c r="BL90" s="1454"/>
      <c r="BM90" s="1454"/>
      <c r="BN90" s="1454"/>
      <c r="BO90" s="2454"/>
      <c r="BP90" s="2455"/>
      <c r="BQ90" s="2455"/>
      <c r="BR90" s="2457" t="s">
        <v>503</v>
      </c>
      <c r="BS90" s="2458"/>
      <c r="BT90" s="2454"/>
      <c r="BU90" s="2460"/>
    </row>
    <row r="91" spans="2:73" ht="20.100000000000001" customHeight="1">
      <c r="B91" s="2448"/>
      <c r="C91" s="2449"/>
      <c r="D91" s="2449"/>
      <c r="E91" s="2463" t="s">
        <v>508</v>
      </c>
      <c r="F91" s="2464"/>
      <c r="G91" s="2464"/>
      <c r="H91" s="2464"/>
      <c r="I91" s="2464"/>
      <c r="J91" s="2464"/>
      <c r="K91" s="2464"/>
      <c r="L91" s="2464"/>
      <c r="M91" s="2464"/>
      <c r="N91" s="2464"/>
      <c r="O91" s="2464"/>
      <c r="P91" s="2464"/>
      <c r="Q91" s="2464"/>
      <c r="R91" s="2464"/>
      <c r="S91" s="2464"/>
      <c r="T91" s="2464"/>
      <c r="U91" s="2464"/>
      <c r="V91" s="2464"/>
      <c r="W91" s="2464"/>
      <c r="X91" s="2464"/>
      <c r="Y91" s="2464"/>
      <c r="Z91" s="2464"/>
      <c r="AA91" s="2464"/>
      <c r="AB91" s="2464"/>
      <c r="AC91" s="2464"/>
      <c r="AD91" s="2464"/>
      <c r="AE91" s="2464"/>
      <c r="AF91" s="2464"/>
      <c r="AG91" s="2464"/>
      <c r="AH91" s="2464"/>
      <c r="AI91" s="2464"/>
      <c r="AJ91" s="2464"/>
      <c r="AK91" s="2464"/>
      <c r="AL91" s="2464"/>
      <c r="AM91" s="2464"/>
      <c r="AN91" s="2464"/>
      <c r="AO91" s="2464"/>
      <c r="AP91" s="2464"/>
      <c r="AQ91" s="2464"/>
      <c r="AR91" s="2464"/>
      <c r="AS91" s="2464"/>
      <c r="AT91" s="2464"/>
      <c r="AU91" s="2464"/>
      <c r="AV91" s="2464"/>
      <c r="AW91" s="2464"/>
      <c r="AX91" s="2464"/>
      <c r="AY91" s="2464"/>
      <c r="AZ91" s="2464"/>
      <c r="BA91" s="2464"/>
      <c r="BB91" s="2464"/>
      <c r="BC91" s="2464"/>
      <c r="BD91" s="2465"/>
      <c r="BE91" s="2453"/>
      <c r="BF91" s="1885"/>
      <c r="BG91" s="1885"/>
      <c r="BH91" s="1885"/>
      <c r="BI91" s="1885"/>
      <c r="BJ91" s="1885"/>
      <c r="BK91" s="1885"/>
      <c r="BL91" s="1885"/>
      <c r="BM91" s="1885"/>
      <c r="BN91" s="1885"/>
      <c r="BO91" s="2456"/>
      <c r="BP91" s="2456"/>
      <c r="BQ91" s="2456"/>
      <c r="BR91" s="2459"/>
      <c r="BS91" s="2459"/>
      <c r="BT91" s="2461"/>
      <c r="BU91" s="2462"/>
    </row>
    <row r="92" spans="2:73" ht="15.9" customHeight="1">
      <c r="B92" s="2448"/>
      <c r="C92" s="2449"/>
      <c r="D92" s="2449"/>
      <c r="E92" s="2466" t="s">
        <v>490</v>
      </c>
      <c r="F92" s="2466"/>
      <c r="G92" s="2466"/>
      <c r="H92" s="2466"/>
      <c r="I92" s="2466"/>
      <c r="J92" s="2466"/>
      <c r="K92" s="2466"/>
      <c r="L92" s="2466"/>
      <c r="M92" s="2466"/>
      <c r="N92" s="2466"/>
      <c r="O92" s="2466"/>
      <c r="P92" s="2466"/>
      <c r="Q92" s="2466"/>
      <c r="R92" s="2466"/>
      <c r="S92" s="2466"/>
      <c r="T92" s="2466"/>
      <c r="U92" s="2466"/>
      <c r="V92" s="2466"/>
      <c r="W92" s="2466"/>
      <c r="X92" s="2466"/>
      <c r="Y92" s="2466"/>
      <c r="Z92" s="2466"/>
      <c r="AA92" s="2466"/>
      <c r="AB92" s="2466"/>
      <c r="AC92" s="2466"/>
      <c r="AD92" s="2466"/>
      <c r="AE92" s="2466"/>
      <c r="AF92" s="2466"/>
      <c r="AG92" s="2466"/>
      <c r="AH92" s="2466"/>
      <c r="AI92" s="2466"/>
      <c r="AJ92" s="2466"/>
      <c r="AK92" s="2466"/>
      <c r="AL92" s="2466"/>
      <c r="AM92" s="2466"/>
      <c r="AN92" s="2466"/>
      <c r="AO92" s="2466"/>
      <c r="AP92" s="2466"/>
      <c r="AQ92" s="2466"/>
      <c r="AR92" s="2466"/>
      <c r="AS92" s="2466"/>
      <c r="AT92" s="2466"/>
      <c r="AU92" s="2466"/>
      <c r="AV92" s="2466"/>
      <c r="AW92" s="2466"/>
      <c r="AX92" s="2466"/>
      <c r="AY92" s="2466"/>
      <c r="AZ92" s="2466"/>
      <c r="BA92" s="2466"/>
      <c r="BB92" s="2466"/>
      <c r="BC92" s="2466"/>
      <c r="BD92" s="2466"/>
      <c r="BE92" s="2467"/>
      <c r="BF92" s="2467"/>
      <c r="BG92" s="2467"/>
      <c r="BH92" s="2467"/>
      <c r="BI92" s="2467"/>
      <c r="BJ92" s="2467"/>
      <c r="BK92" s="2467"/>
      <c r="BL92" s="2467"/>
      <c r="BM92" s="2467"/>
      <c r="BN92" s="2467"/>
      <c r="BO92" s="2467"/>
      <c r="BP92" s="2467"/>
      <c r="BQ92" s="2467"/>
      <c r="BR92" s="2467"/>
      <c r="BS92" s="2467"/>
      <c r="BT92" s="2467"/>
      <c r="BU92" s="2468"/>
    </row>
    <row r="93" spans="2:73" ht="39.9" customHeight="1">
      <c r="B93" s="2448"/>
      <c r="C93" s="2449"/>
      <c r="D93" s="2449"/>
      <c r="E93" s="2469"/>
      <c r="F93" s="2469"/>
      <c r="G93" s="2469"/>
      <c r="H93" s="2469"/>
      <c r="I93" s="2469"/>
      <c r="J93" s="2469"/>
      <c r="K93" s="2469"/>
      <c r="L93" s="2469"/>
      <c r="M93" s="2469"/>
      <c r="N93" s="2469"/>
      <c r="O93" s="2469"/>
      <c r="P93" s="2469"/>
      <c r="Q93" s="2469"/>
      <c r="R93" s="2469"/>
      <c r="S93" s="2469"/>
      <c r="T93" s="2469"/>
      <c r="U93" s="2469"/>
      <c r="V93" s="2469"/>
      <c r="W93" s="2469"/>
      <c r="X93" s="2469"/>
      <c r="Y93" s="2469"/>
      <c r="Z93" s="2469"/>
      <c r="AA93" s="2469"/>
      <c r="AB93" s="2469"/>
      <c r="AC93" s="2469"/>
      <c r="AD93" s="2469"/>
      <c r="AE93" s="2469"/>
      <c r="AF93" s="2469"/>
      <c r="AG93" s="2469"/>
      <c r="AH93" s="2469"/>
      <c r="AI93" s="2469"/>
      <c r="AJ93" s="2469"/>
      <c r="AK93" s="2469"/>
      <c r="AL93" s="2469"/>
      <c r="AM93" s="2469"/>
      <c r="AN93" s="2469"/>
      <c r="AO93" s="2469"/>
      <c r="AP93" s="2469"/>
      <c r="AQ93" s="2469"/>
      <c r="AR93" s="2469"/>
      <c r="AS93" s="2469"/>
      <c r="AT93" s="2469"/>
      <c r="AU93" s="2469"/>
      <c r="AV93" s="2469"/>
      <c r="AW93" s="2469"/>
      <c r="AX93" s="2470"/>
      <c r="AY93" s="2470"/>
      <c r="AZ93" s="2470"/>
      <c r="BA93" s="2470"/>
      <c r="BB93" s="2470"/>
      <c r="BC93" s="2470"/>
      <c r="BD93" s="2470"/>
      <c r="BE93" s="2467"/>
      <c r="BF93" s="2467"/>
      <c r="BG93" s="2467"/>
      <c r="BH93" s="2467"/>
      <c r="BI93" s="2467"/>
      <c r="BJ93" s="2467"/>
      <c r="BK93" s="2467"/>
      <c r="BL93" s="2467"/>
      <c r="BM93" s="2467"/>
      <c r="BN93" s="2467"/>
      <c r="BO93" s="2467"/>
      <c r="BP93" s="2467"/>
      <c r="BQ93" s="2467"/>
      <c r="BR93" s="2467"/>
      <c r="BS93" s="2467"/>
      <c r="BT93" s="2467"/>
      <c r="BU93" s="2468"/>
    </row>
    <row r="94" spans="2:73" ht="15.9" customHeight="1">
      <c r="B94" s="2448"/>
      <c r="C94" s="2449"/>
      <c r="D94" s="2449"/>
      <c r="E94" s="2471" t="s">
        <v>492</v>
      </c>
      <c r="F94" s="2472"/>
      <c r="G94" s="2472"/>
      <c r="H94" s="2472"/>
      <c r="I94" s="2472"/>
      <c r="J94" s="2472"/>
      <c r="K94" s="2472"/>
      <c r="L94" s="2472"/>
      <c r="M94" s="2472"/>
      <c r="N94" s="2472"/>
      <c r="O94" s="2472"/>
      <c r="P94" s="2472"/>
      <c r="Q94" s="2472"/>
      <c r="R94" s="2472"/>
      <c r="S94" s="2472"/>
      <c r="T94" s="2472"/>
      <c r="U94" s="2472"/>
      <c r="V94" s="2472"/>
      <c r="W94" s="2472"/>
      <c r="X94" s="2472"/>
      <c r="Y94" s="2472"/>
      <c r="Z94" s="2472"/>
      <c r="AA94" s="2472"/>
      <c r="AB94" s="2472"/>
      <c r="AC94" s="2472"/>
      <c r="AD94" s="2472"/>
      <c r="AE94" s="2472"/>
      <c r="AF94" s="2472"/>
      <c r="AG94" s="2472"/>
      <c r="AH94" s="2472"/>
      <c r="AI94" s="2472"/>
      <c r="AJ94" s="2472"/>
      <c r="AK94" s="2472"/>
      <c r="AL94" s="2472"/>
      <c r="AM94" s="2472"/>
      <c r="AN94" s="2472"/>
      <c r="AO94" s="2472"/>
      <c r="AP94" s="2472"/>
      <c r="AQ94" s="2472"/>
      <c r="AR94" s="2472"/>
      <c r="AS94" s="2472"/>
      <c r="AT94" s="2472"/>
      <c r="AU94" s="2472"/>
      <c r="AV94" s="2472"/>
      <c r="AW94" s="2472"/>
      <c r="AX94" s="2472"/>
      <c r="AY94" s="2472"/>
      <c r="AZ94" s="2472"/>
      <c r="BA94" s="2472"/>
      <c r="BB94" s="2472"/>
      <c r="BC94" s="2472"/>
      <c r="BD94" s="2472"/>
      <c r="BE94" s="2467"/>
      <c r="BF94" s="2467"/>
      <c r="BG94" s="2467"/>
      <c r="BH94" s="2467"/>
      <c r="BI94" s="2467"/>
      <c r="BJ94" s="2467"/>
      <c r="BK94" s="2467"/>
      <c r="BL94" s="2467"/>
      <c r="BM94" s="2467"/>
      <c r="BN94" s="2467"/>
      <c r="BO94" s="2467"/>
      <c r="BP94" s="2467"/>
      <c r="BQ94" s="2467"/>
      <c r="BR94" s="2467"/>
      <c r="BS94" s="2467"/>
      <c r="BT94" s="2467"/>
      <c r="BU94" s="2468"/>
    </row>
    <row r="95" spans="2:73" ht="39.9" customHeight="1">
      <c r="B95" s="2448"/>
      <c r="C95" s="2449"/>
      <c r="D95" s="2449"/>
      <c r="E95" s="2473" t="s">
        <v>504</v>
      </c>
      <c r="F95" s="2473"/>
      <c r="G95" s="2473"/>
      <c r="H95" s="2473"/>
      <c r="I95" s="2473"/>
      <c r="J95" s="2473"/>
      <c r="K95" s="2473"/>
      <c r="L95" s="2473"/>
      <c r="M95" s="2473"/>
      <c r="N95" s="2473"/>
      <c r="O95" s="2473"/>
      <c r="P95" s="2473"/>
      <c r="Q95" s="2473"/>
      <c r="R95" s="2473"/>
      <c r="S95" s="2473"/>
      <c r="T95" s="2473"/>
      <c r="U95" s="2473"/>
      <c r="V95" s="2473"/>
      <c r="W95" s="2473"/>
      <c r="X95" s="2473"/>
      <c r="Y95" s="2473"/>
      <c r="Z95" s="2473"/>
      <c r="AA95" s="2473"/>
      <c r="AB95" s="2473"/>
      <c r="AC95" s="2473"/>
      <c r="AD95" s="2473"/>
      <c r="AE95" s="2473"/>
      <c r="AF95" s="2473"/>
      <c r="AG95" s="2473"/>
      <c r="AH95" s="2473"/>
      <c r="AI95" s="2473"/>
      <c r="AJ95" s="2473"/>
      <c r="AK95" s="2473"/>
      <c r="AL95" s="2473"/>
      <c r="AM95" s="2473"/>
      <c r="AN95" s="2473"/>
      <c r="AO95" s="2473"/>
      <c r="AP95" s="2473"/>
      <c r="AQ95" s="2473"/>
      <c r="AR95" s="2473"/>
      <c r="AS95" s="2473"/>
      <c r="AT95" s="2473"/>
      <c r="AU95" s="2473"/>
      <c r="AV95" s="2473"/>
      <c r="AW95" s="2473"/>
      <c r="AX95" s="2470"/>
      <c r="AY95" s="2470"/>
      <c r="AZ95" s="2470"/>
      <c r="BA95" s="2470"/>
      <c r="BB95" s="2470"/>
      <c r="BC95" s="2470"/>
      <c r="BD95" s="2470"/>
      <c r="BE95" s="2467"/>
      <c r="BF95" s="2467"/>
      <c r="BG95" s="2467"/>
      <c r="BH95" s="2467"/>
      <c r="BI95" s="2467"/>
      <c r="BJ95" s="2467"/>
      <c r="BK95" s="2467"/>
      <c r="BL95" s="2467"/>
      <c r="BM95" s="2467"/>
      <c r="BN95" s="2467"/>
      <c r="BO95" s="2467"/>
      <c r="BP95" s="2467"/>
      <c r="BQ95" s="2467"/>
      <c r="BR95" s="2467"/>
      <c r="BS95" s="2467"/>
      <c r="BT95" s="2467"/>
      <c r="BU95" s="2468"/>
    </row>
    <row r="96" spans="2:73" ht="15.9" customHeight="1">
      <c r="B96" s="2448"/>
      <c r="C96" s="2449"/>
      <c r="D96" s="2449"/>
      <c r="E96" s="2475" t="s">
        <v>798</v>
      </c>
      <c r="F96" s="2476"/>
      <c r="G96" s="2476"/>
      <c r="H96" s="2476"/>
      <c r="I96" s="2476"/>
      <c r="J96" s="2476"/>
      <c r="K96" s="2476"/>
      <c r="L96" s="2476"/>
      <c r="M96" s="2476"/>
      <c r="N96" s="2476"/>
      <c r="O96" s="2476"/>
      <c r="P96" s="2476"/>
      <c r="Q96" s="2476"/>
      <c r="R96" s="2476"/>
      <c r="S96" s="2476"/>
      <c r="T96" s="2476"/>
      <c r="U96" s="2476"/>
      <c r="V96" s="2476"/>
      <c r="W96" s="2476"/>
      <c r="X96" s="2476"/>
      <c r="Y96" s="2476"/>
      <c r="Z96" s="2476"/>
      <c r="AA96" s="2476"/>
      <c r="AB96" s="2476"/>
      <c r="AC96" s="2476"/>
      <c r="AD96" s="2476"/>
      <c r="AE96" s="2476"/>
      <c r="AF96" s="2476"/>
      <c r="AG96" s="2476"/>
      <c r="AH96" s="2476"/>
      <c r="AI96" s="2476"/>
      <c r="AJ96" s="2476"/>
      <c r="AK96" s="2476"/>
      <c r="AL96" s="2476"/>
      <c r="AM96" s="2476"/>
      <c r="AN96" s="2476"/>
      <c r="AO96" s="2476"/>
      <c r="AP96" s="2476"/>
      <c r="AQ96" s="2476"/>
      <c r="AR96" s="2476"/>
      <c r="AS96" s="2476"/>
      <c r="AT96" s="2476"/>
      <c r="AU96" s="2476"/>
      <c r="AV96" s="2477"/>
      <c r="AW96" s="2477"/>
      <c r="AX96" s="2477"/>
      <c r="AY96" s="2477"/>
      <c r="AZ96" s="2477"/>
      <c r="BA96" s="2477"/>
      <c r="BB96" s="2477"/>
      <c r="BC96" s="2477"/>
      <c r="BD96" s="2478"/>
      <c r="BE96" s="2473"/>
      <c r="BF96" s="2467"/>
      <c r="BG96" s="2467"/>
      <c r="BH96" s="2467"/>
      <c r="BI96" s="2467"/>
      <c r="BJ96" s="2467"/>
      <c r="BK96" s="2467"/>
      <c r="BL96" s="2467"/>
      <c r="BM96" s="2467"/>
      <c r="BN96" s="2467"/>
      <c r="BO96" s="2467"/>
      <c r="BP96" s="2467"/>
      <c r="BQ96" s="2467"/>
      <c r="BR96" s="2467"/>
      <c r="BS96" s="2467"/>
      <c r="BT96" s="2467"/>
      <c r="BU96" s="2468"/>
    </row>
    <row r="97" spans="2:74" ht="39.9" customHeight="1" thickBot="1">
      <c r="B97" s="2487"/>
      <c r="C97" s="2488"/>
      <c r="D97" s="2488"/>
      <c r="E97" s="2489"/>
      <c r="F97" s="2490"/>
      <c r="G97" s="2490"/>
      <c r="H97" s="2490"/>
      <c r="I97" s="2490"/>
      <c r="J97" s="2490"/>
      <c r="K97" s="2490"/>
      <c r="L97" s="2490"/>
      <c r="M97" s="2490"/>
      <c r="N97" s="2490"/>
      <c r="O97" s="2490"/>
      <c r="P97" s="2490"/>
      <c r="Q97" s="2490"/>
      <c r="R97" s="2490"/>
      <c r="S97" s="2490"/>
      <c r="T97" s="2490"/>
      <c r="U97" s="2490"/>
      <c r="V97" s="2490"/>
      <c r="W97" s="2490"/>
      <c r="X97" s="2490"/>
      <c r="Y97" s="2490"/>
      <c r="Z97" s="2490"/>
      <c r="AA97" s="2490"/>
      <c r="AB97" s="2490"/>
      <c r="AC97" s="2490"/>
      <c r="AD97" s="2490"/>
      <c r="AE97" s="2490"/>
      <c r="AF97" s="2490"/>
      <c r="AG97" s="2490"/>
      <c r="AH97" s="2490"/>
      <c r="AI97" s="2490"/>
      <c r="AJ97" s="2490"/>
      <c r="AK97" s="2490"/>
      <c r="AL97" s="2490"/>
      <c r="AM97" s="2490"/>
      <c r="AN97" s="2490"/>
      <c r="AO97" s="2490"/>
      <c r="AP97" s="2490"/>
      <c r="AQ97" s="2490"/>
      <c r="AR97" s="2490"/>
      <c r="AS97" s="2490"/>
      <c r="AT97" s="2490"/>
      <c r="AU97" s="2490"/>
      <c r="AV97" s="2491"/>
      <c r="AW97" s="2491"/>
      <c r="AX97" s="2491"/>
      <c r="AY97" s="2491"/>
      <c r="AZ97" s="2491"/>
      <c r="BA97" s="2491"/>
      <c r="BB97" s="2491"/>
      <c r="BC97" s="2491"/>
      <c r="BD97" s="2492"/>
      <c r="BE97" s="2485"/>
      <c r="BF97" s="2485"/>
      <c r="BG97" s="2485"/>
      <c r="BH97" s="2485"/>
      <c r="BI97" s="2485"/>
      <c r="BJ97" s="2485"/>
      <c r="BK97" s="2485"/>
      <c r="BL97" s="2485"/>
      <c r="BM97" s="2485"/>
      <c r="BN97" s="2485"/>
      <c r="BO97" s="2485"/>
      <c r="BP97" s="2485"/>
      <c r="BQ97" s="2485"/>
      <c r="BR97" s="2485"/>
      <c r="BS97" s="2485"/>
      <c r="BT97" s="2485"/>
      <c r="BU97" s="2486"/>
    </row>
    <row r="98" spans="2:74" ht="20.100000000000001" customHeight="1"/>
    <row r="99" spans="2:74" ht="66" customHeight="1">
      <c r="B99" s="2483" t="s">
        <v>800</v>
      </c>
      <c r="C99" s="2484"/>
      <c r="D99" s="2484"/>
      <c r="E99" s="2484"/>
      <c r="F99" s="2484"/>
      <c r="G99" s="2484"/>
      <c r="H99" s="2484"/>
      <c r="I99" s="2484"/>
      <c r="J99" s="2484"/>
      <c r="K99" s="2484"/>
      <c r="L99" s="2484"/>
      <c r="M99" s="2484"/>
      <c r="N99" s="2484"/>
      <c r="O99" s="2484"/>
      <c r="P99" s="2484"/>
      <c r="Q99" s="2484"/>
      <c r="R99" s="2484"/>
      <c r="S99" s="2484"/>
      <c r="T99" s="2484"/>
      <c r="U99" s="2484"/>
      <c r="V99" s="2484"/>
      <c r="W99" s="2484"/>
      <c r="X99" s="2484"/>
      <c r="Y99" s="2484"/>
      <c r="Z99" s="2484"/>
      <c r="AA99" s="2484"/>
      <c r="AB99" s="2484"/>
      <c r="AC99" s="2484"/>
      <c r="AD99" s="2484"/>
      <c r="AE99" s="2484"/>
      <c r="AF99" s="2484"/>
      <c r="AG99" s="2484"/>
      <c r="AH99" s="2484"/>
      <c r="AI99" s="2484"/>
      <c r="AJ99" s="2484"/>
      <c r="AK99" s="2484"/>
      <c r="AL99" s="2484"/>
      <c r="AM99" s="2484"/>
      <c r="AN99" s="2484"/>
      <c r="AO99" s="2484"/>
      <c r="AP99" s="2484"/>
      <c r="AQ99" s="2484"/>
      <c r="AR99" s="2484"/>
      <c r="AS99" s="2484"/>
      <c r="AT99" s="2484"/>
      <c r="AU99" s="2484"/>
      <c r="AV99" s="2484"/>
      <c r="AW99" s="2484"/>
      <c r="AX99" s="2484"/>
      <c r="AY99" s="2484"/>
      <c r="AZ99" s="2484"/>
      <c r="BA99" s="2484"/>
      <c r="BB99" s="2484"/>
      <c r="BC99" s="2484"/>
      <c r="BD99" s="2484"/>
      <c r="BE99" s="2484"/>
      <c r="BF99" s="2484"/>
      <c r="BG99" s="2484"/>
      <c r="BH99" s="2484"/>
      <c r="BI99" s="2484"/>
      <c r="BJ99" s="2484"/>
      <c r="BK99" s="2484"/>
      <c r="BL99" s="2484"/>
      <c r="BM99" s="2484"/>
      <c r="BN99" s="2484"/>
      <c r="BO99" s="2484"/>
      <c r="BP99" s="2484"/>
      <c r="BQ99" s="2484"/>
      <c r="BR99" s="2484"/>
      <c r="BS99" s="2484"/>
      <c r="BT99" s="2484"/>
      <c r="BU99" s="2484"/>
      <c r="BV99" s="2484"/>
    </row>
    <row r="100" spans="2:74" ht="81.75" customHeight="1">
      <c r="B100" s="2446" t="s">
        <v>707</v>
      </c>
      <c r="C100" s="1258"/>
      <c r="D100" s="1258"/>
      <c r="E100" s="1258"/>
      <c r="F100" s="1258"/>
      <c r="G100" s="1258"/>
      <c r="H100" s="1258"/>
      <c r="I100" s="1258"/>
      <c r="J100" s="1258"/>
      <c r="K100" s="1258"/>
      <c r="L100" s="1258"/>
      <c r="M100" s="1258"/>
      <c r="N100" s="1258"/>
      <c r="O100" s="1258"/>
      <c r="P100" s="1258"/>
      <c r="Q100" s="1258"/>
      <c r="R100" s="1258"/>
      <c r="S100" s="1258"/>
      <c r="T100" s="1258"/>
      <c r="U100" s="1258"/>
      <c r="V100" s="1258"/>
      <c r="W100" s="1258"/>
      <c r="X100" s="1258"/>
      <c r="Y100" s="1258"/>
      <c r="Z100" s="1258"/>
      <c r="AA100" s="1258"/>
      <c r="AB100" s="1258"/>
      <c r="AC100" s="1258"/>
      <c r="AD100" s="1258"/>
      <c r="AE100" s="1258"/>
      <c r="AF100" s="1258"/>
      <c r="AG100" s="1258"/>
      <c r="AH100" s="1258"/>
      <c r="AI100" s="1258"/>
      <c r="AJ100" s="1258"/>
      <c r="AK100" s="1258"/>
      <c r="AL100" s="1258"/>
      <c r="AM100" s="1258"/>
      <c r="AN100" s="1258"/>
      <c r="AO100" s="1258"/>
      <c r="AP100" s="1258"/>
      <c r="AQ100" s="1258"/>
      <c r="AR100" s="1258"/>
      <c r="AS100" s="1258"/>
      <c r="AT100" s="1258"/>
      <c r="AU100" s="1258"/>
      <c r="AV100" s="1258"/>
      <c r="AW100" s="1258"/>
      <c r="AX100" s="1258"/>
      <c r="AY100" s="1258"/>
      <c r="AZ100" s="1258"/>
      <c r="BA100" s="1258"/>
      <c r="BB100" s="1258"/>
      <c r="BC100" s="1258"/>
      <c r="BD100" s="1258"/>
      <c r="BE100" s="1258"/>
      <c r="BF100" s="1258"/>
      <c r="BG100" s="1258"/>
      <c r="BH100" s="1258"/>
      <c r="BI100" s="1258"/>
      <c r="BJ100" s="1258"/>
      <c r="BK100" s="1258"/>
      <c r="BL100" s="1258"/>
      <c r="BM100" s="1258"/>
      <c r="BN100" s="1258"/>
      <c r="BO100" s="1258"/>
      <c r="BP100" s="1258"/>
      <c r="BQ100" s="1258"/>
      <c r="BR100" s="1258"/>
      <c r="BS100" s="1258"/>
      <c r="BT100" s="1258"/>
      <c r="BU100" s="1258"/>
    </row>
    <row r="101" spans="2:74" ht="152.25" customHeight="1">
      <c r="B101" s="2446" t="s">
        <v>708</v>
      </c>
      <c r="C101" s="2447"/>
      <c r="D101" s="2447"/>
      <c r="E101" s="2447"/>
      <c r="F101" s="2447"/>
      <c r="G101" s="2447"/>
      <c r="H101" s="2447"/>
      <c r="I101" s="2447"/>
      <c r="J101" s="2447"/>
      <c r="K101" s="2447"/>
      <c r="L101" s="2447"/>
      <c r="M101" s="2447"/>
      <c r="N101" s="2447"/>
      <c r="O101" s="2447"/>
      <c r="P101" s="2447"/>
      <c r="Q101" s="2447"/>
      <c r="R101" s="2447"/>
      <c r="S101" s="2447"/>
      <c r="T101" s="2447"/>
      <c r="U101" s="2447"/>
      <c r="V101" s="2447"/>
      <c r="W101" s="2447"/>
      <c r="X101" s="2447"/>
      <c r="Y101" s="2447"/>
      <c r="Z101" s="2447"/>
      <c r="AA101" s="2447"/>
      <c r="AB101" s="2447"/>
      <c r="AC101" s="2447"/>
      <c r="AD101" s="2447"/>
      <c r="AE101" s="2447"/>
      <c r="AF101" s="2447"/>
      <c r="AG101" s="2447"/>
      <c r="AH101" s="2447"/>
      <c r="AI101" s="2447"/>
      <c r="AJ101" s="2447"/>
      <c r="AK101" s="2447"/>
      <c r="AL101" s="2447"/>
      <c r="AM101" s="2447"/>
      <c r="AN101" s="2447"/>
      <c r="AO101" s="2447"/>
      <c r="AP101" s="2447"/>
      <c r="AQ101" s="2447"/>
      <c r="AR101" s="2447"/>
      <c r="AS101" s="2447"/>
      <c r="AT101" s="2447"/>
      <c r="AU101" s="2447"/>
      <c r="AV101" s="2447"/>
      <c r="AW101" s="2447"/>
      <c r="AX101" s="2447"/>
      <c r="AY101" s="2447"/>
      <c r="AZ101" s="2447"/>
      <c r="BA101" s="2447"/>
      <c r="BB101" s="2447"/>
      <c r="BC101" s="2447"/>
      <c r="BD101" s="2447"/>
      <c r="BE101" s="2447"/>
      <c r="BF101" s="2447"/>
      <c r="BG101" s="2447"/>
      <c r="BH101" s="2447"/>
      <c r="BI101" s="2447"/>
      <c r="BJ101" s="2447"/>
      <c r="BK101" s="2447"/>
      <c r="BL101" s="2447"/>
      <c r="BM101" s="2447"/>
      <c r="BN101" s="2447"/>
      <c r="BO101" s="2447"/>
      <c r="BP101" s="2447"/>
      <c r="BQ101" s="2447"/>
      <c r="BR101" s="2447"/>
      <c r="BS101" s="2447"/>
      <c r="BT101" s="2447"/>
      <c r="BU101" s="2447"/>
      <c r="BV101" s="2447"/>
    </row>
  </sheetData>
  <sheetProtection selectLockedCells="1"/>
  <mergeCells count="137">
    <mergeCell ref="AW2:BS2"/>
    <mergeCell ref="E4:J4"/>
    <mergeCell ref="AD6:AE6"/>
    <mergeCell ref="AW1:BS1"/>
    <mergeCell ref="CA6:CM8"/>
    <mergeCell ref="AQ8:BO8"/>
    <mergeCell ref="K10:BJ10"/>
    <mergeCell ref="BM10:BO10"/>
    <mergeCell ref="BP10:BT10"/>
    <mergeCell ref="D5:AC5"/>
    <mergeCell ref="D6:AC6"/>
    <mergeCell ref="CA17:CH18"/>
    <mergeCell ref="CI17:CK18"/>
    <mergeCell ref="B18:O19"/>
    <mergeCell ref="AX18:BH19"/>
    <mergeCell ref="BY12:CH16"/>
    <mergeCell ref="B14:BU14"/>
    <mergeCell ref="R18:AN19"/>
    <mergeCell ref="BI18:BU19"/>
    <mergeCell ref="CI14:CK14"/>
    <mergeCell ref="B12:BU12"/>
    <mergeCell ref="B16:O17"/>
    <mergeCell ref="R16:BS17"/>
    <mergeCell ref="B20:O21"/>
    <mergeCell ref="R20:AK21"/>
    <mergeCell ref="AL20:AN21"/>
    <mergeCell ref="AO20:BI21"/>
    <mergeCell ref="B22:D23"/>
    <mergeCell ref="E22:BD23"/>
    <mergeCell ref="BE22:BU23"/>
    <mergeCell ref="E28:BD28"/>
    <mergeCell ref="BE28:BU29"/>
    <mergeCell ref="E29:BD29"/>
    <mergeCell ref="CC30:CH31"/>
    <mergeCell ref="B32:D39"/>
    <mergeCell ref="E32:BD32"/>
    <mergeCell ref="BE32:BN33"/>
    <mergeCell ref="BO32:BQ33"/>
    <mergeCell ref="BR32:BS33"/>
    <mergeCell ref="BT32:BU33"/>
    <mergeCell ref="E33:BD33"/>
    <mergeCell ref="BE38:BU39"/>
    <mergeCell ref="E30:BD30"/>
    <mergeCell ref="E31:BD31"/>
    <mergeCell ref="BE30:BU31"/>
    <mergeCell ref="B24:D31"/>
    <mergeCell ref="E24:BD24"/>
    <mergeCell ref="BE24:BN25"/>
    <mergeCell ref="BO24:BQ25"/>
    <mergeCell ref="BR24:BS25"/>
    <mergeCell ref="BT24:BU25"/>
    <mergeCell ref="E25:BD25"/>
    <mergeCell ref="E26:BD26"/>
    <mergeCell ref="BE26:BU27"/>
    <mergeCell ref="E27:BD27"/>
    <mergeCell ref="B62:BU62"/>
    <mergeCell ref="E34:BD34"/>
    <mergeCell ref="BE34:BU35"/>
    <mergeCell ref="CC34:CH35"/>
    <mergeCell ref="E35:BD35"/>
    <mergeCell ref="E36:BD36"/>
    <mergeCell ref="BE36:BU37"/>
    <mergeCell ref="E37:BD37"/>
    <mergeCell ref="CC37:CH37"/>
    <mergeCell ref="E38:BD38"/>
    <mergeCell ref="E39:BD39"/>
    <mergeCell ref="E75:BD75"/>
    <mergeCell ref="BE80:BU81"/>
    <mergeCell ref="B63:BU63"/>
    <mergeCell ref="B64:D65"/>
    <mergeCell ref="E64:BD65"/>
    <mergeCell ref="BE64:BU65"/>
    <mergeCell ref="B66:D73"/>
    <mergeCell ref="E66:BD66"/>
    <mergeCell ref="BE66:BN67"/>
    <mergeCell ref="BO66:BQ67"/>
    <mergeCell ref="BR66:BS67"/>
    <mergeCell ref="BT66:BU67"/>
    <mergeCell ref="E72:BD72"/>
    <mergeCell ref="E73:BD73"/>
    <mergeCell ref="E96:BD96"/>
    <mergeCell ref="E97:BD97"/>
    <mergeCell ref="B74:D81"/>
    <mergeCell ref="E74:BD74"/>
    <mergeCell ref="BE74:BN75"/>
    <mergeCell ref="BO74:BQ75"/>
    <mergeCell ref="BR74:BS75"/>
    <mergeCell ref="E67:BD67"/>
    <mergeCell ref="E68:BD68"/>
    <mergeCell ref="BE68:BU69"/>
    <mergeCell ref="E69:BD69"/>
    <mergeCell ref="E70:BD70"/>
    <mergeCell ref="BE70:BU71"/>
    <mergeCell ref="E71:BD71"/>
    <mergeCell ref="E76:BD76"/>
    <mergeCell ref="BE76:BU77"/>
    <mergeCell ref="E77:BD77"/>
    <mergeCell ref="E78:BD78"/>
    <mergeCell ref="BE78:BU79"/>
    <mergeCell ref="E79:BD79"/>
    <mergeCell ref="BE72:BU73"/>
    <mergeCell ref="E80:BD80"/>
    <mergeCell ref="E81:BD81"/>
    <mergeCell ref="BT74:BU75"/>
    <mergeCell ref="BE92:BU93"/>
    <mergeCell ref="E93:BD93"/>
    <mergeCell ref="E94:BD94"/>
    <mergeCell ref="BE94:BU95"/>
    <mergeCell ref="E95:BD95"/>
    <mergeCell ref="E90:BD90"/>
    <mergeCell ref="BE90:BN91"/>
    <mergeCell ref="BO90:BQ91"/>
    <mergeCell ref="BR90:BS91"/>
    <mergeCell ref="B100:BU100"/>
    <mergeCell ref="B101:BV101"/>
    <mergeCell ref="B82:D89"/>
    <mergeCell ref="E82:BD82"/>
    <mergeCell ref="BE82:BN83"/>
    <mergeCell ref="BO82:BQ83"/>
    <mergeCell ref="BR82:BS83"/>
    <mergeCell ref="BT82:BU83"/>
    <mergeCell ref="E83:BD83"/>
    <mergeCell ref="E84:BD84"/>
    <mergeCell ref="BE84:BU85"/>
    <mergeCell ref="E85:BD85"/>
    <mergeCell ref="E86:BD86"/>
    <mergeCell ref="BE86:BU87"/>
    <mergeCell ref="E87:BD87"/>
    <mergeCell ref="BE88:BU89"/>
    <mergeCell ref="E88:BD88"/>
    <mergeCell ref="E89:BD89"/>
    <mergeCell ref="B99:BV99"/>
    <mergeCell ref="BE96:BU97"/>
    <mergeCell ref="B90:D97"/>
    <mergeCell ref="BT90:BU91"/>
    <mergeCell ref="E91:BD91"/>
    <mergeCell ref="E92:BD92"/>
  </mergeCells>
  <phoneticPr fontId="3"/>
  <dataValidations disablePrompts="1" count="11">
    <dataValidation type="list" allowBlank="1" showInputMessage="1" showErrorMessage="1" sqref="AES92:AFI95 AES68:AFI71 UW68:VM71 LA68:LQ71 WXM84:WYC87 WNQ84:WOG87 WDU84:WEK87 VTY84:VUO87 VKC84:VKS87 VAG84:VAW87 UQK84:URA87 UGO84:UHE87 TWS84:TXI87 TMW84:TNM87 TDA84:TDQ87 STE84:STU87 SJI84:SJY87 RZM84:SAC87 RPQ84:RQG87 RFU84:RGK87 QVY84:QWO87 QMC84:QMS87 QCG84:QCW87 PSK84:PTA87 PIO84:PJE87 OYS84:OZI87 OOW84:OPM87 OFA84:OFQ87 NVE84:NVU87 NLI84:NLY87 NBM84:NCC87 MRQ84:MSG87 MHU84:MIK87 LXY84:LYO87 LOC84:LOS87 LEG84:LEW87 KUK84:KVA87 KKO84:KLE87 KAS84:KBI87 JQW84:JRM87 JHA84:JHQ87 IXE84:IXU87 INI84:INY87 IDM84:IEC87 HTQ84:HUG87 HJU84:HKK87 GZY84:HAO87 GQC84:GQS87 GGG84:GGW87 FWK84:FXA87 FMO84:FNE87 FCS84:FDI87 ESW84:ETM87 EJA84:EJQ87 DZE84:DZU87 DPI84:DPY87 DFM84:DGC87 CVQ84:CWG87 CLU84:CMK87 CBY84:CCO87 BSC84:BSS87 BIG84:BIW87 AYK84:AZA87 AOO84:APE87 AES84:AFI87 UW84:VM87 LA84:LQ87 LA92:LQ95 WXM76:WYC79 WNQ76:WOG79 WDU76:WEK79 VTY76:VUO79 VKC76:VKS79 VAG76:VAW79 UQK76:URA79 UGO76:UHE79 TWS76:TXI79 TMW76:TNM79 TDA76:TDQ79 STE76:STU79 SJI76:SJY79 RZM76:SAC79 RPQ76:RQG79 RFU76:RGK79 QVY76:QWO79 QMC76:QMS79 QCG76:QCW79 PSK76:PTA79 PIO76:PJE79 OYS76:OZI79 OOW76:OPM79 OFA76:OFQ79 NVE76:NVU79 NLI76:NLY79 NBM76:NCC79 MRQ76:MSG79 MHU76:MIK79 LXY76:LYO79 LOC76:LOS79 LEG76:LEW79 KUK76:KVA79 KKO76:KLE79 KAS76:KBI79 JQW76:JRM79 JHA76:JHQ79 IXE76:IXU79 INI76:INY79 IDM76:IEC79 HTQ76:HUG79 HJU76:HKK79 GZY76:HAO79 GQC76:GQS79 GGG76:GGW79 FWK76:FXA79 FMO76:FNE79 FCS76:FDI79 ESW76:ETM79 EJA76:EJQ79 DZE76:DZU79 DPI76:DPY79 DFM76:DGC79 CVQ76:CWG79 CLU76:CMK79 CBY76:CCO79 BSC76:BSS79 BIG76:BIW79 AYK76:AZA79 AOO76:APE79 AES76:AFI79 UW76:VM79 LA76:LQ79 UW92:VM95 WXM68:WYC71 WNQ68:WOG71 WDU68:WEK71 VTY68:VUO71 VKC68:VKS71 VAG68:VAW71 UQK68:URA71 UGO68:UHE71 TWS68:TXI71 TMW68:TNM71 TDA68:TDQ71 STE68:STU71 SJI68:SJY71 RZM68:SAC71 RPQ68:RQG71 RFU68:RGK71 QVY68:QWO71 QMC68:QMS71 QCG68:QCW71 PSK68:PTA71 PIO68:PJE71 OYS68:OZI71 OOW68:OPM71 OFA68:OFQ71 NVE68:NVU71 NLI68:NLY71 NBM68:NCC71 MRQ68:MSG71 MHU68:MIK71 LXY68:LYO71 LOC68:LOS71 LEG68:LEW71 KUK68:KVA71 KKO68:KLE71 KAS68:KBI71 JQW68:JRM71 JHA68:JHQ71 IXE68:IXU71 INI68:INY71 IDM68:IEC71 HTQ68:HUG71 HJU68:HKK71 GZY68:HAO71 GQC68:GQS71 GGG68:GGW71 FWK68:FXA71 FMO68:FNE71 FCS68:FDI71 ESW68:ETM71 EJA68:EJQ71 DZE68:DZU71 DPI68:DPY71 DFM68:DGC71 CVQ68:CWG71 CLU68:CMK71 CBY68:CCO71 BSC68:BSS71 BIG68:BIW71 AYK68:AZA71 AOO68:APE71 WXM92:WYC95 WNQ92:WOG95 WDU92:WEK95 VTY92:VUO95 VKC92:VKS95 VAG92:VAW95 UQK92:URA95 UGO92:UHE95 TWS92:TXI95 TMW92:TNM95 TDA92:TDQ95 STE92:STU95 SJI92:SJY95 RZM92:SAC95 RPQ92:RQG95 RFU92:RGK95 QVY92:QWO95 QMC92:QMS95 QCG92:QCW95 PSK92:PTA95 PIO92:PJE95 OYS92:OZI95 OOW92:OPM95 OFA92:OFQ95 NVE92:NVU95 NLI92:NLY95 NBM92:NCC95 MRQ92:MSG95 MHU92:MIK95 LXY92:LYO95 LOC92:LOS95 LEG92:LEW95 KUK92:KVA95 KKO92:KLE95 KAS92:KBI95 JQW92:JRM95 JHA92:JHQ95 IXE92:IXU95 INI92:INY95 IDM92:IEC95 HTQ92:HUG95 HJU92:HKK95 GZY92:HAO95 GQC92:GQS95 GGG92:GGW95 FWK92:FXA95 FMO92:FNE95 FCS92:FDI95 ESW92:ETM95 EJA92:EJQ95 DZE92:DZU95 DPI92:DPY95 DFM92:DGC95 CVQ92:CWG95 CLU92:CMK95 CBY92:CCO95 BSC92:BSS95 BIG92:BIW95 AYK92:AZA95 AOO92:APE95">
      <formula1>#REF!</formula1>
    </dataValidation>
    <dataValidation type="list" allowBlank="1" showInputMessage="1" showErrorMessage="1" sqref="LA72:LQ73 WXM96:WYC97 WXM80:WYC81 LA96:LQ97 UW96:VM97 AES96:AFI97 AOO96:APE97 AYK96:AZA97 BIG96:BIW97 BSC96:BSS97 CBY96:CCO97 CLU96:CMK97 CVQ96:CWG97 DFM96:DGC97 DPI96:DPY97 DZE96:DZU97 EJA96:EJQ97 ESW96:ETM97 FCS96:FDI97 FMO96:FNE97 FWK96:FXA97 GGG96:GGW97 GQC96:GQS97 GZY96:HAO97 HJU96:HKK97 HTQ96:HUG97 IDM96:IEC97 INI96:INY97 IXE96:IXU97 JHA96:JHQ97 JQW96:JRM97 KAS96:KBI97 KKO96:KLE97 KUK96:KVA97 LEG96:LEW97 LOC96:LOS97 LXY96:LYO97 MHU96:MIK97 MRQ96:MSG97 NBM96:NCC97 NLI96:NLY97 NVE96:NVU97 OFA96:OFQ97 OOW96:OPM97 OYS96:OZI97 PIO96:PJE97 PSK96:PTA97 QCG96:QCW97 QMC96:QMS97 QVY96:QWO97 RFU96:RGK97 RPQ96:RQG97 RZM96:SAC97 SJI96:SJY97 STE96:STU97 TDA96:TDQ97 TMW96:TNM97 TWS96:TXI97 UGO96:UHE97 UQK96:URA97 VAG96:VAW97 VKC96:VKS97 VTY96:VUO97 WDU96:WEK97 WNQ96:WOG97 WXM88:WYC89 BIG72:BIW73 BSC72:BSS73 CBY72:CCO73 CLU72:CMK73 CVQ72:CWG73 DFM72:DGC73 DPI72:DPY73 DZE72:DZU73 EJA72:EJQ73 ESW72:ETM73 FCS72:FDI73 FMO72:FNE73 FWK72:FXA73 GGG72:GGW73 GQC72:GQS73 GZY72:HAO73 HJU72:HKK73 HTQ72:HUG73 IDM72:IEC73 INI72:INY73 IXE72:IXU73 JHA72:JHQ73 JQW72:JRM73 KAS72:KBI73 KKO72:KLE73 KUK72:KVA73 LEG72:LEW73 LOC72:LOS73 LXY72:LYO73 MHU72:MIK73 MRQ72:MSG73 NBM72:NCC73 NLI72:NLY73 NVE72:NVU73 OFA72:OFQ73 OOW72:OPM73 OYS72:OZI73 PIO72:PJE73 PSK72:PTA73 QCG72:QCW73 QMC72:QMS73 QVY72:QWO73 RFU72:RGK73 RPQ72:RQG73 RZM72:SAC73 SJI72:SJY73 STE72:STU73 TDA72:TDQ73 TMW72:TNM73 TWS72:TXI73 UGO72:UHE73 UQK72:URA73 VAG72:VAW73 VKC72:VKS73 VTY72:VUO73 WDU72:WEK73 WNQ72:WOG73 WXM72:WYC73 UW72:VM73 AES72:AFI73 LA80:LQ81 UW80:VM81 AES80:AFI81 AOO80:APE81 AYK80:AZA81 BIG80:BIW81 BSC80:BSS81 CBY80:CCO81 CLU80:CMK81 CVQ80:CWG81 DFM80:DGC81 DPI80:DPY81 DZE80:DZU81 EJA80:EJQ81 ESW80:ETM81 FCS80:FDI81 FMO80:FNE81 FWK80:FXA81 GGG80:GGW81 GQC80:GQS81 GZY80:HAO81 HJU80:HKK81 HTQ80:HUG81 IDM80:IEC81 INI80:INY81 IXE80:IXU81 JHA80:JHQ81 JQW80:JRM81 KAS80:KBI81 KKO80:KLE81 KUK80:KVA81 LEG80:LEW81 LOC80:LOS81 LXY80:LYO81 MHU80:MIK81 MRQ80:MSG81 NBM80:NCC81 NLI80:NLY81 NVE80:NVU81 OFA80:OFQ81 OOW80:OPM81 OYS80:OZI81 PIO80:PJE81 PSK80:PTA81 QCG80:QCW81 QMC80:QMS81 QVY80:QWO81 RFU80:RGK81 RPQ80:RQG81 RZM80:SAC81 SJI80:SJY81 STE80:STU81 TDA80:TDQ81 TMW80:TNM81 TWS80:TXI81 UGO80:UHE81 UQK80:URA81 VAG80:VAW81 VKC80:VKS81 VTY80:VUO81 WDU80:WEK81 WNQ80:WOG81 AYK72:AZA73 AOO72:APE73 LA88:LQ89 UW88:VM89 AES88:AFI89 AOO88:APE89 AYK88:AZA89 BIG88:BIW89 BSC88:BSS89 CBY88:CCO89 CLU88:CMK89 CVQ88:CWG89 DFM88:DGC89 DPI88:DPY89 DZE88:DZU89 EJA88:EJQ89 ESW88:ETM89 FCS88:FDI89 FMO88:FNE89 FWK88:FXA89 GGG88:GGW89 GQC88:GQS89 GZY88:HAO89 HJU88:HKK89 HTQ88:HUG89 IDM88:IEC89 INI88:INY89 IXE88:IXU89 JHA88:JHQ89 JQW88:JRM89 KAS88:KBI89 KKO88:KLE89 KUK88:KVA89 LEG88:LEW89 LOC88:LOS89 LXY88:LYO89 MHU88:MIK89 MRQ88:MSG89 NBM88:NCC89 NLI88:NLY89 NVE88:NVU89 OFA88:OFQ89 OOW88:OPM89 OYS88:OZI89 PIO88:PJE89 PSK88:PTA89 QCG88:QCW89 QMC88:QMS89 QVY88:QWO89 RFU88:RGK89 RPQ88:RQG89 RZM88:SAC89 SJI88:SJY89 STE88:STU89 TDA88:TDQ89 TMW88:TNM89 TWS88:TXI89 UGO88:UHE89 UQK88:URA89 VAG88:VAW89 VKC88:VKS89 VTY88:VUO89 WDU88:WEK89 WNQ88:WOG89">
      <formula1>$E$41:$E$44</formula1>
    </dataValidation>
    <dataValidation type="list" allowBlank="1" showInputMessage="1" showErrorMessage="1" sqref="KR73:KZ73 UN97:UV97 AEJ97:AER97 AOF97:AON97 AYB97:AYJ97 BHX97:BIF97 BRT97:BSB97 CBP97:CBX97 CLL97:CLT97 CVH97:CVP97 DFD97:DFL97 DOZ97:DPH97 DYV97:DZD97 EIR97:EIZ97 ESN97:ESV97 FCJ97:FCR97 FMF97:FMN97 FWB97:FWJ97 GFX97:GGF97 GPT97:GQB97 GZP97:GZX97 HJL97:HJT97 HTH97:HTP97 IDD97:IDL97 IMZ97:INH97 IWV97:IXD97 JGR97:JGZ97 JQN97:JQV97 KAJ97:KAR97 KKF97:KKN97 KUB97:KUJ97 LDX97:LEF97 LNT97:LOB97 LXP97:LXX97 MHL97:MHT97 MRH97:MRP97 NBD97:NBL97 NKZ97:NLH97 NUV97:NVD97 OER97:OEZ97 OON97:OOV97 OYJ97:OYR97 PIF97:PIN97 PSB97:PSJ97 QBX97:QCF97 QLT97:QMB97 QVP97:QVX97 RFL97:RFT97 RPH97:RPP97 RZD97:RZL97 SIZ97:SJH97 SSV97:STD97 TCR97:TCZ97 TMN97:TMV97 TWJ97:TWR97 UGF97:UGN97 UQB97:UQJ97 UZX97:VAF97 VJT97:VKB97 VTP97:VTX97 WDL97:WDT97 WNH97:WNP97 WXD89:WXL89 BHX73:BIF73 BRT73:BSB73 CBP73:CBX73 CLL73:CLT73 CVH73:CVP73 DFD73:DFL73 DOZ73:DPH73 DYV73:DZD73 EIR73:EIZ73 ESN73:ESV73 FCJ73:FCR73 FMF73:FMN73 FWB73:FWJ73 GFX73:GGF73 GPT73:GQB73 GZP73:GZX73 HJL73:HJT73 HTH73:HTP73 IDD73:IDL73 IMZ73:INH73 IWV73:IXD73 JGR73:JGZ73 JQN73:JQV73 KAJ73:KAR73 KKF73:KKN73 KUB73:KUJ73 LDX73:LEF73 LNT73:LOB73 LXP73:LXX73 MHL73:MHT73 MRH73:MRP73 NBD73:NBL73 NKZ73:NLH73 NUV73:NVD73 OER73:OEZ73 OON73:OOV73 OYJ73:OYR73 PIF73:PIN73 PSB73:PSJ73 QBX73:QCF73 QLT73:QMB73 QVP73:QVX73 RFL73:RFT73 RPH73:RPP73 RZD73:RZL73 SIZ73:SJH73 SSV73:STD73 TCR73:TCZ73 TMN73:TMV73 TWJ73:TWR73 UGF73:UGN73 UQB73:UQJ73 UZX73:VAF73 VJT73:VKB73 VTP73:VTX73 WDL73:WDT73 WNH73:WNP73 WXD73:WXL73 UN73:UV73 WXD81:WXL81 KR81:KZ81 UN81:UV81 AEJ81:AER81 AOF81:AON81 AYB81:AYJ81 BHX81:BIF81 BRT81:BSB81 CBP81:CBX81 CLL81:CLT81 CVH81:CVP81 DFD81:DFL81 DOZ81:DPH81 DYV81:DZD81 EIR81:EIZ81 ESN81:ESV81 FCJ81:FCR81 FMF81:FMN81 FWB81:FWJ81 GFX81:GGF81 GPT81:GQB81 GZP81:GZX81 HJL81:HJT81 HTH81:HTP81 IDD81:IDL81 IMZ81:INH81 IWV81:IXD81 JGR81:JGZ81 JQN81:JQV81 KAJ81:KAR81 KKF81:KKN81 KUB81:KUJ81 LDX81:LEF81 LNT81:LOB81 LXP81:LXX81 MHL81:MHT81 MRH81:MRP81 NBD81:NBL81 NKZ81:NLH81 NUV81:NVD81 OER81:OEZ81 OON81:OOV81 OYJ81:OYR81 PIF81:PIN81 PSB81:PSJ81 QBX81:QCF81 QLT81:QMB81 QVP81:QVX81 RFL81:RFT81 RPH81:RPP81 RZD81:RZL81 SIZ81:SJH81 SSV81:STD81 TCR81:TCZ81 TMN81:TMV81 TWJ81:TWR81 UGF81:UGN81 UQB81:UQJ81 UZX81:VAF81 VJT81:VKB81 VTP81:VTX81 WDL81:WDT81 WNH81:WNP81 AYB73:AYJ73 KR89:KZ89 UN89:UV89 AEJ89:AER89 AOF89:AON89 AYB89:AYJ89 BHX89:BIF89 BRT89:BSB89 CBP89:CBX89 CLL89:CLT89 CVH89:CVP89 DFD89:DFL89 DOZ89:DPH89 DYV89:DZD89 EIR89:EIZ89 ESN89:ESV89 FCJ89:FCR89 FMF89:FMN89 FWB89:FWJ89 GFX89:GGF89 GPT89:GQB89 GZP89:GZX89 HJL89:HJT89 HTH89:HTP89 IDD89:IDL89 IMZ89:INH89 IWV89:IXD89 JGR89:JGZ89 JQN89:JQV89 KAJ89:KAR89 KKF89:KKN89 KUB89:KUJ89 LDX89:LEF89 LNT89:LOB89 LXP89:LXX89 MHL89:MHT89 MRH89:MRP89 NBD89:NBL89 NKZ89:NLH89 NUV89:NVD89 OER89:OEZ89 OON89:OOV89 OYJ89:OYR89 PIF89:PIN89 PSB89:PSJ89 QBX89:QCF89 QLT89:QMB89 QVP89:QVX89 RFL89:RFT89 RPH89:RPP89 RZD89:RZL89 SIZ89:SJH89 SSV89:STD89 TCR89:TCZ89 TMN89:TMV89 TWJ89:TWR89 UGF89:UGN89 UQB89:UQJ89 UZX89:VAF89 VJT89:VKB89 VTP89:VTX89 WDL89:WDT89 WNH89:WNP89 WXD97:WXL97 KR97:KZ97 AEJ73:AER73 AOF73:AON73">
      <formula1>$E$40:$E$40</formula1>
    </dataValidation>
    <dataValidation type="list" allowBlank="1" showInputMessage="1" showErrorMessage="1" sqref="BE30:BU31 BE38:BU39 BE72:BU73 BE80:BU81 BE88:BU89 BE96:BU97">
      <formula1>$E$55:$E$57</formula1>
    </dataValidation>
    <dataValidation type="list" allowBlank="1" showInputMessage="1" showErrorMessage="1" sqref="WXM983070:WYC983071 LA30:LQ31 AYK30:AZA31 BIG30:BIW31 BSC30:BSS31 CBY30:CCO31 CLU30:CMK31 CVQ30:CWG31 DFM30:DGC31 DPI30:DPY31 DZE30:DZU31 EJA30:EJQ31 ESW30:ETM31 FCS30:FDI31 FMO30:FNE31 FWK30:FXA31 GGG30:GGW31 GQC30:GQS31 GZY30:HAO31 HJU30:HKK31 HTQ30:HUG31 IDM30:IEC31 INI30:INY31 IXE30:IXU31 JHA30:JHQ31 JQW30:JRM31 KAS30:KBI31 KKO30:KLE31 KUK30:KVA31 LEG30:LEW31 LOC30:LOS31 LXY30:LYO31 MHU30:MIK31 MRQ30:MSG31 NBM30:NCC31 NLI30:NLY31 NVE30:NVU31 OFA30:OFQ31 OOW30:OPM31 OYS30:OZI31 PIO30:PJE31 PSK30:PTA31 QCG30:QCW31 QMC30:QMS31 QVY30:QWO31 RFU30:RGK31 RPQ30:RQG31 RZM30:SAC31 SJI30:SJY31 STE30:STU31 TDA30:TDQ31 TMW30:TNM31 TWS30:TXI31 UGO30:UHE31 UQK30:URA31 VAG30:VAW31 VKC30:VKS31 VTY30:VUO31 WDU30:WEK31 WNQ30:WOG31 WXM30:WYC31 BE65554:BU65555 LA65554:LQ65555 UW65554:VM65555 AES65554:AFI65555 AOO65554:APE65555 AYK65554:AZA65555 BIG65554:BIW65555 BSC65554:BSS65555 CBY65554:CCO65555 CLU65554:CMK65555 CVQ65554:CWG65555 DFM65554:DGC65555 DPI65554:DPY65555 DZE65554:DZU65555 EJA65554:EJQ65555 ESW65554:ETM65555 FCS65554:FDI65555 FMO65554:FNE65555 FWK65554:FXA65555 GGG65554:GGW65555 GQC65554:GQS65555 GZY65554:HAO65555 HJU65554:HKK65555 HTQ65554:HUG65555 IDM65554:IEC65555 INI65554:INY65555 IXE65554:IXU65555 JHA65554:JHQ65555 JQW65554:JRM65555 KAS65554:KBI65555 KKO65554:KLE65555 KUK65554:KVA65555 LEG65554:LEW65555 LOC65554:LOS65555 LXY65554:LYO65555 MHU65554:MIK65555 MRQ65554:MSG65555 NBM65554:NCC65555 NLI65554:NLY65555 NVE65554:NVU65555 OFA65554:OFQ65555 OOW65554:OPM65555 OYS65554:OZI65555 PIO65554:PJE65555 PSK65554:PTA65555 QCG65554:QCW65555 QMC65554:QMS65555 QVY65554:QWO65555 RFU65554:RGK65555 RPQ65554:RQG65555 RZM65554:SAC65555 SJI65554:SJY65555 STE65554:STU65555 TDA65554:TDQ65555 TMW65554:TNM65555 TWS65554:TXI65555 UGO65554:UHE65555 UQK65554:URA65555 VAG65554:VAW65555 VKC65554:VKS65555 VTY65554:VUO65555 WDU65554:WEK65555 WNQ65554:WOG65555 WXM65554:WYC65555 BE131090:BU131091 LA131090:LQ131091 UW131090:VM131091 AES131090:AFI131091 AOO131090:APE131091 AYK131090:AZA131091 BIG131090:BIW131091 BSC131090:BSS131091 CBY131090:CCO131091 CLU131090:CMK131091 CVQ131090:CWG131091 DFM131090:DGC131091 DPI131090:DPY131091 DZE131090:DZU131091 EJA131090:EJQ131091 ESW131090:ETM131091 FCS131090:FDI131091 FMO131090:FNE131091 FWK131090:FXA131091 GGG131090:GGW131091 GQC131090:GQS131091 GZY131090:HAO131091 HJU131090:HKK131091 HTQ131090:HUG131091 IDM131090:IEC131091 INI131090:INY131091 IXE131090:IXU131091 JHA131090:JHQ131091 JQW131090:JRM131091 KAS131090:KBI131091 KKO131090:KLE131091 KUK131090:KVA131091 LEG131090:LEW131091 LOC131090:LOS131091 LXY131090:LYO131091 MHU131090:MIK131091 MRQ131090:MSG131091 NBM131090:NCC131091 NLI131090:NLY131091 NVE131090:NVU131091 OFA131090:OFQ131091 OOW131090:OPM131091 OYS131090:OZI131091 PIO131090:PJE131091 PSK131090:PTA131091 QCG131090:QCW131091 QMC131090:QMS131091 QVY131090:QWO131091 RFU131090:RGK131091 RPQ131090:RQG131091 RZM131090:SAC131091 SJI131090:SJY131091 STE131090:STU131091 TDA131090:TDQ131091 TMW131090:TNM131091 TWS131090:TXI131091 UGO131090:UHE131091 UQK131090:URA131091 VAG131090:VAW131091 VKC131090:VKS131091 VTY131090:VUO131091 WDU131090:WEK131091 WNQ131090:WOG131091 WXM131090:WYC131091 BE196626:BU196627 LA196626:LQ196627 UW196626:VM196627 AES196626:AFI196627 AOO196626:APE196627 AYK196626:AZA196627 BIG196626:BIW196627 BSC196626:BSS196627 CBY196626:CCO196627 CLU196626:CMK196627 CVQ196626:CWG196627 DFM196626:DGC196627 DPI196626:DPY196627 DZE196626:DZU196627 EJA196626:EJQ196627 ESW196626:ETM196627 FCS196626:FDI196627 FMO196626:FNE196627 FWK196626:FXA196627 GGG196626:GGW196627 GQC196626:GQS196627 GZY196626:HAO196627 HJU196626:HKK196627 HTQ196626:HUG196627 IDM196626:IEC196627 INI196626:INY196627 IXE196626:IXU196627 JHA196626:JHQ196627 JQW196626:JRM196627 KAS196626:KBI196627 KKO196626:KLE196627 KUK196626:KVA196627 LEG196626:LEW196627 LOC196626:LOS196627 LXY196626:LYO196627 MHU196626:MIK196627 MRQ196626:MSG196627 NBM196626:NCC196627 NLI196626:NLY196627 NVE196626:NVU196627 OFA196626:OFQ196627 OOW196626:OPM196627 OYS196626:OZI196627 PIO196626:PJE196627 PSK196626:PTA196627 QCG196626:QCW196627 QMC196626:QMS196627 QVY196626:QWO196627 RFU196626:RGK196627 RPQ196626:RQG196627 RZM196626:SAC196627 SJI196626:SJY196627 STE196626:STU196627 TDA196626:TDQ196627 TMW196626:TNM196627 TWS196626:TXI196627 UGO196626:UHE196627 UQK196626:URA196627 VAG196626:VAW196627 VKC196626:VKS196627 VTY196626:VUO196627 WDU196626:WEK196627 WNQ196626:WOG196627 WXM196626:WYC196627 BE262162:BU262163 LA262162:LQ262163 UW262162:VM262163 AES262162:AFI262163 AOO262162:APE262163 AYK262162:AZA262163 BIG262162:BIW262163 BSC262162:BSS262163 CBY262162:CCO262163 CLU262162:CMK262163 CVQ262162:CWG262163 DFM262162:DGC262163 DPI262162:DPY262163 DZE262162:DZU262163 EJA262162:EJQ262163 ESW262162:ETM262163 FCS262162:FDI262163 FMO262162:FNE262163 FWK262162:FXA262163 GGG262162:GGW262163 GQC262162:GQS262163 GZY262162:HAO262163 HJU262162:HKK262163 HTQ262162:HUG262163 IDM262162:IEC262163 INI262162:INY262163 IXE262162:IXU262163 JHA262162:JHQ262163 JQW262162:JRM262163 KAS262162:KBI262163 KKO262162:KLE262163 KUK262162:KVA262163 LEG262162:LEW262163 LOC262162:LOS262163 LXY262162:LYO262163 MHU262162:MIK262163 MRQ262162:MSG262163 NBM262162:NCC262163 NLI262162:NLY262163 NVE262162:NVU262163 OFA262162:OFQ262163 OOW262162:OPM262163 OYS262162:OZI262163 PIO262162:PJE262163 PSK262162:PTA262163 QCG262162:QCW262163 QMC262162:QMS262163 QVY262162:QWO262163 RFU262162:RGK262163 RPQ262162:RQG262163 RZM262162:SAC262163 SJI262162:SJY262163 STE262162:STU262163 TDA262162:TDQ262163 TMW262162:TNM262163 TWS262162:TXI262163 UGO262162:UHE262163 UQK262162:URA262163 VAG262162:VAW262163 VKC262162:VKS262163 VTY262162:VUO262163 WDU262162:WEK262163 WNQ262162:WOG262163 WXM262162:WYC262163 BE327698:BU327699 LA327698:LQ327699 UW327698:VM327699 AES327698:AFI327699 AOO327698:APE327699 AYK327698:AZA327699 BIG327698:BIW327699 BSC327698:BSS327699 CBY327698:CCO327699 CLU327698:CMK327699 CVQ327698:CWG327699 DFM327698:DGC327699 DPI327698:DPY327699 DZE327698:DZU327699 EJA327698:EJQ327699 ESW327698:ETM327699 FCS327698:FDI327699 FMO327698:FNE327699 FWK327698:FXA327699 GGG327698:GGW327699 GQC327698:GQS327699 GZY327698:HAO327699 HJU327698:HKK327699 HTQ327698:HUG327699 IDM327698:IEC327699 INI327698:INY327699 IXE327698:IXU327699 JHA327698:JHQ327699 JQW327698:JRM327699 KAS327698:KBI327699 KKO327698:KLE327699 KUK327698:KVA327699 LEG327698:LEW327699 LOC327698:LOS327699 LXY327698:LYO327699 MHU327698:MIK327699 MRQ327698:MSG327699 NBM327698:NCC327699 NLI327698:NLY327699 NVE327698:NVU327699 OFA327698:OFQ327699 OOW327698:OPM327699 OYS327698:OZI327699 PIO327698:PJE327699 PSK327698:PTA327699 QCG327698:QCW327699 QMC327698:QMS327699 QVY327698:QWO327699 RFU327698:RGK327699 RPQ327698:RQG327699 RZM327698:SAC327699 SJI327698:SJY327699 STE327698:STU327699 TDA327698:TDQ327699 TMW327698:TNM327699 TWS327698:TXI327699 UGO327698:UHE327699 UQK327698:URA327699 VAG327698:VAW327699 VKC327698:VKS327699 VTY327698:VUO327699 WDU327698:WEK327699 WNQ327698:WOG327699 WXM327698:WYC327699 BE393234:BU393235 LA393234:LQ393235 UW393234:VM393235 AES393234:AFI393235 AOO393234:APE393235 AYK393234:AZA393235 BIG393234:BIW393235 BSC393234:BSS393235 CBY393234:CCO393235 CLU393234:CMK393235 CVQ393234:CWG393235 DFM393234:DGC393235 DPI393234:DPY393235 DZE393234:DZU393235 EJA393234:EJQ393235 ESW393234:ETM393235 FCS393234:FDI393235 FMO393234:FNE393235 FWK393234:FXA393235 GGG393234:GGW393235 GQC393234:GQS393235 GZY393234:HAO393235 HJU393234:HKK393235 HTQ393234:HUG393235 IDM393234:IEC393235 INI393234:INY393235 IXE393234:IXU393235 JHA393234:JHQ393235 JQW393234:JRM393235 KAS393234:KBI393235 KKO393234:KLE393235 KUK393234:KVA393235 LEG393234:LEW393235 LOC393234:LOS393235 LXY393234:LYO393235 MHU393234:MIK393235 MRQ393234:MSG393235 NBM393234:NCC393235 NLI393234:NLY393235 NVE393234:NVU393235 OFA393234:OFQ393235 OOW393234:OPM393235 OYS393234:OZI393235 PIO393234:PJE393235 PSK393234:PTA393235 QCG393234:QCW393235 QMC393234:QMS393235 QVY393234:QWO393235 RFU393234:RGK393235 RPQ393234:RQG393235 RZM393234:SAC393235 SJI393234:SJY393235 STE393234:STU393235 TDA393234:TDQ393235 TMW393234:TNM393235 TWS393234:TXI393235 UGO393234:UHE393235 UQK393234:URA393235 VAG393234:VAW393235 VKC393234:VKS393235 VTY393234:VUO393235 WDU393234:WEK393235 WNQ393234:WOG393235 WXM393234:WYC393235 BE458770:BU458771 LA458770:LQ458771 UW458770:VM458771 AES458770:AFI458771 AOO458770:APE458771 AYK458770:AZA458771 BIG458770:BIW458771 BSC458770:BSS458771 CBY458770:CCO458771 CLU458770:CMK458771 CVQ458770:CWG458771 DFM458770:DGC458771 DPI458770:DPY458771 DZE458770:DZU458771 EJA458770:EJQ458771 ESW458770:ETM458771 FCS458770:FDI458771 FMO458770:FNE458771 FWK458770:FXA458771 GGG458770:GGW458771 GQC458770:GQS458771 GZY458770:HAO458771 HJU458770:HKK458771 HTQ458770:HUG458771 IDM458770:IEC458771 INI458770:INY458771 IXE458770:IXU458771 JHA458770:JHQ458771 JQW458770:JRM458771 KAS458770:KBI458771 KKO458770:KLE458771 KUK458770:KVA458771 LEG458770:LEW458771 LOC458770:LOS458771 LXY458770:LYO458771 MHU458770:MIK458771 MRQ458770:MSG458771 NBM458770:NCC458771 NLI458770:NLY458771 NVE458770:NVU458771 OFA458770:OFQ458771 OOW458770:OPM458771 OYS458770:OZI458771 PIO458770:PJE458771 PSK458770:PTA458771 QCG458770:QCW458771 QMC458770:QMS458771 QVY458770:QWO458771 RFU458770:RGK458771 RPQ458770:RQG458771 RZM458770:SAC458771 SJI458770:SJY458771 STE458770:STU458771 TDA458770:TDQ458771 TMW458770:TNM458771 TWS458770:TXI458771 UGO458770:UHE458771 UQK458770:URA458771 VAG458770:VAW458771 VKC458770:VKS458771 VTY458770:VUO458771 WDU458770:WEK458771 WNQ458770:WOG458771 WXM458770:WYC458771 BE524306:BU524307 LA524306:LQ524307 UW524306:VM524307 AES524306:AFI524307 AOO524306:APE524307 AYK524306:AZA524307 BIG524306:BIW524307 BSC524306:BSS524307 CBY524306:CCO524307 CLU524306:CMK524307 CVQ524306:CWG524307 DFM524306:DGC524307 DPI524306:DPY524307 DZE524306:DZU524307 EJA524306:EJQ524307 ESW524306:ETM524307 FCS524306:FDI524307 FMO524306:FNE524307 FWK524306:FXA524307 GGG524306:GGW524307 GQC524306:GQS524307 GZY524306:HAO524307 HJU524306:HKK524307 HTQ524306:HUG524307 IDM524306:IEC524307 INI524306:INY524307 IXE524306:IXU524307 JHA524306:JHQ524307 JQW524306:JRM524307 KAS524306:KBI524307 KKO524306:KLE524307 KUK524306:KVA524307 LEG524306:LEW524307 LOC524306:LOS524307 LXY524306:LYO524307 MHU524306:MIK524307 MRQ524306:MSG524307 NBM524306:NCC524307 NLI524306:NLY524307 NVE524306:NVU524307 OFA524306:OFQ524307 OOW524306:OPM524307 OYS524306:OZI524307 PIO524306:PJE524307 PSK524306:PTA524307 QCG524306:QCW524307 QMC524306:QMS524307 QVY524306:QWO524307 RFU524306:RGK524307 RPQ524306:RQG524307 RZM524306:SAC524307 SJI524306:SJY524307 STE524306:STU524307 TDA524306:TDQ524307 TMW524306:TNM524307 TWS524306:TXI524307 UGO524306:UHE524307 UQK524306:URA524307 VAG524306:VAW524307 VKC524306:VKS524307 VTY524306:VUO524307 WDU524306:WEK524307 WNQ524306:WOG524307 WXM524306:WYC524307 BE589842:BU589843 LA589842:LQ589843 UW589842:VM589843 AES589842:AFI589843 AOO589842:APE589843 AYK589842:AZA589843 BIG589842:BIW589843 BSC589842:BSS589843 CBY589842:CCO589843 CLU589842:CMK589843 CVQ589842:CWG589843 DFM589842:DGC589843 DPI589842:DPY589843 DZE589842:DZU589843 EJA589842:EJQ589843 ESW589842:ETM589843 FCS589842:FDI589843 FMO589842:FNE589843 FWK589842:FXA589843 GGG589842:GGW589843 GQC589842:GQS589843 GZY589842:HAO589843 HJU589842:HKK589843 HTQ589842:HUG589843 IDM589842:IEC589843 INI589842:INY589843 IXE589842:IXU589843 JHA589842:JHQ589843 JQW589842:JRM589843 KAS589842:KBI589843 KKO589842:KLE589843 KUK589842:KVA589843 LEG589842:LEW589843 LOC589842:LOS589843 LXY589842:LYO589843 MHU589842:MIK589843 MRQ589842:MSG589843 NBM589842:NCC589843 NLI589842:NLY589843 NVE589842:NVU589843 OFA589842:OFQ589843 OOW589842:OPM589843 OYS589842:OZI589843 PIO589842:PJE589843 PSK589842:PTA589843 QCG589842:QCW589843 QMC589842:QMS589843 QVY589842:QWO589843 RFU589842:RGK589843 RPQ589842:RQG589843 RZM589842:SAC589843 SJI589842:SJY589843 STE589842:STU589843 TDA589842:TDQ589843 TMW589842:TNM589843 TWS589842:TXI589843 UGO589842:UHE589843 UQK589842:URA589843 VAG589842:VAW589843 VKC589842:VKS589843 VTY589842:VUO589843 WDU589842:WEK589843 WNQ589842:WOG589843 WXM589842:WYC589843 BE655378:BU655379 LA655378:LQ655379 UW655378:VM655379 AES655378:AFI655379 AOO655378:APE655379 AYK655378:AZA655379 BIG655378:BIW655379 BSC655378:BSS655379 CBY655378:CCO655379 CLU655378:CMK655379 CVQ655378:CWG655379 DFM655378:DGC655379 DPI655378:DPY655379 DZE655378:DZU655379 EJA655378:EJQ655379 ESW655378:ETM655379 FCS655378:FDI655379 FMO655378:FNE655379 FWK655378:FXA655379 GGG655378:GGW655379 GQC655378:GQS655379 GZY655378:HAO655379 HJU655378:HKK655379 HTQ655378:HUG655379 IDM655378:IEC655379 INI655378:INY655379 IXE655378:IXU655379 JHA655378:JHQ655379 JQW655378:JRM655379 KAS655378:KBI655379 KKO655378:KLE655379 KUK655378:KVA655379 LEG655378:LEW655379 LOC655378:LOS655379 LXY655378:LYO655379 MHU655378:MIK655379 MRQ655378:MSG655379 NBM655378:NCC655379 NLI655378:NLY655379 NVE655378:NVU655379 OFA655378:OFQ655379 OOW655378:OPM655379 OYS655378:OZI655379 PIO655378:PJE655379 PSK655378:PTA655379 QCG655378:QCW655379 QMC655378:QMS655379 QVY655378:QWO655379 RFU655378:RGK655379 RPQ655378:RQG655379 RZM655378:SAC655379 SJI655378:SJY655379 STE655378:STU655379 TDA655378:TDQ655379 TMW655378:TNM655379 TWS655378:TXI655379 UGO655378:UHE655379 UQK655378:URA655379 VAG655378:VAW655379 VKC655378:VKS655379 VTY655378:VUO655379 WDU655378:WEK655379 WNQ655378:WOG655379 WXM655378:WYC655379 BE720914:BU720915 LA720914:LQ720915 UW720914:VM720915 AES720914:AFI720915 AOO720914:APE720915 AYK720914:AZA720915 BIG720914:BIW720915 BSC720914:BSS720915 CBY720914:CCO720915 CLU720914:CMK720915 CVQ720914:CWG720915 DFM720914:DGC720915 DPI720914:DPY720915 DZE720914:DZU720915 EJA720914:EJQ720915 ESW720914:ETM720915 FCS720914:FDI720915 FMO720914:FNE720915 FWK720914:FXA720915 GGG720914:GGW720915 GQC720914:GQS720915 GZY720914:HAO720915 HJU720914:HKK720915 HTQ720914:HUG720915 IDM720914:IEC720915 INI720914:INY720915 IXE720914:IXU720915 JHA720914:JHQ720915 JQW720914:JRM720915 KAS720914:KBI720915 KKO720914:KLE720915 KUK720914:KVA720915 LEG720914:LEW720915 LOC720914:LOS720915 LXY720914:LYO720915 MHU720914:MIK720915 MRQ720914:MSG720915 NBM720914:NCC720915 NLI720914:NLY720915 NVE720914:NVU720915 OFA720914:OFQ720915 OOW720914:OPM720915 OYS720914:OZI720915 PIO720914:PJE720915 PSK720914:PTA720915 QCG720914:QCW720915 QMC720914:QMS720915 QVY720914:QWO720915 RFU720914:RGK720915 RPQ720914:RQG720915 RZM720914:SAC720915 SJI720914:SJY720915 STE720914:STU720915 TDA720914:TDQ720915 TMW720914:TNM720915 TWS720914:TXI720915 UGO720914:UHE720915 UQK720914:URA720915 VAG720914:VAW720915 VKC720914:VKS720915 VTY720914:VUO720915 WDU720914:WEK720915 WNQ720914:WOG720915 WXM720914:WYC720915 BE786450:BU786451 LA786450:LQ786451 UW786450:VM786451 AES786450:AFI786451 AOO786450:APE786451 AYK786450:AZA786451 BIG786450:BIW786451 BSC786450:BSS786451 CBY786450:CCO786451 CLU786450:CMK786451 CVQ786450:CWG786451 DFM786450:DGC786451 DPI786450:DPY786451 DZE786450:DZU786451 EJA786450:EJQ786451 ESW786450:ETM786451 FCS786450:FDI786451 FMO786450:FNE786451 FWK786450:FXA786451 GGG786450:GGW786451 GQC786450:GQS786451 GZY786450:HAO786451 HJU786450:HKK786451 HTQ786450:HUG786451 IDM786450:IEC786451 INI786450:INY786451 IXE786450:IXU786451 JHA786450:JHQ786451 JQW786450:JRM786451 KAS786450:KBI786451 KKO786450:KLE786451 KUK786450:KVA786451 LEG786450:LEW786451 LOC786450:LOS786451 LXY786450:LYO786451 MHU786450:MIK786451 MRQ786450:MSG786451 NBM786450:NCC786451 NLI786450:NLY786451 NVE786450:NVU786451 OFA786450:OFQ786451 OOW786450:OPM786451 OYS786450:OZI786451 PIO786450:PJE786451 PSK786450:PTA786451 QCG786450:QCW786451 QMC786450:QMS786451 QVY786450:QWO786451 RFU786450:RGK786451 RPQ786450:RQG786451 RZM786450:SAC786451 SJI786450:SJY786451 STE786450:STU786451 TDA786450:TDQ786451 TMW786450:TNM786451 TWS786450:TXI786451 UGO786450:UHE786451 UQK786450:URA786451 VAG786450:VAW786451 VKC786450:VKS786451 VTY786450:VUO786451 WDU786450:WEK786451 WNQ786450:WOG786451 WXM786450:WYC786451 BE851986:BU851987 LA851986:LQ851987 UW851986:VM851987 AES851986:AFI851987 AOO851986:APE851987 AYK851986:AZA851987 BIG851986:BIW851987 BSC851986:BSS851987 CBY851986:CCO851987 CLU851986:CMK851987 CVQ851986:CWG851987 DFM851986:DGC851987 DPI851986:DPY851987 DZE851986:DZU851987 EJA851986:EJQ851987 ESW851986:ETM851987 FCS851986:FDI851987 FMO851986:FNE851987 FWK851986:FXA851987 GGG851986:GGW851987 GQC851986:GQS851987 GZY851986:HAO851987 HJU851986:HKK851987 HTQ851986:HUG851987 IDM851986:IEC851987 INI851986:INY851987 IXE851986:IXU851987 JHA851986:JHQ851987 JQW851986:JRM851987 KAS851986:KBI851987 KKO851986:KLE851987 KUK851986:KVA851987 LEG851986:LEW851987 LOC851986:LOS851987 LXY851986:LYO851987 MHU851986:MIK851987 MRQ851986:MSG851987 NBM851986:NCC851987 NLI851986:NLY851987 NVE851986:NVU851987 OFA851986:OFQ851987 OOW851986:OPM851987 OYS851986:OZI851987 PIO851986:PJE851987 PSK851986:PTA851987 QCG851986:QCW851987 QMC851986:QMS851987 QVY851986:QWO851987 RFU851986:RGK851987 RPQ851986:RQG851987 RZM851986:SAC851987 SJI851986:SJY851987 STE851986:STU851987 TDA851986:TDQ851987 TMW851986:TNM851987 TWS851986:TXI851987 UGO851986:UHE851987 UQK851986:URA851987 VAG851986:VAW851987 VKC851986:VKS851987 VTY851986:VUO851987 WDU851986:WEK851987 WNQ851986:WOG851987 WXM851986:WYC851987 BE917522:BU917523 LA917522:LQ917523 UW917522:VM917523 AES917522:AFI917523 AOO917522:APE917523 AYK917522:AZA917523 BIG917522:BIW917523 BSC917522:BSS917523 CBY917522:CCO917523 CLU917522:CMK917523 CVQ917522:CWG917523 DFM917522:DGC917523 DPI917522:DPY917523 DZE917522:DZU917523 EJA917522:EJQ917523 ESW917522:ETM917523 FCS917522:FDI917523 FMO917522:FNE917523 FWK917522:FXA917523 GGG917522:GGW917523 GQC917522:GQS917523 GZY917522:HAO917523 HJU917522:HKK917523 HTQ917522:HUG917523 IDM917522:IEC917523 INI917522:INY917523 IXE917522:IXU917523 JHA917522:JHQ917523 JQW917522:JRM917523 KAS917522:KBI917523 KKO917522:KLE917523 KUK917522:KVA917523 LEG917522:LEW917523 LOC917522:LOS917523 LXY917522:LYO917523 MHU917522:MIK917523 MRQ917522:MSG917523 NBM917522:NCC917523 NLI917522:NLY917523 NVE917522:NVU917523 OFA917522:OFQ917523 OOW917522:OPM917523 OYS917522:OZI917523 PIO917522:PJE917523 PSK917522:PTA917523 QCG917522:QCW917523 QMC917522:QMS917523 QVY917522:QWO917523 RFU917522:RGK917523 RPQ917522:RQG917523 RZM917522:SAC917523 SJI917522:SJY917523 STE917522:STU917523 TDA917522:TDQ917523 TMW917522:TNM917523 TWS917522:TXI917523 UGO917522:UHE917523 UQK917522:URA917523 VAG917522:VAW917523 VKC917522:VKS917523 VTY917522:VUO917523 WDU917522:WEK917523 WNQ917522:WOG917523 WXM917522:WYC917523 BE983058:BU983059 LA983058:LQ983059 UW983058:VM983059 AES983058:AFI983059 AOO983058:APE983059 AYK983058:AZA983059 BIG983058:BIW983059 BSC983058:BSS983059 CBY983058:CCO983059 CLU983058:CMK983059 CVQ983058:CWG983059 DFM983058:DGC983059 DPI983058:DPY983059 DZE983058:DZU983059 EJA983058:EJQ983059 ESW983058:ETM983059 FCS983058:FDI983059 FMO983058:FNE983059 FWK983058:FXA983059 GGG983058:GGW983059 GQC983058:GQS983059 GZY983058:HAO983059 HJU983058:HKK983059 HTQ983058:HUG983059 IDM983058:IEC983059 INI983058:INY983059 IXE983058:IXU983059 JHA983058:JHQ983059 JQW983058:JRM983059 KAS983058:KBI983059 KKO983058:KLE983059 KUK983058:KVA983059 LEG983058:LEW983059 LOC983058:LOS983059 LXY983058:LYO983059 MHU983058:MIK983059 MRQ983058:MSG983059 NBM983058:NCC983059 NLI983058:NLY983059 NVE983058:NVU983059 OFA983058:OFQ983059 OOW983058:OPM983059 OYS983058:OZI983059 PIO983058:PJE983059 PSK983058:PTA983059 QCG983058:QCW983059 QMC983058:QMS983059 QVY983058:QWO983059 RFU983058:RGK983059 RPQ983058:RQG983059 RZM983058:SAC983059 SJI983058:SJY983059 STE983058:STU983059 TDA983058:TDQ983059 TMW983058:TNM983059 TWS983058:TXI983059 UGO983058:UHE983059 UQK983058:URA983059 VAG983058:VAW983059 VKC983058:VKS983059 VTY983058:VUO983059 WDU983058:WEK983059 WNQ983058:WOG983059 WXM983058:WYC983059 UW30:VM31 BE65560:BU65561 LA65560:LQ65561 UW65560:VM65561 AES65560:AFI65561 AOO65560:APE65561 AYK65560:AZA65561 BIG65560:BIW65561 BSC65560:BSS65561 CBY65560:CCO65561 CLU65560:CMK65561 CVQ65560:CWG65561 DFM65560:DGC65561 DPI65560:DPY65561 DZE65560:DZU65561 EJA65560:EJQ65561 ESW65560:ETM65561 FCS65560:FDI65561 FMO65560:FNE65561 FWK65560:FXA65561 GGG65560:GGW65561 GQC65560:GQS65561 GZY65560:HAO65561 HJU65560:HKK65561 HTQ65560:HUG65561 IDM65560:IEC65561 INI65560:INY65561 IXE65560:IXU65561 JHA65560:JHQ65561 JQW65560:JRM65561 KAS65560:KBI65561 KKO65560:KLE65561 KUK65560:KVA65561 LEG65560:LEW65561 LOC65560:LOS65561 LXY65560:LYO65561 MHU65560:MIK65561 MRQ65560:MSG65561 NBM65560:NCC65561 NLI65560:NLY65561 NVE65560:NVU65561 OFA65560:OFQ65561 OOW65560:OPM65561 OYS65560:OZI65561 PIO65560:PJE65561 PSK65560:PTA65561 QCG65560:QCW65561 QMC65560:QMS65561 QVY65560:QWO65561 RFU65560:RGK65561 RPQ65560:RQG65561 RZM65560:SAC65561 SJI65560:SJY65561 STE65560:STU65561 TDA65560:TDQ65561 TMW65560:TNM65561 TWS65560:TXI65561 UGO65560:UHE65561 UQK65560:URA65561 VAG65560:VAW65561 VKC65560:VKS65561 VTY65560:VUO65561 WDU65560:WEK65561 WNQ65560:WOG65561 WXM65560:WYC65561 BE131096:BU131097 LA131096:LQ131097 UW131096:VM131097 AES131096:AFI131097 AOO131096:APE131097 AYK131096:AZA131097 BIG131096:BIW131097 BSC131096:BSS131097 CBY131096:CCO131097 CLU131096:CMK131097 CVQ131096:CWG131097 DFM131096:DGC131097 DPI131096:DPY131097 DZE131096:DZU131097 EJA131096:EJQ131097 ESW131096:ETM131097 FCS131096:FDI131097 FMO131096:FNE131097 FWK131096:FXA131097 GGG131096:GGW131097 GQC131096:GQS131097 GZY131096:HAO131097 HJU131096:HKK131097 HTQ131096:HUG131097 IDM131096:IEC131097 INI131096:INY131097 IXE131096:IXU131097 JHA131096:JHQ131097 JQW131096:JRM131097 KAS131096:KBI131097 KKO131096:KLE131097 KUK131096:KVA131097 LEG131096:LEW131097 LOC131096:LOS131097 LXY131096:LYO131097 MHU131096:MIK131097 MRQ131096:MSG131097 NBM131096:NCC131097 NLI131096:NLY131097 NVE131096:NVU131097 OFA131096:OFQ131097 OOW131096:OPM131097 OYS131096:OZI131097 PIO131096:PJE131097 PSK131096:PTA131097 QCG131096:QCW131097 QMC131096:QMS131097 QVY131096:QWO131097 RFU131096:RGK131097 RPQ131096:RQG131097 RZM131096:SAC131097 SJI131096:SJY131097 STE131096:STU131097 TDA131096:TDQ131097 TMW131096:TNM131097 TWS131096:TXI131097 UGO131096:UHE131097 UQK131096:URA131097 VAG131096:VAW131097 VKC131096:VKS131097 VTY131096:VUO131097 WDU131096:WEK131097 WNQ131096:WOG131097 WXM131096:WYC131097 BE196632:BU196633 LA196632:LQ196633 UW196632:VM196633 AES196632:AFI196633 AOO196632:APE196633 AYK196632:AZA196633 BIG196632:BIW196633 BSC196632:BSS196633 CBY196632:CCO196633 CLU196632:CMK196633 CVQ196632:CWG196633 DFM196632:DGC196633 DPI196632:DPY196633 DZE196632:DZU196633 EJA196632:EJQ196633 ESW196632:ETM196633 FCS196632:FDI196633 FMO196632:FNE196633 FWK196632:FXA196633 GGG196632:GGW196633 GQC196632:GQS196633 GZY196632:HAO196633 HJU196632:HKK196633 HTQ196632:HUG196633 IDM196632:IEC196633 INI196632:INY196633 IXE196632:IXU196633 JHA196632:JHQ196633 JQW196632:JRM196633 KAS196632:KBI196633 KKO196632:KLE196633 KUK196632:KVA196633 LEG196632:LEW196633 LOC196632:LOS196633 LXY196632:LYO196633 MHU196632:MIK196633 MRQ196632:MSG196633 NBM196632:NCC196633 NLI196632:NLY196633 NVE196632:NVU196633 OFA196632:OFQ196633 OOW196632:OPM196633 OYS196632:OZI196633 PIO196632:PJE196633 PSK196632:PTA196633 QCG196632:QCW196633 QMC196632:QMS196633 QVY196632:QWO196633 RFU196632:RGK196633 RPQ196632:RQG196633 RZM196632:SAC196633 SJI196632:SJY196633 STE196632:STU196633 TDA196632:TDQ196633 TMW196632:TNM196633 TWS196632:TXI196633 UGO196632:UHE196633 UQK196632:URA196633 VAG196632:VAW196633 VKC196632:VKS196633 VTY196632:VUO196633 WDU196632:WEK196633 WNQ196632:WOG196633 WXM196632:WYC196633 BE262168:BU262169 LA262168:LQ262169 UW262168:VM262169 AES262168:AFI262169 AOO262168:APE262169 AYK262168:AZA262169 BIG262168:BIW262169 BSC262168:BSS262169 CBY262168:CCO262169 CLU262168:CMK262169 CVQ262168:CWG262169 DFM262168:DGC262169 DPI262168:DPY262169 DZE262168:DZU262169 EJA262168:EJQ262169 ESW262168:ETM262169 FCS262168:FDI262169 FMO262168:FNE262169 FWK262168:FXA262169 GGG262168:GGW262169 GQC262168:GQS262169 GZY262168:HAO262169 HJU262168:HKK262169 HTQ262168:HUG262169 IDM262168:IEC262169 INI262168:INY262169 IXE262168:IXU262169 JHA262168:JHQ262169 JQW262168:JRM262169 KAS262168:KBI262169 KKO262168:KLE262169 KUK262168:KVA262169 LEG262168:LEW262169 LOC262168:LOS262169 LXY262168:LYO262169 MHU262168:MIK262169 MRQ262168:MSG262169 NBM262168:NCC262169 NLI262168:NLY262169 NVE262168:NVU262169 OFA262168:OFQ262169 OOW262168:OPM262169 OYS262168:OZI262169 PIO262168:PJE262169 PSK262168:PTA262169 QCG262168:QCW262169 QMC262168:QMS262169 QVY262168:QWO262169 RFU262168:RGK262169 RPQ262168:RQG262169 RZM262168:SAC262169 SJI262168:SJY262169 STE262168:STU262169 TDA262168:TDQ262169 TMW262168:TNM262169 TWS262168:TXI262169 UGO262168:UHE262169 UQK262168:URA262169 VAG262168:VAW262169 VKC262168:VKS262169 VTY262168:VUO262169 WDU262168:WEK262169 WNQ262168:WOG262169 WXM262168:WYC262169 BE327704:BU327705 LA327704:LQ327705 UW327704:VM327705 AES327704:AFI327705 AOO327704:APE327705 AYK327704:AZA327705 BIG327704:BIW327705 BSC327704:BSS327705 CBY327704:CCO327705 CLU327704:CMK327705 CVQ327704:CWG327705 DFM327704:DGC327705 DPI327704:DPY327705 DZE327704:DZU327705 EJA327704:EJQ327705 ESW327704:ETM327705 FCS327704:FDI327705 FMO327704:FNE327705 FWK327704:FXA327705 GGG327704:GGW327705 GQC327704:GQS327705 GZY327704:HAO327705 HJU327704:HKK327705 HTQ327704:HUG327705 IDM327704:IEC327705 INI327704:INY327705 IXE327704:IXU327705 JHA327704:JHQ327705 JQW327704:JRM327705 KAS327704:KBI327705 KKO327704:KLE327705 KUK327704:KVA327705 LEG327704:LEW327705 LOC327704:LOS327705 LXY327704:LYO327705 MHU327704:MIK327705 MRQ327704:MSG327705 NBM327704:NCC327705 NLI327704:NLY327705 NVE327704:NVU327705 OFA327704:OFQ327705 OOW327704:OPM327705 OYS327704:OZI327705 PIO327704:PJE327705 PSK327704:PTA327705 QCG327704:QCW327705 QMC327704:QMS327705 QVY327704:QWO327705 RFU327704:RGK327705 RPQ327704:RQG327705 RZM327704:SAC327705 SJI327704:SJY327705 STE327704:STU327705 TDA327704:TDQ327705 TMW327704:TNM327705 TWS327704:TXI327705 UGO327704:UHE327705 UQK327704:URA327705 VAG327704:VAW327705 VKC327704:VKS327705 VTY327704:VUO327705 WDU327704:WEK327705 WNQ327704:WOG327705 WXM327704:WYC327705 BE393240:BU393241 LA393240:LQ393241 UW393240:VM393241 AES393240:AFI393241 AOO393240:APE393241 AYK393240:AZA393241 BIG393240:BIW393241 BSC393240:BSS393241 CBY393240:CCO393241 CLU393240:CMK393241 CVQ393240:CWG393241 DFM393240:DGC393241 DPI393240:DPY393241 DZE393240:DZU393241 EJA393240:EJQ393241 ESW393240:ETM393241 FCS393240:FDI393241 FMO393240:FNE393241 FWK393240:FXA393241 GGG393240:GGW393241 GQC393240:GQS393241 GZY393240:HAO393241 HJU393240:HKK393241 HTQ393240:HUG393241 IDM393240:IEC393241 INI393240:INY393241 IXE393240:IXU393241 JHA393240:JHQ393241 JQW393240:JRM393241 KAS393240:KBI393241 KKO393240:KLE393241 KUK393240:KVA393241 LEG393240:LEW393241 LOC393240:LOS393241 LXY393240:LYO393241 MHU393240:MIK393241 MRQ393240:MSG393241 NBM393240:NCC393241 NLI393240:NLY393241 NVE393240:NVU393241 OFA393240:OFQ393241 OOW393240:OPM393241 OYS393240:OZI393241 PIO393240:PJE393241 PSK393240:PTA393241 QCG393240:QCW393241 QMC393240:QMS393241 QVY393240:QWO393241 RFU393240:RGK393241 RPQ393240:RQG393241 RZM393240:SAC393241 SJI393240:SJY393241 STE393240:STU393241 TDA393240:TDQ393241 TMW393240:TNM393241 TWS393240:TXI393241 UGO393240:UHE393241 UQK393240:URA393241 VAG393240:VAW393241 VKC393240:VKS393241 VTY393240:VUO393241 WDU393240:WEK393241 WNQ393240:WOG393241 WXM393240:WYC393241 BE458776:BU458777 LA458776:LQ458777 UW458776:VM458777 AES458776:AFI458777 AOO458776:APE458777 AYK458776:AZA458777 BIG458776:BIW458777 BSC458776:BSS458777 CBY458776:CCO458777 CLU458776:CMK458777 CVQ458776:CWG458777 DFM458776:DGC458777 DPI458776:DPY458777 DZE458776:DZU458777 EJA458776:EJQ458777 ESW458776:ETM458777 FCS458776:FDI458777 FMO458776:FNE458777 FWK458776:FXA458777 GGG458776:GGW458777 GQC458776:GQS458777 GZY458776:HAO458777 HJU458776:HKK458777 HTQ458776:HUG458777 IDM458776:IEC458777 INI458776:INY458777 IXE458776:IXU458777 JHA458776:JHQ458777 JQW458776:JRM458777 KAS458776:KBI458777 KKO458776:KLE458777 KUK458776:KVA458777 LEG458776:LEW458777 LOC458776:LOS458777 LXY458776:LYO458777 MHU458776:MIK458777 MRQ458776:MSG458777 NBM458776:NCC458777 NLI458776:NLY458777 NVE458776:NVU458777 OFA458776:OFQ458777 OOW458776:OPM458777 OYS458776:OZI458777 PIO458776:PJE458777 PSK458776:PTA458777 QCG458776:QCW458777 QMC458776:QMS458777 QVY458776:QWO458777 RFU458776:RGK458777 RPQ458776:RQG458777 RZM458776:SAC458777 SJI458776:SJY458777 STE458776:STU458777 TDA458776:TDQ458777 TMW458776:TNM458777 TWS458776:TXI458777 UGO458776:UHE458777 UQK458776:URA458777 VAG458776:VAW458777 VKC458776:VKS458777 VTY458776:VUO458777 WDU458776:WEK458777 WNQ458776:WOG458777 WXM458776:WYC458777 BE524312:BU524313 LA524312:LQ524313 UW524312:VM524313 AES524312:AFI524313 AOO524312:APE524313 AYK524312:AZA524313 BIG524312:BIW524313 BSC524312:BSS524313 CBY524312:CCO524313 CLU524312:CMK524313 CVQ524312:CWG524313 DFM524312:DGC524313 DPI524312:DPY524313 DZE524312:DZU524313 EJA524312:EJQ524313 ESW524312:ETM524313 FCS524312:FDI524313 FMO524312:FNE524313 FWK524312:FXA524313 GGG524312:GGW524313 GQC524312:GQS524313 GZY524312:HAO524313 HJU524312:HKK524313 HTQ524312:HUG524313 IDM524312:IEC524313 INI524312:INY524313 IXE524312:IXU524313 JHA524312:JHQ524313 JQW524312:JRM524313 KAS524312:KBI524313 KKO524312:KLE524313 KUK524312:KVA524313 LEG524312:LEW524313 LOC524312:LOS524313 LXY524312:LYO524313 MHU524312:MIK524313 MRQ524312:MSG524313 NBM524312:NCC524313 NLI524312:NLY524313 NVE524312:NVU524313 OFA524312:OFQ524313 OOW524312:OPM524313 OYS524312:OZI524313 PIO524312:PJE524313 PSK524312:PTA524313 QCG524312:QCW524313 QMC524312:QMS524313 QVY524312:QWO524313 RFU524312:RGK524313 RPQ524312:RQG524313 RZM524312:SAC524313 SJI524312:SJY524313 STE524312:STU524313 TDA524312:TDQ524313 TMW524312:TNM524313 TWS524312:TXI524313 UGO524312:UHE524313 UQK524312:URA524313 VAG524312:VAW524313 VKC524312:VKS524313 VTY524312:VUO524313 WDU524312:WEK524313 WNQ524312:WOG524313 WXM524312:WYC524313 BE589848:BU589849 LA589848:LQ589849 UW589848:VM589849 AES589848:AFI589849 AOO589848:APE589849 AYK589848:AZA589849 BIG589848:BIW589849 BSC589848:BSS589849 CBY589848:CCO589849 CLU589848:CMK589849 CVQ589848:CWG589849 DFM589848:DGC589849 DPI589848:DPY589849 DZE589848:DZU589849 EJA589848:EJQ589849 ESW589848:ETM589849 FCS589848:FDI589849 FMO589848:FNE589849 FWK589848:FXA589849 GGG589848:GGW589849 GQC589848:GQS589849 GZY589848:HAO589849 HJU589848:HKK589849 HTQ589848:HUG589849 IDM589848:IEC589849 INI589848:INY589849 IXE589848:IXU589849 JHA589848:JHQ589849 JQW589848:JRM589849 KAS589848:KBI589849 KKO589848:KLE589849 KUK589848:KVA589849 LEG589848:LEW589849 LOC589848:LOS589849 LXY589848:LYO589849 MHU589848:MIK589849 MRQ589848:MSG589849 NBM589848:NCC589849 NLI589848:NLY589849 NVE589848:NVU589849 OFA589848:OFQ589849 OOW589848:OPM589849 OYS589848:OZI589849 PIO589848:PJE589849 PSK589848:PTA589849 QCG589848:QCW589849 QMC589848:QMS589849 QVY589848:QWO589849 RFU589848:RGK589849 RPQ589848:RQG589849 RZM589848:SAC589849 SJI589848:SJY589849 STE589848:STU589849 TDA589848:TDQ589849 TMW589848:TNM589849 TWS589848:TXI589849 UGO589848:UHE589849 UQK589848:URA589849 VAG589848:VAW589849 VKC589848:VKS589849 VTY589848:VUO589849 WDU589848:WEK589849 WNQ589848:WOG589849 WXM589848:WYC589849 BE655384:BU655385 LA655384:LQ655385 UW655384:VM655385 AES655384:AFI655385 AOO655384:APE655385 AYK655384:AZA655385 BIG655384:BIW655385 BSC655384:BSS655385 CBY655384:CCO655385 CLU655384:CMK655385 CVQ655384:CWG655385 DFM655384:DGC655385 DPI655384:DPY655385 DZE655384:DZU655385 EJA655384:EJQ655385 ESW655384:ETM655385 FCS655384:FDI655385 FMO655384:FNE655385 FWK655384:FXA655385 GGG655384:GGW655385 GQC655384:GQS655385 GZY655384:HAO655385 HJU655384:HKK655385 HTQ655384:HUG655385 IDM655384:IEC655385 INI655384:INY655385 IXE655384:IXU655385 JHA655384:JHQ655385 JQW655384:JRM655385 KAS655384:KBI655385 KKO655384:KLE655385 KUK655384:KVA655385 LEG655384:LEW655385 LOC655384:LOS655385 LXY655384:LYO655385 MHU655384:MIK655385 MRQ655384:MSG655385 NBM655384:NCC655385 NLI655384:NLY655385 NVE655384:NVU655385 OFA655384:OFQ655385 OOW655384:OPM655385 OYS655384:OZI655385 PIO655384:PJE655385 PSK655384:PTA655385 QCG655384:QCW655385 QMC655384:QMS655385 QVY655384:QWO655385 RFU655384:RGK655385 RPQ655384:RQG655385 RZM655384:SAC655385 SJI655384:SJY655385 STE655384:STU655385 TDA655384:TDQ655385 TMW655384:TNM655385 TWS655384:TXI655385 UGO655384:UHE655385 UQK655384:URA655385 VAG655384:VAW655385 VKC655384:VKS655385 VTY655384:VUO655385 WDU655384:WEK655385 WNQ655384:WOG655385 WXM655384:WYC655385 BE720920:BU720921 LA720920:LQ720921 UW720920:VM720921 AES720920:AFI720921 AOO720920:APE720921 AYK720920:AZA720921 BIG720920:BIW720921 BSC720920:BSS720921 CBY720920:CCO720921 CLU720920:CMK720921 CVQ720920:CWG720921 DFM720920:DGC720921 DPI720920:DPY720921 DZE720920:DZU720921 EJA720920:EJQ720921 ESW720920:ETM720921 FCS720920:FDI720921 FMO720920:FNE720921 FWK720920:FXA720921 GGG720920:GGW720921 GQC720920:GQS720921 GZY720920:HAO720921 HJU720920:HKK720921 HTQ720920:HUG720921 IDM720920:IEC720921 INI720920:INY720921 IXE720920:IXU720921 JHA720920:JHQ720921 JQW720920:JRM720921 KAS720920:KBI720921 KKO720920:KLE720921 KUK720920:KVA720921 LEG720920:LEW720921 LOC720920:LOS720921 LXY720920:LYO720921 MHU720920:MIK720921 MRQ720920:MSG720921 NBM720920:NCC720921 NLI720920:NLY720921 NVE720920:NVU720921 OFA720920:OFQ720921 OOW720920:OPM720921 OYS720920:OZI720921 PIO720920:PJE720921 PSK720920:PTA720921 QCG720920:QCW720921 QMC720920:QMS720921 QVY720920:QWO720921 RFU720920:RGK720921 RPQ720920:RQG720921 RZM720920:SAC720921 SJI720920:SJY720921 STE720920:STU720921 TDA720920:TDQ720921 TMW720920:TNM720921 TWS720920:TXI720921 UGO720920:UHE720921 UQK720920:URA720921 VAG720920:VAW720921 VKC720920:VKS720921 VTY720920:VUO720921 WDU720920:WEK720921 WNQ720920:WOG720921 WXM720920:WYC720921 BE786456:BU786457 LA786456:LQ786457 UW786456:VM786457 AES786456:AFI786457 AOO786456:APE786457 AYK786456:AZA786457 BIG786456:BIW786457 BSC786456:BSS786457 CBY786456:CCO786457 CLU786456:CMK786457 CVQ786456:CWG786457 DFM786456:DGC786457 DPI786456:DPY786457 DZE786456:DZU786457 EJA786456:EJQ786457 ESW786456:ETM786457 FCS786456:FDI786457 FMO786456:FNE786457 FWK786456:FXA786457 GGG786456:GGW786457 GQC786456:GQS786457 GZY786456:HAO786457 HJU786456:HKK786457 HTQ786456:HUG786457 IDM786456:IEC786457 INI786456:INY786457 IXE786456:IXU786457 JHA786456:JHQ786457 JQW786456:JRM786457 KAS786456:KBI786457 KKO786456:KLE786457 KUK786456:KVA786457 LEG786456:LEW786457 LOC786456:LOS786457 LXY786456:LYO786457 MHU786456:MIK786457 MRQ786456:MSG786457 NBM786456:NCC786457 NLI786456:NLY786457 NVE786456:NVU786457 OFA786456:OFQ786457 OOW786456:OPM786457 OYS786456:OZI786457 PIO786456:PJE786457 PSK786456:PTA786457 QCG786456:QCW786457 QMC786456:QMS786457 QVY786456:QWO786457 RFU786456:RGK786457 RPQ786456:RQG786457 RZM786456:SAC786457 SJI786456:SJY786457 STE786456:STU786457 TDA786456:TDQ786457 TMW786456:TNM786457 TWS786456:TXI786457 UGO786456:UHE786457 UQK786456:URA786457 VAG786456:VAW786457 VKC786456:VKS786457 VTY786456:VUO786457 WDU786456:WEK786457 WNQ786456:WOG786457 WXM786456:WYC786457 BE851992:BU851993 LA851992:LQ851993 UW851992:VM851993 AES851992:AFI851993 AOO851992:APE851993 AYK851992:AZA851993 BIG851992:BIW851993 BSC851992:BSS851993 CBY851992:CCO851993 CLU851992:CMK851993 CVQ851992:CWG851993 DFM851992:DGC851993 DPI851992:DPY851993 DZE851992:DZU851993 EJA851992:EJQ851993 ESW851992:ETM851993 FCS851992:FDI851993 FMO851992:FNE851993 FWK851992:FXA851993 GGG851992:GGW851993 GQC851992:GQS851993 GZY851992:HAO851993 HJU851992:HKK851993 HTQ851992:HUG851993 IDM851992:IEC851993 INI851992:INY851993 IXE851992:IXU851993 JHA851992:JHQ851993 JQW851992:JRM851993 KAS851992:KBI851993 KKO851992:KLE851993 KUK851992:KVA851993 LEG851992:LEW851993 LOC851992:LOS851993 LXY851992:LYO851993 MHU851992:MIK851993 MRQ851992:MSG851993 NBM851992:NCC851993 NLI851992:NLY851993 NVE851992:NVU851993 OFA851992:OFQ851993 OOW851992:OPM851993 OYS851992:OZI851993 PIO851992:PJE851993 PSK851992:PTA851993 QCG851992:QCW851993 QMC851992:QMS851993 QVY851992:QWO851993 RFU851992:RGK851993 RPQ851992:RQG851993 RZM851992:SAC851993 SJI851992:SJY851993 STE851992:STU851993 TDA851992:TDQ851993 TMW851992:TNM851993 TWS851992:TXI851993 UGO851992:UHE851993 UQK851992:URA851993 VAG851992:VAW851993 VKC851992:VKS851993 VTY851992:VUO851993 WDU851992:WEK851993 WNQ851992:WOG851993 WXM851992:WYC851993 BE917528:BU917529 LA917528:LQ917529 UW917528:VM917529 AES917528:AFI917529 AOO917528:APE917529 AYK917528:AZA917529 BIG917528:BIW917529 BSC917528:BSS917529 CBY917528:CCO917529 CLU917528:CMK917529 CVQ917528:CWG917529 DFM917528:DGC917529 DPI917528:DPY917529 DZE917528:DZU917529 EJA917528:EJQ917529 ESW917528:ETM917529 FCS917528:FDI917529 FMO917528:FNE917529 FWK917528:FXA917529 GGG917528:GGW917529 GQC917528:GQS917529 GZY917528:HAO917529 HJU917528:HKK917529 HTQ917528:HUG917529 IDM917528:IEC917529 INI917528:INY917529 IXE917528:IXU917529 JHA917528:JHQ917529 JQW917528:JRM917529 KAS917528:KBI917529 KKO917528:KLE917529 KUK917528:KVA917529 LEG917528:LEW917529 LOC917528:LOS917529 LXY917528:LYO917529 MHU917528:MIK917529 MRQ917528:MSG917529 NBM917528:NCC917529 NLI917528:NLY917529 NVE917528:NVU917529 OFA917528:OFQ917529 OOW917528:OPM917529 OYS917528:OZI917529 PIO917528:PJE917529 PSK917528:PTA917529 QCG917528:QCW917529 QMC917528:QMS917529 QVY917528:QWO917529 RFU917528:RGK917529 RPQ917528:RQG917529 RZM917528:SAC917529 SJI917528:SJY917529 STE917528:STU917529 TDA917528:TDQ917529 TMW917528:TNM917529 TWS917528:TXI917529 UGO917528:UHE917529 UQK917528:URA917529 VAG917528:VAW917529 VKC917528:VKS917529 VTY917528:VUO917529 WDU917528:WEK917529 WNQ917528:WOG917529 WXM917528:WYC917529 BE983064:BU983065 LA983064:LQ983065 UW983064:VM983065 AES983064:AFI983065 AOO983064:APE983065 AYK983064:AZA983065 BIG983064:BIW983065 BSC983064:BSS983065 CBY983064:CCO983065 CLU983064:CMK983065 CVQ983064:CWG983065 DFM983064:DGC983065 DPI983064:DPY983065 DZE983064:DZU983065 EJA983064:EJQ983065 ESW983064:ETM983065 FCS983064:FDI983065 FMO983064:FNE983065 FWK983064:FXA983065 GGG983064:GGW983065 GQC983064:GQS983065 GZY983064:HAO983065 HJU983064:HKK983065 HTQ983064:HUG983065 IDM983064:IEC983065 INI983064:INY983065 IXE983064:IXU983065 JHA983064:JHQ983065 JQW983064:JRM983065 KAS983064:KBI983065 KKO983064:KLE983065 KUK983064:KVA983065 LEG983064:LEW983065 LOC983064:LOS983065 LXY983064:LYO983065 MHU983064:MIK983065 MRQ983064:MSG983065 NBM983064:NCC983065 NLI983064:NLY983065 NVE983064:NVU983065 OFA983064:OFQ983065 OOW983064:OPM983065 OYS983064:OZI983065 PIO983064:PJE983065 PSK983064:PTA983065 QCG983064:QCW983065 QMC983064:QMS983065 QVY983064:QWO983065 RFU983064:RGK983065 RPQ983064:RQG983065 RZM983064:SAC983065 SJI983064:SJY983065 STE983064:STU983065 TDA983064:TDQ983065 TMW983064:TNM983065 TWS983064:TXI983065 UGO983064:UHE983065 UQK983064:URA983065 VAG983064:VAW983065 VKC983064:VKS983065 VTY983064:VUO983065 WDU983064:WEK983065 WNQ983064:WOG983065 WXM983064:WYC983065 LA38:LQ39 UW38:VM39 AES38:AFI39 AOO38:APE39 AYK38:AZA39 BIG38:BIW39 BSC38:BSS39 CBY38:CCO39 CLU38:CMK39 CVQ38:CWG39 DFM38:DGC39 DPI38:DPY39 DZE38:DZU39 EJA38:EJQ39 ESW38:ETM39 FCS38:FDI39 FMO38:FNE39 FWK38:FXA39 GGG38:GGW39 GQC38:GQS39 GZY38:HAO39 HJU38:HKK39 HTQ38:HUG39 IDM38:IEC39 INI38:INY39 IXE38:IXU39 JHA38:JHQ39 JQW38:JRM39 KAS38:KBI39 KKO38:KLE39 KUK38:KVA39 LEG38:LEW39 LOC38:LOS39 LXY38:LYO39 MHU38:MIK39 MRQ38:MSG39 NBM38:NCC39 NLI38:NLY39 NVE38:NVU39 OFA38:OFQ39 OOW38:OPM39 OYS38:OZI39 PIO38:PJE39 PSK38:PTA39 QCG38:QCW39 QMC38:QMS39 QVY38:QWO39 RFU38:RGK39 RPQ38:RQG39 RZM38:SAC39 SJI38:SJY39 STE38:STU39 TDA38:TDQ39 TMW38:TNM39 TWS38:TXI39 UGO38:UHE39 UQK38:URA39 VAG38:VAW39 VKC38:VKS39 VTY38:VUO39 WDU38:WEK39 WNQ38:WOG39 WXM38:WYC39 BE65566:BU65567 LA65566:LQ65567 UW65566:VM65567 AES65566:AFI65567 AOO65566:APE65567 AYK65566:AZA65567 BIG65566:BIW65567 BSC65566:BSS65567 CBY65566:CCO65567 CLU65566:CMK65567 CVQ65566:CWG65567 DFM65566:DGC65567 DPI65566:DPY65567 DZE65566:DZU65567 EJA65566:EJQ65567 ESW65566:ETM65567 FCS65566:FDI65567 FMO65566:FNE65567 FWK65566:FXA65567 GGG65566:GGW65567 GQC65566:GQS65567 GZY65566:HAO65567 HJU65566:HKK65567 HTQ65566:HUG65567 IDM65566:IEC65567 INI65566:INY65567 IXE65566:IXU65567 JHA65566:JHQ65567 JQW65566:JRM65567 KAS65566:KBI65567 KKO65566:KLE65567 KUK65566:KVA65567 LEG65566:LEW65567 LOC65566:LOS65567 LXY65566:LYO65567 MHU65566:MIK65567 MRQ65566:MSG65567 NBM65566:NCC65567 NLI65566:NLY65567 NVE65566:NVU65567 OFA65566:OFQ65567 OOW65566:OPM65567 OYS65566:OZI65567 PIO65566:PJE65567 PSK65566:PTA65567 QCG65566:QCW65567 QMC65566:QMS65567 QVY65566:QWO65567 RFU65566:RGK65567 RPQ65566:RQG65567 RZM65566:SAC65567 SJI65566:SJY65567 STE65566:STU65567 TDA65566:TDQ65567 TMW65566:TNM65567 TWS65566:TXI65567 UGO65566:UHE65567 UQK65566:URA65567 VAG65566:VAW65567 VKC65566:VKS65567 VTY65566:VUO65567 WDU65566:WEK65567 WNQ65566:WOG65567 WXM65566:WYC65567 BE131102:BU131103 LA131102:LQ131103 UW131102:VM131103 AES131102:AFI131103 AOO131102:APE131103 AYK131102:AZA131103 BIG131102:BIW131103 BSC131102:BSS131103 CBY131102:CCO131103 CLU131102:CMK131103 CVQ131102:CWG131103 DFM131102:DGC131103 DPI131102:DPY131103 DZE131102:DZU131103 EJA131102:EJQ131103 ESW131102:ETM131103 FCS131102:FDI131103 FMO131102:FNE131103 FWK131102:FXA131103 GGG131102:GGW131103 GQC131102:GQS131103 GZY131102:HAO131103 HJU131102:HKK131103 HTQ131102:HUG131103 IDM131102:IEC131103 INI131102:INY131103 IXE131102:IXU131103 JHA131102:JHQ131103 JQW131102:JRM131103 KAS131102:KBI131103 KKO131102:KLE131103 KUK131102:KVA131103 LEG131102:LEW131103 LOC131102:LOS131103 LXY131102:LYO131103 MHU131102:MIK131103 MRQ131102:MSG131103 NBM131102:NCC131103 NLI131102:NLY131103 NVE131102:NVU131103 OFA131102:OFQ131103 OOW131102:OPM131103 OYS131102:OZI131103 PIO131102:PJE131103 PSK131102:PTA131103 QCG131102:QCW131103 QMC131102:QMS131103 QVY131102:QWO131103 RFU131102:RGK131103 RPQ131102:RQG131103 RZM131102:SAC131103 SJI131102:SJY131103 STE131102:STU131103 TDA131102:TDQ131103 TMW131102:TNM131103 TWS131102:TXI131103 UGO131102:UHE131103 UQK131102:URA131103 VAG131102:VAW131103 VKC131102:VKS131103 VTY131102:VUO131103 WDU131102:WEK131103 WNQ131102:WOG131103 WXM131102:WYC131103 BE196638:BU196639 LA196638:LQ196639 UW196638:VM196639 AES196638:AFI196639 AOO196638:APE196639 AYK196638:AZA196639 BIG196638:BIW196639 BSC196638:BSS196639 CBY196638:CCO196639 CLU196638:CMK196639 CVQ196638:CWG196639 DFM196638:DGC196639 DPI196638:DPY196639 DZE196638:DZU196639 EJA196638:EJQ196639 ESW196638:ETM196639 FCS196638:FDI196639 FMO196638:FNE196639 FWK196638:FXA196639 GGG196638:GGW196639 GQC196638:GQS196639 GZY196638:HAO196639 HJU196638:HKK196639 HTQ196638:HUG196639 IDM196638:IEC196639 INI196638:INY196639 IXE196638:IXU196639 JHA196638:JHQ196639 JQW196638:JRM196639 KAS196638:KBI196639 KKO196638:KLE196639 KUK196638:KVA196639 LEG196638:LEW196639 LOC196638:LOS196639 LXY196638:LYO196639 MHU196638:MIK196639 MRQ196638:MSG196639 NBM196638:NCC196639 NLI196638:NLY196639 NVE196638:NVU196639 OFA196638:OFQ196639 OOW196638:OPM196639 OYS196638:OZI196639 PIO196638:PJE196639 PSK196638:PTA196639 QCG196638:QCW196639 QMC196638:QMS196639 QVY196638:QWO196639 RFU196638:RGK196639 RPQ196638:RQG196639 RZM196638:SAC196639 SJI196638:SJY196639 STE196638:STU196639 TDA196638:TDQ196639 TMW196638:TNM196639 TWS196638:TXI196639 UGO196638:UHE196639 UQK196638:URA196639 VAG196638:VAW196639 VKC196638:VKS196639 VTY196638:VUO196639 WDU196638:WEK196639 WNQ196638:WOG196639 WXM196638:WYC196639 BE262174:BU262175 LA262174:LQ262175 UW262174:VM262175 AES262174:AFI262175 AOO262174:APE262175 AYK262174:AZA262175 BIG262174:BIW262175 BSC262174:BSS262175 CBY262174:CCO262175 CLU262174:CMK262175 CVQ262174:CWG262175 DFM262174:DGC262175 DPI262174:DPY262175 DZE262174:DZU262175 EJA262174:EJQ262175 ESW262174:ETM262175 FCS262174:FDI262175 FMO262174:FNE262175 FWK262174:FXA262175 GGG262174:GGW262175 GQC262174:GQS262175 GZY262174:HAO262175 HJU262174:HKK262175 HTQ262174:HUG262175 IDM262174:IEC262175 INI262174:INY262175 IXE262174:IXU262175 JHA262174:JHQ262175 JQW262174:JRM262175 KAS262174:KBI262175 KKO262174:KLE262175 KUK262174:KVA262175 LEG262174:LEW262175 LOC262174:LOS262175 LXY262174:LYO262175 MHU262174:MIK262175 MRQ262174:MSG262175 NBM262174:NCC262175 NLI262174:NLY262175 NVE262174:NVU262175 OFA262174:OFQ262175 OOW262174:OPM262175 OYS262174:OZI262175 PIO262174:PJE262175 PSK262174:PTA262175 QCG262174:QCW262175 QMC262174:QMS262175 QVY262174:QWO262175 RFU262174:RGK262175 RPQ262174:RQG262175 RZM262174:SAC262175 SJI262174:SJY262175 STE262174:STU262175 TDA262174:TDQ262175 TMW262174:TNM262175 TWS262174:TXI262175 UGO262174:UHE262175 UQK262174:URA262175 VAG262174:VAW262175 VKC262174:VKS262175 VTY262174:VUO262175 WDU262174:WEK262175 WNQ262174:WOG262175 WXM262174:WYC262175 BE327710:BU327711 LA327710:LQ327711 UW327710:VM327711 AES327710:AFI327711 AOO327710:APE327711 AYK327710:AZA327711 BIG327710:BIW327711 BSC327710:BSS327711 CBY327710:CCO327711 CLU327710:CMK327711 CVQ327710:CWG327711 DFM327710:DGC327711 DPI327710:DPY327711 DZE327710:DZU327711 EJA327710:EJQ327711 ESW327710:ETM327711 FCS327710:FDI327711 FMO327710:FNE327711 FWK327710:FXA327711 GGG327710:GGW327711 GQC327710:GQS327711 GZY327710:HAO327711 HJU327710:HKK327711 HTQ327710:HUG327711 IDM327710:IEC327711 INI327710:INY327711 IXE327710:IXU327711 JHA327710:JHQ327711 JQW327710:JRM327711 KAS327710:KBI327711 KKO327710:KLE327711 KUK327710:KVA327711 LEG327710:LEW327711 LOC327710:LOS327711 LXY327710:LYO327711 MHU327710:MIK327711 MRQ327710:MSG327711 NBM327710:NCC327711 NLI327710:NLY327711 NVE327710:NVU327711 OFA327710:OFQ327711 OOW327710:OPM327711 OYS327710:OZI327711 PIO327710:PJE327711 PSK327710:PTA327711 QCG327710:QCW327711 QMC327710:QMS327711 QVY327710:QWO327711 RFU327710:RGK327711 RPQ327710:RQG327711 RZM327710:SAC327711 SJI327710:SJY327711 STE327710:STU327711 TDA327710:TDQ327711 TMW327710:TNM327711 TWS327710:TXI327711 UGO327710:UHE327711 UQK327710:URA327711 VAG327710:VAW327711 VKC327710:VKS327711 VTY327710:VUO327711 WDU327710:WEK327711 WNQ327710:WOG327711 WXM327710:WYC327711 BE393246:BU393247 LA393246:LQ393247 UW393246:VM393247 AES393246:AFI393247 AOO393246:APE393247 AYK393246:AZA393247 BIG393246:BIW393247 BSC393246:BSS393247 CBY393246:CCO393247 CLU393246:CMK393247 CVQ393246:CWG393247 DFM393246:DGC393247 DPI393246:DPY393247 DZE393246:DZU393247 EJA393246:EJQ393247 ESW393246:ETM393247 FCS393246:FDI393247 FMO393246:FNE393247 FWK393246:FXA393247 GGG393246:GGW393247 GQC393246:GQS393247 GZY393246:HAO393247 HJU393246:HKK393247 HTQ393246:HUG393247 IDM393246:IEC393247 INI393246:INY393247 IXE393246:IXU393247 JHA393246:JHQ393247 JQW393246:JRM393247 KAS393246:KBI393247 KKO393246:KLE393247 KUK393246:KVA393247 LEG393246:LEW393247 LOC393246:LOS393247 LXY393246:LYO393247 MHU393246:MIK393247 MRQ393246:MSG393247 NBM393246:NCC393247 NLI393246:NLY393247 NVE393246:NVU393247 OFA393246:OFQ393247 OOW393246:OPM393247 OYS393246:OZI393247 PIO393246:PJE393247 PSK393246:PTA393247 QCG393246:QCW393247 QMC393246:QMS393247 QVY393246:QWO393247 RFU393246:RGK393247 RPQ393246:RQG393247 RZM393246:SAC393247 SJI393246:SJY393247 STE393246:STU393247 TDA393246:TDQ393247 TMW393246:TNM393247 TWS393246:TXI393247 UGO393246:UHE393247 UQK393246:URA393247 VAG393246:VAW393247 VKC393246:VKS393247 VTY393246:VUO393247 WDU393246:WEK393247 WNQ393246:WOG393247 WXM393246:WYC393247 BE458782:BU458783 LA458782:LQ458783 UW458782:VM458783 AES458782:AFI458783 AOO458782:APE458783 AYK458782:AZA458783 BIG458782:BIW458783 BSC458782:BSS458783 CBY458782:CCO458783 CLU458782:CMK458783 CVQ458782:CWG458783 DFM458782:DGC458783 DPI458782:DPY458783 DZE458782:DZU458783 EJA458782:EJQ458783 ESW458782:ETM458783 FCS458782:FDI458783 FMO458782:FNE458783 FWK458782:FXA458783 GGG458782:GGW458783 GQC458782:GQS458783 GZY458782:HAO458783 HJU458782:HKK458783 HTQ458782:HUG458783 IDM458782:IEC458783 INI458782:INY458783 IXE458782:IXU458783 JHA458782:JHQ458783 JQW458782:JRM458783 KAS458782:KBI458783 KKO458782:KLE458783 KUK458782:KVA458783 LEG458782:LEW458783 LOC458782:LOS458783 LXY458782:LYO458783 MHU458782:MIK458783 MRQ458782:MSG458783 NBM458782:NCC458783 NLI458782:NLY458783 NVE458782:NVU458783 OFA458782:OFQ458783 OOW458782:OPM458783 OYS458782:OZI458783 PIO458782:PJE458783 PSK458782:PTA458783 QCG458782:QCW458783 QMC458782:QMS458783 QVY458782:QWO458783 RFU458782:RGK458783 RPQ458782:RQG458783 RZM458782:SAC458783 SJI458782:SJY458783 STE458782:STU458783 TDA458782:TDQ458783 TMW458782:TNM458783 TWS458782:TXI458783 UGO458782:UHE458783 UQK458782:URA458783 VAG458782:VAW458783 VKC458782:VKS458783 VTY458782:VUO458783 WDU458782:WEK458783 WNQ458782:WOG458783 WXM458782:WYC458783 BE524318:BU524319 LA524318:LQ524319 UW524318:VM524319 AES524318:AFI524319 AOO524318:APE524319 AYK524318:AZA524319 BIG524318:BIW524319 BSC524318:BSS524319 CBY524318:CCO524319 CLU524318:CMK524319 CVQ524318:CWG524319 DFM524318:DGC524319 DPI524318:DPY524319 DZE524318:DZU524319 EJA524318:EJQ524319 ESW524318:ETM524319 FCS524318:FDI524319 FMO524318:FNE524319 FWK524318:FXA524319 GGG524318:GGW524319 GQC524318:GQS524319 GZY524318:HAO524319 HJU524318:HKK524319 HTQ524318:HUG524319 IDM524318:IEC524319 INI524318:INY524319 IXE524318:IXU524319 JHA524318:JHQ524319 JQW524318:JRM524319 KAS524318:KBI524319 KKO524318:KLE524319 KUK524318:KVA524319 LEG524318:LEW524319 LOC524318:LOS524319 LXY524318:LYO524319 MHU524318:MIK524319 MRQ524318:MSG524319 NBM524318:NCC524319 NLI524318:NLY524319 NVE524318:NVU524319 OFA524318:OFQ524319 OOW524318:OPM524319 OYS524318:OZI524319 PIO524318:PJE524319 PSK524318:PTA524319 QCG524318:QCW524319 QMC524318:QMS524319 QVY524318:QWO524319 RFU524318:RGK524319 RPQ524318:RQG524319 RZM524318:SAC524319 SJI524318:SJY524319 STE524318:STU524319 TDA524318:TDQ524319 TMW524318:TNM524319 TWS524318:TXI524319 UGO524318:UHE524319 UQK524318:URA524319 VAG524318:VAW524319 VKC524318:VKS524319 VTY524318:VUO524319 WDU524318:WEK524319 WNQ524318:WOG524319 WXM524318:WYC524319 BE589854:BU589855 LA589854:LQ589855 UW589854:VM589855 AES589854:AFI589855 AOO589854:APE589855 AYK589854:AZA589855 BIG589854:BIW589855 BSC589854:BSS589855 CBY589854:CCO589855 CLU589854:CMK589855 CVQ589854:CWG589855 DFM589854:DGC589855 DPI589854:DPY589855 DZE589854:DZU589855 EJA589854:EJQ589855 ESW589854:ETM589855 FCS589854:FDI589855 FMO589854:FNE589855 FWK589854:FXA589855 GGG589854:GGW589855 GQC589854:GQS589855 GZY589854:HAO589855 HJU589854:HKK589855 HTQ589854:HUG589855 IDM589854:IEC589855 INI589854:INY589855 IXE589854:IXU589855 JHA589854:JHQ589855 JQW589854:JRM589855 KAS589854:KBI589855 KKO589854:KLE589855 KUK589854:KVA589855 LEG589854:LEW589855 LOC589854:LOS589855 LXY589854:LYO589855 MHU589854:MIK589855 MRQ589854:MSG589855 NBM589854:NCC589855 NLI589854:NLY589855 NVE589854:NVU589855 OFA589854:OFQ589855 OOW589854:OPM589855 OYS589854:OZI589855 PIO589854:PJE589855 PSK589854:PTA589855 QCG589854:QCW589855 QMC589854:QMS589855 QVY589854:QWO589855 RFU589854:RGK589855 RPQ589854:RQG589855 RZM589854:SAC589855 SJI589854:SJY589855 STE589854:STU589855 TDA589854:TDQ589855 TMW589854:TNM589855 TWS589854:TXI589855 UGO589854:UHE589855 UQK589854:URA589855 VAG589854:VAW589855 VKC589854:VKS589855 VTY589854:VUO589855 WDU589854:WEK589855 WNQ589854:WOG589855 WXM589854:WYC589855 BE655390:BU655391 LA655390:LQ655391 UW655390:VM655391 AES655390:AFI655391 AOO655390:APE655391 AYK655390:AZA655391 BIG655390:BIW655391 BSC655390:BSS655391 CBY655390:CCO655391 CLU655390:CMK655391 CVQ655390:CWG655391 DFM655390:DGC655391 DPI655390:DPY655391 DZE655390:DZU655391 EJA655390:EJQ655391 ESW655390:ETM655391 FCS655390:FDI655391 FMO655390:FNE655391 FWK655390:FXA655391 GGG655390:GGW655391 GQC655390:GQS655391 GZY655390:HAO655391 HJU655390:HKK655391 HTQ655390:HUG655391 IDM655390:IEC655391 INI655390:INY655391 IXE655390:IXU655391 JHA655390:JHQ655391 JQW655390:JRM655391 KAS655390:KBI655391 KKO655390:KLE655391 KUK655390:KVA655391 LEG655390:LEW655391 LOC655390:LOS655391 LXY655390:LYO655391 MHU655390:MIK655391 MRQ655390:MSG655391 NBM655390:NCC655391 NLI655390:NLY655391 NVE655390:NVU655391 OFA655390:OFQ655391 OOW655390:OPM655391 OYS655390:OZI655391 PIO655390:PJE655391 PSK655390:PTA655391 QCG655390:QCW655391 QMC655390:QMS655391 QVY655390:QWO655391 RFU655390:RGK655391 RPQ655390:RQG655391 RZM655390:SAC655391 SJI655390:SJY655391 STE655390:STU655391 TDA655390:TDQ655391 TMW655390:TNM655391 TWS655390:TXI655391 UGO655390:UHE655391 UQK655390:URA655391 VAG655390:VAW655391 VKC655390:VKS655391 VTY655390:VUO655391 WDU655390:WEK655391 WNQ655390:WOG655391 WXM655390:WYC655391 BE720926:BU720927 LA720926:LQ720927 UW720926:VM720927 AES720926:AFI720927 AOO720926:APE720927 AYK720926:AZA720927 BIG720926:BIW720927 BSC720926:BSS720927 CBY720926:CCO720927 CLU720926:CMK720927 CVQ720926:CWG720927 DFM720926:DGC720927 DPI720926:DPY720927 DZE720926:DZU720927 EJA720926:EJQ720927 ESW720926:ETM720927 FCS720926:FDI720927 FMO720926:FNE720927 FWK720926:FXA720927 GGG720926:GGW720927 GQC720926:GQS720927 GZY720926:HAO720927 HJU720926:HKK720927 HTQ720926:HUG720927 IDM720926:IEC720927 INI720926:INY720927 IXE720926:IXU720927 JHA720926:JHQ720927 JQW720926:JRM720927 KAS720926:KBI720927 KKO720926:KLE720927 KUK720926:KVA720927 LEG720926:LEW720927 LOC720926:LOS720927 LXY720926:LYO720927 MHU720926:MIK720927 MRQ720926:MSG720927 NBM720926:NCC720927 NLI720926:NLY720927 NVE720926:NVU720927 OFA720926:OFQ720927 OOW720926:OPM720927 OYS720926:OZI720927 PIO720926:PJE720927 PSK720926:PTA720927 QCG720926:QCW720927 QMC720926:QMS720927 QVY720926:QWO720927 RFU720926:RGK720927 RPQ720926:RQG720927 RZM720926:SAC720927 SJI720926:SJY720927 STE720926:STU720927 TDA720926:TDQ720927 TMW720926:TNM720927 TWS720926:TXI720927 UGO720926:UHE720927 UQK720926:URA720927 VAG720926:VAW720927 VKC720926:VKS720927 VTY720926:VUO720927 WDU720926:WEK720927 WNQ720926:WOG720927 WXM720926:WYC720927 BE786462:BU786463 LA786462:LQ786463 UW786462:VM786463 AES786462:AFI786463 AOO786462:APE786463 AYK786462:AZA786463 BIG786462:BIW786463 BSC786462:BSS786463 CBY786462:CCO786463 CLU786462:CMK786463 CVQ786462:CWG786463 DFM786462:DGC786463 DPI786462:DPY786463 DZE786462:DZU786463 EJA786462:EJQ786463 ESW786462:ETM786463 FCS786462:FDI786463 FMO786462:FNE786463 FWK786462:FXA786463 GGG786462:GGW786463 GQC786462:GQS786463 GZY786462:HAO786463 HJU786462:HKK786463 HTQ786462:HUG786463 IDM786462:IEC786463 INI786462:INY786463 IXE786462:IXU786463 JHA786462:JHQ786463 JQW786462:JRM786463 KAS786462:KBI786463 KKO786462:KLE786463 KUK786462:KVA786463 LEG786462:LEW786463 LOC786462:LOS786463 LXY786462:LYO786463 MHU786462:MIK786463 MRQ786462:MSG786463 NBM786462:NCC786463 NLI786462:NLY786463 NVE786462:NVU786463 OFA786462:OFQ786463 OOW786462:OPM786463 OYS786462:OZI786463 PIO786462:PJE786463 PSK786462:PTA786463 QCG786462:QCW786463 QMC786462:QMS786463 QVY786462:QWO786463 RFU786462:RGK786463 RPQ786462:RQG786463 RZM786462:SAC786463 SJI786462:SJY786463 STE786462:STU786463 TDA786462:TDQ786463 TMW786462:TNM786463 TWS786462:TXI786463 UGO786462:UHE786463 UQK786462:URA786463 VAG786462:VAW786463 VKC786462:VKS786463 VTY786462:VUO786463 WDU786462:WEK786463 WNQ786462:WOG786463 WXM786462:WYC786463 BE851998:BU851999 LA851998:LQ851999 UW851998:VM851999 AES851998:AFI851999 AOO851998:APE851999 AYK851998:AZA851999 BIG851998:BIW851999 BSC851998:BSS851999 CBY851998:CCO851999 CLU851998:CMK851999 CVQ851998:CWG851999 DFM851998:DGC851999 DPI851998:DPY851999 DZE851998:DZU851999 EJA851998:EJQ851999 ESW851998:ETM851999 FCS851998:FDI851999 FMO851998:FNE851999 FWK851998:FXA851999 GGG851998:GGW851999 GQC851998:GQS851999 GZY851998:HAO851999 HJU851998:HKK851999 HTQ851998:HUG851999 IDM851998:IEC851999 INI851998:INY851999 IXE851998:IXU851999 JHA851998:JHQ851999 JQW851998:JRM851999 KAS851998:KBI851999 KKO851998:KLE851999 KUK851998:KVA851999 LEG851998:LEW851999 LOC851998:LOS851999 LXY851998:LYO851999 MHU851998:MIK851999 MRQ851998:MSG851999 NBM851998:NCC851999 NLI851998:NLY851999 NVE851998:NVU851999 OFA851998:OFQ851999 OOW851998:OPM851999 OYS851998:OZI851999 PIO851998:PJE851999 PSK851998:PTA851999 QCG851998:QCW851999 QMC851998:QMS851999 QVY851998:QWO851999 RFU851998:RGK851999 RPQ851998:RQG851999 RZM851998:SAC851999 SJI851998:SJY851999 STE851998:STU851999 TDA851998:TDQ851999 TMW851998:TNM851999 TWS851998:TXI851999 UGO851998:UHE851999 UQK851998:URA851999 VAG851998:VAW851999 VKC851998:VKS851999 VTY851998:VUO851999 WDU851998:WEK851999 WNQ851998:WOG851999 WXM851998:WYC851999 BE917534:BU917535 LA917534:LQ917535 UW917534:VM917535 AES917534:AFI917535 AOO917534:APE917535 AYK917534:AZA917535 BIG917534:BIW917535 BSC917534:BSS917535 CBY917534:CCO917535 CLU917534:CMK917535 CVQ917534:CWG917535 DFM917534:DGC917535 DPI917534:DPY917535 DZE917534:DZU917535 EJA917534:EJQ917535 ESW917534:ETM917535 FCS917534:FDI917535 FMO917534:FNE917535 FWK917534:FXA917535 GGG917534:GGW917535 GQC917534:GQS917535 GZY917534:HAO917535 HJU917534:HKK917535 HTQ917534:HUG917535 IDM917534:IEC917535 INI917534:INY917535 IXE917534:IXU917535 JHA917534:JHQ917535 JQW917534:JRM917535 KAS917534:KBI917535 KKO917534:KLE917535 KUK917534:KVA917535 LEG917534:LEW917535 LOC917534:LOS917535 LXY917534:LYO917535 MHU917534:MIK917535 MRQ917534:MSG917535 NBM917534:NCC917535 NLI917534:NLY917535 NVE917534:NVU917535 OFA917534:OFQ917535 OOW917534:OPM917535 OYS917534:OZI917535 PIO917534:PJE917535 PSK917534:PTA917535 QCG917534:QCW917535 QMC917534:QMS917535 QVY917534:QWO917535 RFU917534:RGK917535 RPQ917534:RQG917535 RZM917534:SAC917535 SJI917534:SJY917535 STE917534:STU917535 TDA917534:TDQ917535 TMW917534:TNM917535 TWS917534:TXI917535 UGO917534:UHE917535 UQK917534:URA917535 VAG917534:VAW917535 VKC917534:VKS917535 VTY917534:VUO917535 WDU917534:WEK917535 WNQ917534:WOG917535 WXM917534:WYC917535 BE983070:BU983071 LA983070:LQ983071 UW983070:VM983071 AES983070:AFI983071 AOO983070:APE983071 AYK983070:AZA983071 BIG983070:BIW983071 BSC983070:BSS983071 CBY983070:CCO983071 CLU983070:CMK983071 CVQ983070:CWG983071 DFM983070:DGC983071 DPI983070:DPY983071 DZE983070:DZU983071 EJA983070:EJQ983071 ESW983070:ETM983071 FCS983070:FDI983071 FMO983070:FNE983071 FWK983070:FXA983071 GGG983070:GGW983071 GQC983070:GQS983071 GZY983070:HAO983071 HJU983070:HKK983071 HTQ983070:HUG983071 IDM983070:IEC983071 INI983070:INY983071 IXE983070:IXU983071 JHA983070:JHQ983071 JQW983070:JRM983071 KAS983070:KBI983071 KKO983070:KLE983071 KUK983070:KVA983071 LEG983070:LEW983071 LOC983070:LOS983071 LXY983070:LYO983071 MHU983070:MIK983071 MRQ983070:MSG983071 NBM983070:NCC983071 NLI983070:NLY983071 NVE983070:NVU983071 OFA983070:OFQ983071 OOW983070:OPM983071 OYS983070:OZI983071 PIO983070:PJE983071 PSK983070:PTA983071 QCG983070:QCW983071 QMC983070:QMS983071 QVY983070:QWO983071 RFU983070:RGK983071 RPQ983070:RQG983071 RZM983070:SAC983071 SJI983070:SJY983071 STE983070:STU983071 TDA983070:TDQ983071 TMW983070:TNM983071 TWS983070:TXI983071 UGO983070:UHE983071 UQK983070:URA983071 VAG983070:VAW983071 VKC983070:VKS983071 VTY983070:VUO983071 WDU983070:WEK983071 WNQ983070:WOG983071 AES30:AFI31 AOO30:APE31">
      <formula1>$E$61:$E$61</formula1>
    </dataValidation>
    <dataValidation type="list" allowBlank="1" showInputMessage="1" showErrorMessage="1" sqref="BE26:BU27 BE34:BU35 BE68:BU69 BE76:BU77 BE84:BU85 BE92:BU93">
      <formula1>$E$41:$E$45</formula1>
    </dataValidation>
    <dataValidation type="list" allowBlank="1" showInputMessage="1" showErrorMessage="1" sqref="WXM983066:WYC983067 AES26:AFI27 UW26:VM27 LA26:LQ27 WNQ983066:WOG983067 WDU983066:WEK983067 VTY983066:VUO983067 VKC983066:VKS983067 VAG983066:VAW983067 UQK983066:URA983067 UGO983066:UHE983067 TWS983066:TXI983067 TMW983066:TNM983067 TDA983066:TDQ983067 STE983066:STU983067 SJI983066:SJY983067 RZM983066:SAC983067 RPQ983066:RQG983067 RFU983066:RGK983067 QVY983066:QWO983067 QMC983066:QMS983067 QCG983066:QCW983067 PSK983066:PTA983067 PIO983066:PJE983067 OYS983066:OZI983067 OOW983066:OPM983067 OFA983066:OFQ983067 NVE983066:NVU983067 NLI983066:NLY983067 NBM983066:NCC983067 MRQ983066:MSG983067 MHU983066:MIK983067 LXY983066:LYO983067 LOC983066:LOS983067 LEG983066:LEW983067 KUK983066:KVA983067 KKO983066:KLE983067 KAS983066:KBI983067 JQW983066:JRM983067 JHA983066:JHQ983067 IXE983066:IXU983067 INI983066:INY983067 IDM983066:IEC983067 HTQ983066:HUG983067 HJU983066:HKK983067 GZY983066:HAO983067 GQC983066:GQS983067 GGG983066:GGW983067 FWK983066:FXA983067 FMO983066:FNE983067 FCS983066:FDI983067 ESW983066:ETM983067 EJA983066:EJQ983067 DZE983066:DZU983067 DPI983066:DPY983067 DFM983066:DGC983067 CVQ983066:CWG983067 CLU983066:CMK983067 CBY983066:CCO983067 BSC983066:BSS983067 BIG983066:BIW983067 AYK983066:AZA983067 AOO983066:APE983067 AES983066:AFI983067 UW983066:VM983067 LA983066:LQ983067 BE983066:BU983067 WXM917530:WYC917531 WNQ917530:WOG917531 WDU917530:WEK917531 VTY917530:VUO917531 VKC917530:VKS917531 VAG917530:VAW917531 UQK917530:URA917531 UGO917530:UHE917531 TWS917530:TXI917531 TMW917530:TNM917531 TDA917530:TDQ917531 STE917530:STU917531 SJI917530:SJY917531 RZM917530:SAC917531 RPQ917530:RQG917531 RFU917530:RGK917531 QVY917530:QWO917531 QMC917530:QMS917531 QCG917530:QCW917531 PSK917530:PTA917531 PIO917530:PJE917531 OYS917530:OZI917531 OOW917530:OPM917531 OFA917530:OFQ917531 NVE917530:NVU917531 NLI917530:NLY917531 NBM917530:NCC917531 MRQ917530:MSG917531 MHU917530:MIK917531 LXY917530:LYO917531 LOC917530:LOS917531 LEG917530:LEW917531 KUK917530:KVA917531 KKO917530:KLE917531 KAS917530:KBI917531 JQW917530:JRM917531 JHA917530:JHQ917531 IXE917530:IXU917531 INI917530:INY917531 IDM917530:IEC917531 HTQ917530:HUG917531 HJU917530:HKK917531 GZY917530:HAO917531 GQC917530:GQS917531 GGG917530:GGW917531 FWK917530:FXA917531 FMO917530:FNE917531 FCS917530:FDI917531 ESW917530:ETM917531 EJA917530:EJQ917531 DZE917530:DZU917531 DPI917530:DPY917531 DFM917530:DGC917531 CVQ917530:CWG917531 CLU917530:CMK917531 CBY917530:CCO917531 BSC917530:BSS917531 BIG917530:BIW917531 AYK917530:AZA917531 AOO917530:APE917531 AES917530:AFI917531 UW917530:VM917531 LA917530:LQ917531 BE917530:BU917531 WXM851994:WYC851995 WNQ851994:WOG851995 WDU851994:WEK851995 VTY851994:VUO851995 VKC851994:VKS851995 VAG851994:VAW851995 UQK851994:URA851995 UGO851994:UHE851995 TWS851994:TXI851995 TMW851994:TNM851995 TDA851994:TDQ851995 STE851994:STU851995 SJI851994:SJY851995 RZM851994:SAC851995 RPQ851994:RQG851995 RFU851994:RGK851995 QVY851994:QWO851995 QMC851994:QMS851995 QCG851994:QCW851995 PSK851994:PTA851995 PIO851994:PJE851995 OYS851994:OZI851995 OOW851994:OPM851995 OFA851994:OFQ851995 NVE851994:NVU851995 NLI851994:NLY851995 NBM851994:NCC851995 MRQ851994:MSG851995 MHU851994:MIK851995 LXY851994:LYO851995 LOC851994:LOS851995 LEG851994:LEW851995 KUK851994:KVA851995 KKO851994:KLE851995 KAS851994:KBI851995 JQW851994:JRM851995 JHA851994:JHQ851995 IXE851994:IXU851995 INI851994:INY851995 IDM851994:IEC851995 HTQ851994:HUG851995 HJU851994:HKK851995 GZY851994:HAO851995 GQC851994:GQS851995 GGG851994:GGW851995 FWK851994:FXA851995 FMO851994:FNE851995 FCS851994:FDI851995 ESW851994:ETM851995 EJA851994:EJQ851995 DZE851994:DZU851995 DPI851994:DPY851995 DFM851994:DGC851995 CVQ851994:CWG851995 CLU851994:CMK851995 CBY851994:CCO851995 BSC851994:BSS851995 BIG851994:BIW851995 AYK851994:AZA851995 AOO851994:APE851995 AES851994:AFI851995 UW851994:VM851995 LA851994:LQ851995 BE851994:BU851995 WXM786458:WYC786459 WNQ786458:WOG786459 WDU786458:WEK786459 VTY786458:VUO786459 VKC786458:VKS786459 VAG786458:VAW786459 UQK786458:URA786459 UGO786458:UHE786459 TWS786458:TXI786459 TMW786458:TNM786459 TDA786458:TDQ786459 STE786458:STU786459 SJI786458:SJY786459 RZM786458:SAC786459 RPQ786458:RQG786459 RFU786458:RGK786459 QVY786458:QWO786459 QMC786458:QMS786459 QCG786458:QCW786459 PSK786458:PTA786459 PIO786458:PJE786459 OYS786458:OZI786459 OOW786458:OPM786459 OFA786458:OFQ786459 NVE786458:NVU786459 NLI786458:NLY786459 NBM786458:NCC786459 MRQ786458:MSG786459 MHU786458:MIK786459 LXY786458:LYO786459 LOC786458:LOS786459 LEG786458:LEW786459 KUK786458:KVA786459 KKO786458:KLE786459 KAS786458:KBI786459 JQW786458:JRM786459 JHA786458:JHQ786459 IXE786458:IXU786459 INI786458:INY786459 IDM786458:IEC786459 HTQ786458:HUG786459 HJU786458:HKK786459 GZY786458:HAO786459 GQC786458:GQS786459 GGG786458:GGW786459 FWK786458:FXA786459 FMO786458:FNE786459 FCS786458:FDI786459 ESW786458:ETM786459 EJA786458:EJQ786459 DZE786458:DZU786459 DPI786458:DPY786459 DFM786458:DGC786459 CVQ786458:CWG786459 CLU786458:CMK786459 CBY786458:CCO786459 BSC786458:BSS786459 BIG786458:BIW786459 AYK786458:AZA786459 AOO786458:APE786459 AES786458:AFI786459 UW786458:VM786459 LA786458:LQ786459 BE786458:BU786459 WXM720922:WYC720923 WNQ720922:WOG720923 WDU720922:WEK720923 VTY720922:VUO720923 VKC720922:VKS720923 VAG720922:VAW720923 UQK720922:URA720923 UGO720922:UHE720923 TWS720922:TXI720923 TMW720922:TNM720923 TDA720922:TDQ720923 STE720922:STU720923 SJI720922:SJY720923 RZM720922:SAC720923 RPQ720922:RQG720923 RFU720922:RGK720923 QVY720922:QWO720923 QMC720922:QMS720923 QCG720922:QCW720923 PSK720922:PTA720923 PIO720922:PJE720923 OYS720922:OZI720923 OOW720922:OPM720923 OFA720922:OFQ720923 NVE720922:NVU720923 NLI720922:NLY720923 NBM720922:NCC720923 MRQ720922:MSG720923 MHU720922:MIK720923 LXY720922:LYO720923 LOC720922:LOS720923 LEG720922:LEW720923 KUK720922:KVA720923 KKO720922:KLE720923 KAS720922:KBI720923 JQW720922:JRM720923 JHA720922:JHQ720923 IXE720922:IXU720923 INI720922:INY720923 IDM720922:IEC720923 HTQ720922:HUG720923 HJU720922:HKK720923 GZY720922:HAO720923 GQC720922:GQS720923 GGG720922:GGW720923 FWK720922:FXA720923 FMO720922:FNE720923 FCS720922:FDI720923 ESW720922:ETM720923 EJA720922:EJQ720923 DZE720922:DZU720923 DPI720922:DPY720923 DFM720922:DGC720923 CVQ720922:CWG720923 CLU720922:CMK720923 CBY720922:CCO720923 BSC720922:BSS720923 BIG720922:BIW720923 AYK720922:AZA720923 AOO720922:APE720923 AES720922:AFI720923 UW720922:VM720923 LA720922:LQ720923 BE720922:BU720923 WXM655386:WYC655387 WNQ655386:WOG655387 WDU655386:WEK655387 VTY655386:VUO655387 VKC655386:VKS655387 VAG655386:VAW655387 UQK655386:URA655387 UGO655386:UHE655387 TWS655386:TXI655387 TMW655386:TNM655387 TDA655386:TDQ655387 STE655386:STU655387 SJI655386:SJY655387 RZM655386:SAC655387 RPQ655386:RQG655387 RFU655386:RGK655387 QVY655386:QWO655387 QMC655386:QMS655387 QCG655386:QCW655387 PSK655386:PTA655387 PIO655386:PJE655387 OYS655386:OZI655387 OOW655386:OPM655387 OFA655386:OFQ655387 NVE655386:NVU655387 NLI655386:NLY655387 NBM655386:NCC655387 MRQ655386:MSG655387 MHU655386:MIK655387 LXY655386:LYO655387 LOC655386:LOS655387 LEG655386:LEW655387 KUK655386:KVA655387 KKO655386:KLE655387 KAS655386:KBI655387 JQW655386:JRM655387 JHA655386:JHQ655387 IXE655386:IXU655387 INI655386:INY655387 IDM655386:IEC655387 HTQ655386:HUG655387 HJU655386:HKK655387 GZY655386:HAO655387 GQC655386:GQS655387 GGG655386:GGW655387 FWK655386:FXA655387 FMO655386:FNE655387 FCS655386:FDI655387 ESW655386:ETM655387 EJA655386:EJQ655387 DZE655386:DZU655387 DPI655386:DPY655387 DFM655386:DGC655387 CVQ655386:CWG655387 CLU655386:CMK655387 CBY655386:CCO655387 BSC655386:BSS655387 BIG655386:BIW655387 AYK655386:AZA655387 AOO655386:APE655387 AES655386:AFI655387 UW655386:VM655387 LA655386:LQ655387 BE655386:BU655387 WXM589850:WYC589851 WNQ589850:WOG589851 WDU589850:WEK589851 VTY589850:VUO589851 VKC589850:VKS589851 VAG589850:VAW589851 UQK589850:URA589851 UGO589850:UHE589851 TWS589850:TXI589851 TMW589850:TNM589851 TDA589850:TDQ589851 STE589850:STU589851 SJI589850:SJY589851 RZM589850:SAC589851 RPQ589850:RQG589851 RFU589850:RGK589851 QVY589850:QWO589851 QMC589850:QMS589851 QCG589850:QCW589851 PSK589850:PTA589851 PIO589850:PJE589851 OYS589850:OZI589851 OOW589850:OPM589851 OFA589850:OFQ589851 NVE589850:NVU589851 NLI589850:NLY589851 NBM589850:NCC589851 MRQ589850:MSG589851 MHU589850:MIK589851 LXY589850:LYO589851 LOC589850:LOS589851 LEG589850:LEW589851 KUK589850:KVA589851 KKO589850:KLE589851 KAS589850:KBI589851 JQW589850:JRM589851 JHA589850:JHQ589851 IXE589850:IXU589851 INI589850:INY589851 IDM589850:IEC589851 HTQ589850:HUG589851 HJU589850:HKK589851 GZY589850:HAO589851 GQC589850:GQS589851 GGG589850:GGW589851 FWK589850:FXA589851 FMO589850:FNE589851 FCS589850:FDI589851 ESW589850:ETM589851 EJA589850:EJQ589851 DZE589850:DZU589851 DPI589850:DPY589851 DFM589850:DGC589851 CVQ589850:CWG589851 CLU589850:CMK589851 CBY589850:CCO589851 BSC589850:BSS589851 BIG589850:BIW589851 AYK589850:AZA589851 AOO589850:APE589851 AES589850:AFI589851 UW589850:VM589851 LA589850:LQ589851 BE589850:BU589851 WXM524314:WYC524315 WNQ524314:WOG524315 WDU524314:WEK524315 VTY524314:VUO524315 VKC524314:VKS524315 VAG524314:VAW524315 UQK524314:URA524315 UGO524314:UHE524315 TWS524314:TXI524315 TMW524314:TNM524315 TDA524314:TDQ524315 STE524314:STU524315 SJI524314:SJY524315 RZM524314:SAC524315 RPQ524314:RQG524315 RFU524314:RGK524315 QVY524314:QWO524315 QMC524314:QMS524315 QCG524314:QCW524315 PSK524314:PTA524315 PIO524314:PJE524315 OYS524314:OZI524315 OOW524314:OPM524315 OFA524314:OFQ524315 NVE524314:NVU524315 NLI524314:NLY524315 NBM524314:NCC524315 MRQ524314:MSG524315 MHU524314:MIK524315 LXY524314:LYO524315 LOC524314:LOS524315 LEG524314:LEW524315 KUK524314:KVA524315 KKO524314:KLE524315 KAS524314:KBI524315 JQW524314:JRM524315 JHA524314:JHQ524315 IXE524314:IXU524315 INI524314:INY524315 IDM524314:IEC524315 HTQ524314:HUG524315 HJU524314:HKK524315 GZY524314:HAO524315 GQC524314:GQS524315 GGG524314:GGW524315 FWK524314:FXA524315 FMO524314:FNE524315 FCS524314:FDI524315 ESW524314:ETM524315 EJA524314:EJQ524315 DZE524314:DZU524315 DPI524314:DPY524315 DFM524314:DGC524315 CVQ524314:CWG524315 CLU524314:CMK524315 CBY524314:CCO524315 BSC524314:BSS524315 BIG524314:BIW524315 AYK524314:AZA524315 AOO524314:APE524315 AES524314:AFI524315 UW524314:VM524315 LA524314:LQ524315 BE524314:BU524315 WXM458778:WYC458779 WNQ458778:WOG458779 WDU458778:WEK458779 VTY458778:VUO458779 VKC458778:VKS458779 VAG458778:VAW458779 UQK458778:URA458779 UGO458778:UHE458779 TWS458778:TXI458779 TMW458778:TNM458779 TDA458778:TDQ458779 STE458778:STU458779 SJI458778:SJY458779 RZM458778:SAC458779 RPQ458778:RQG458779 RFU458778:RGK458779 QVY458778:QWO458779 QMC458778:QMS458779 QCG458778:QCW458779 PSK458778:PTA458779 PIO458778:PJE458779 OYS458778:OZI458779 OOW458778:OPM458779 OFA458778:OFQ458779 NVE458778:NVU458779 NLI458778:NLY458779 NBM458778:NCC458779 MRQ458778:MSG458779 MHU458778:MIK458779 LXY458778:LYO458779 LOC458778:LOS458779 LEG458778:LEW458779 KUK458778:KVA458779 KKO458778:KLE458779 KAS458778:KBI458779 JQW458778:JRM458779 JHA458778:JHQ458779 IXE458778:IXU458779 INI458778:INY458779 IDM458778:IEC458779 HTQ458778:HUG458779 HJU458778:HKK458779 GZY458778:HAO458779 GQC458778:GQS458779 GGG458778:GGW458779 FWK458778:FXA458779 FMO458778:FNE458779 FCS458778:FDI458779 ESW458778:ETM458779 EJA458778:EJQ458779 DZE458778:DZU458779 DPI458778:DPY458779 DFM458778:DGC458779 CVQ458778:CWG458779 CLU458778:CMK458779 CBY458778:CCO458779 BSC458778:BSS458779 BIG458778:BIW458779 AYK458778:AZA458779 AOO458778:APE458779 AES458778:AFI458779 UW458778:VM458779 LA458778:LQ458779 BE458778:BU458779 WXM393242:WYC393243 WNQ393242:WOG393243 WDU393242:WEK393243 VTY393242:VUO393243 VKC393242:VKS393243 VAG393242:VAW393243 UQK393242:URA393243 UGO393242:UHE393243 TWS393242:TXI393243 TMW393242:TNM393243 TDA393242:TDQ393243 STE393242:STU393243 SJI393242:SJY393243 RZM393242:SAC393243 RPQ393242:RQG393243 RFU393242:RGK393243 QVY393242:QWO393243 QMC393242:QMS393243 QCG393242:QCW393243 PSK393242:PTA393243 PIO393242:PJE393243 OYS393242:OZI393243 OOW393242:OPM393243 OFA393242:OFQ393243 NVE393242:NVU393243 NLI393242:NLY393243 NBM393242:NCC393243 MRQ393242:MSG393243 MHU393242:MIK393243 LXY393242:LYO393243 LOC393242:LOS393243 LEG393242:LEW393243 KUK393242:KVA393243 KKO393242:KLE393243 KAS393242:KBI393243 JQW393242:JRM393243 JHA393242:JHQ393243 IXE393242:IXU393243 INI393242:INY393243 IDM393242:IEC393243 HTQ393242:HUG393243 HJU393242:HKK393243 GZY393242:HAO393243 GQC393242:GQS393243 GGG393242:GGW393243 FWK393242:FXA393243 FMO393242:FNE393243 FCS393242:FDI393243 ESW393242:ETM393243 EJA393242:EJQ393243 DZE393242:DZU393243 DPI393242:DPY393243 DFM393242:DGC393243 CVQ393242:CWG393243 CLU393242:CMK393243 CBY393242:CCO393243 BSC393242:BSS393243 BIG393242:BIW393243 AYK393242:AZA393243 AOO393242:APE393243 AES393242:AFI393243 UW393242:VM393243 LA393242:LQ393243 BE393242:BU393243 WXM327706:WYC327707 WNQ327706:WOG327707 WDU327706:WEK327707 VTY327706:VUO327707 VKC327706:VKS327707 VAG327706:VAW327707 UQK327706:URA327707 UGO327706:UHE327707 TWS327706:TXI327707 TMW327706:TNM327707 TDA327706:TDQ327707 STE327706:STU327707 SJI327706:SJY327707 RZM327706:SAC327707 RPQ327706:RQG327707 RFU327706:RGK327707 QVY327706:QWO327707 QMC327706:QMS327707 QCG327706:QCW327707 PSK327706:PTA327707 PIO327706:PJE327707 OYS327706:OZI327707 OOW327706:OPM327707 OFA327706:OFQ327707 NVE327706:NVU327707 NLI327706:NLY327707 NBM327706:NCC327707 MRQ327706:MSG327707 MHU327706:MIK327707 LXY327706:LYO327707 LOC327706:LOS327707 LEG327706:LEW327707 KUK327706:KVA327707 KKO327706:KLE327707 KAS327706:KBI327707 JQW327706:JRM327707 JHA327706:JHQ327707 IXE327706:IXU327707 INI327706:INY327707 IDM327706:IEC327707 HTQ327706:HUG327707 HJU327706:HKK327707 GZY327706:HAO327707 GQC327706:GQS327707 GGG327706:GGW327707 FWK327706:FXA327707 FMO327706:FNE327707 FCS327706:FDI327707 ESW327706:ETM327707 EJA327706:EJQ327707 DZE327706:DZU327707 DPI327706:DPY327707 DFM327706:DGC327707 CVQ327706:CWG327707 CLU327706:CMK327707 CBY327706:CCO327707 BSC327706:BSS327707 BIG327706:BIW327707 AYK327706:AZA327707 AOO327706:APE327707 AES327706:AFI327707 UW327706:VM327707 LA327706:LQ327707 BE327706:BU327707 WXM262170:WYC262171 WNQ262170:WOG262171 WDU262170:WEK262171 VTY262170:VUO262171 VKC262170:VKS262171 VAG262170:VAW262171 UQK262170:URA262171 UGO262170:UHE262171 TWS262170:TXI262171 TMW262170:TNM262171 TDA262170:TDQ262171 STE262170:STU262171 SJI262170:SJY262171 RZM262170:SAC262171 RPQ262170:RQG262171 RFU262170:RGK262171 QVY262170:QWO262171 QMC262170:QMS262171 QCG262170:QCW262171 PSK262170:PTA262171 PIO262170:PJE262171 OYS262170:OZI262171 OOW262170:OPM262171 OFA262170:OFQ262171 NVE262170:NVU262171 NLI262170:NLY262171 NBM262170:NCC262171 MRQ262170:MSG262171 MHU262170:MIK262171 LXY262170:LYO262171 LOC262170:LOS262171 LEG262170:LEW262171 KUK262170:KVA262171 KKO262170:KLE262171 KAS262170:KBI262171 JQW262170:JRM262171 JHA262170:JHQ262171 IXE262170:IXU262171 INI262170:INY262171 IDM262170:IEC262171 HTQ262170:HUG262171 HJU262170:HKK262171 GZY262170:HAO262171 GQC262170:GQS262171 GGG262170:GGW262171 FWK262170:FXA262171 FMO262170:FNE262171 FCS262170:FDI262171 ESW262170:ETM262171 EJA262170:EJQ262171 DZE262170:DZU262171 DPI262170:DPY262171 DFM262170:DGC262171 CVQ262170:CWG262171 CLU262170:CMK262171 CBY262170:CCO262171 BSC262170:BSS262171 BIG262170:BIW262171 AYK262170:AZA262171 AOO262170:APE262171 AES262170:AFI262171 UW262170:VM262171 LA262170:LQ262171 BE262170:BU262171 WXM196634:WYC196635 WNQ196634:WOG196635 WDU196634:WEK196635 VTY196634:VUO196635 VKC196634:VKS196635 VAG196634:VAW196635 UQK196634:URA196635 UGO196634:UHE196635 TWS196634:TXI196635 TMW196634:TNM196635 TDA196634:TDQ196635 STE196634:STU196635 SJI196634:SJY196635 RZM196634:SAC196635 RPQ196634:RQG196635 RFU196634:RGK196635 QVY196634:QWO196635 QMC196634:QMS196635 QCG196634:QCW196635 PSK196634:PTA196635 PIO196634:PJE196635 OYS196634:OZI196635 OOW196634:OPM196635 OFA196634:OFQ196635 NVE196634:NVU196635 NLI196634:NLY196635 NBM196634:NCC196635 MRQ196634:MSG196635 MHU196634:MIK196635 LXY196634:LYO196635 LOC196634:LOS196635 LEG196634:LEW196635 KUK196634:KVA196635 KKO196634:KLE196635 KAS196634:KBI196635 JQW196634:JRM196635 JHA196634:JHQ196635 IXE196634:IXU196635 INI196634:INY196635 IDM196634:IEC196635 HTQ196634:HUG196635 HJU196634:HKK196635 GZY196634:HAO196635 GQC196634:GQS196635 GGG196634:GGW196635 FWK196634:FXA196635 FMO196634:FNE196635 FCS196634:FDI196635 ESW196634:ETM196635 EJA196634:EJQ196635 DZE196634:DZU196635 DPI196634:DPY196635 DFM196634:DGC196635 CVQ196634:CWG196635 CLU196634:CMK196635 CBY196634:CCO196635 BSC196634:BSS196635 BIG196634:BIW196635 AYK196634:AZA196635 AOO196634:APE196635 AES196634:AFI196635 UW196634:VM196635 LA196634:LQ196635 BE196634:BU196635 WXM131098:WYC131099 WNQ131098:WOG131099 WDU131098:WEK131099 VTY131098:VUO131099 VKC131098:VKS131099 VAG131098:VAW131099 UQK131098:URA131099 UGO131098:UHE131099 TWS131098:TXI131099 TMW131098:TNM131099 TDA131098:TDQ131099 STE131098:STU131099 SJI131098:SJY131099 RZM131098:SAC131099 RPQ131098:RQG131099 RFU131098:RGK131099 QVY131098:QWO131099 QMC131098:QMS131099 QCG131098:QCW131099 PSK131098:PTA131099 PIO131098:PJE131099 OYS131098:OZI131099 OOW131098:OPM131099 OFA131098:OFQ131099 NVE131098:NVU131099 NLI131098:NLY131099 NBM131098:NCC131099 MRQ131098:MSG131099 MHU131098:MIK131099 LXY131098:LYO131099 LOC131098:LOS131099 LEG131098:LEW131099 KUK131098:KVA131099 KKO131098:KLE131099 KAS131098:KBI131099 JQW131098:JRM131099 JHA131098:JHQ131099 IXE131098:IXU131099 INI131098:INY131099 IDM131098:IEC131099 HTQ131098:HUG131099 HJU131098:HKK131099 GZY131098:HAO131099 GQC131098:GQS131099 GGG131098:GGW131099 FWK131098:FXA131099 FMO131098:FNE131099 FCS131098:FDI131099 ESW131098:ETM131099 EJA131098:EJQ131099 DZE131098:DZU131099 DPI131098:DPY131099 DFM131098:DGC131099 CVQ131098:CWG131099 CLU131098:CMK131099 CBY131098:CCO131099 BSC131098:BSS131099 BIG131098:BIW131099 AYK131098:AZA131099 AOO131098:APE131099 AES131098:AFI131099 UW131098:VM131099 LA131098:LQ131099 BE131098:BU131099 WXM65562:WYC65563 WNQ65562:WOG65563 WDU65562:WEK65563 VTY65562:VUO65563 VKC65562:VKS65563 VAG65562:VAW65563 UQK65562:URA65563 UGO65562:UHE65563 TWS65562:TXI65563 TMW65562:TNM65563 TDA65562:TDQ65563 STE65562:STU65563 SJI65562:SJY65563 RZM65562:SAC65563 RPQ65562:RQG65563 RFU65562:RGK65563 QVY65562:QWO65563 QMC65562:QMS65563 QCG65562:QCW65563 PSK65562:PTA65563 PIO65562:PJE65563 OYS65562:OZI65563 OOW65562:OPM65563 OFA65562:OFQ65563 NVE65562:NVU65563 NLI65562:NLY65563 NBM65562:NCC65563 MRQ65562:MSG65563 MHU65562:MIK65563 LXY65562:LYO65563 LOC65562:LOS65563 LEG65562:LEW65563 KUK65562:KVA65563 KKO65562:KLE65563 KAS65562:KBI65563 JQW65562:JRM65563 JHA65562:JHQ65563 IXE65562:IXU65563 INI65562:INY65563 IDM65562:IEC65563 HTQ65562:HUG65563 HJU65562:HKK65563 GZY65562:HAO65563 GQC65562:GQS65563 GGG65562:GGW65563 FWK65562:FXA65563 FMO65562:FNE65563 FCS65562:FDI65563 ESW65562:ETM65563 EJA65562:EJQ65563 DZE65562:DZU65563 DPI65562:DPY65563 DFM65562:DGC65563 CVQ65562:CWG65563 CLU65562:CMK65563 CBY65562:CCO65563 BSC65562:BSS65563 BIG65562:BIW65563 AYK65562:AZA65563 AOO65562:APE65563 AES65562:AFI65563 UW65562:VM65563 LA65562:LQ65563 BE65562:BU65563 WXM34:WYC35 WNQ34:WOG35 WDU34:WEK35 VTY34:VUO35 VKC34:VKS35 VAG34:VAW35 UQK34:URA35 UGO34:UHE35 TWS34:TXI35 TMW34:TNM35 TDA34:TDQ35 STE34:STU35 SJI34:SJY35 RZM34:SAC35 RPQ34:RQG35 RFU34:RGK35 QVY34:QWO35 QMC34:QMS35 QCG34:QCW35 PSK34:PTA35 PIO34:PJE35 OYS34:OZI35 OOW34:OPM35 OFA34:OFQ35 NVE34:NVU35 NLI34:NLY35 NBM34:NCC35 MRQ34:MSG35 MHU34:MIK35 LXY34:LYO35 LOC34:LOS35 LEG34:LEW35 KUK34:KVA35 KKO34:KLE35 KAS34:KBI35 JQW34:JRM35 JHA34:JHQ35 IXE34:IXU35 INI34:INY35 IDM34:IEC35 HTQ34:HUG35 HJU34:HKK35 GZY34:HAO35 GQC34:GQS35 GGG34:GGW35 FWK34:FXA35 FMO34:FNE35 FCS34:FDI35 ESW34:ETM35 EJA34:EJQ35 DZE34:DZU35 DPI34:DPY35 DFM34:DGC35 CVQ34:CWG35 CLU34:CMK35 CBY34:CCO35 BSC34:BSS35 BIG34:BIW35 AYK34:AZA35 AOO34:APE35 AES34:AFI35 UW34:VM35 LA34:LQ35 WXM983060:WYC983061 WNQ983060:WOG983061 WDU983060:WEK983061 VTY983060:VUO983061 VKC983060:VKS983061 VAG983060:VAW983061 UQK983060:URA983061 UGO983060:UHE983061 TWS983060:TXI983061 TMW983060:TNM983061 TDA983060:TDQ983061 STE983060:STU983061 SJI983060:SJY983061 RZM983060:SAC983061 RPQ983060:RQG983061 RFU983060:RGK983061 QVY983060:QWO983061 QMC983060:QMS983061 QCG983060:QCW983061 PSK983060:PTA983061 PIO983060:PJE983061 OYS983060:OZI983061 OOW983060:OPM983061 OFA983060:OFQ983061 NVE983060:NVU983061 NLI983060:NLY983061 NBM983060:NCC983061 MRQ983060:MSG983061 MHU983060:MIK983061 LXY983060:LYO983061 LOC983060:LOS983061 LEG983060:LEW983061 KUK983060:KVA983061 KKO983060:KLE983061 KAS983060:KBI983061 JQW983060:JRM983061 JHA983060:JHQ983061 IXE983060:IXU983061 INI983060:INY983061 IDM983060:IEC983061 HTQ983060:HUG983061 HJU983060:HKK983061 GZY983060:HAO983061 GQC983060:GQS983061 GGG983060:GGW983061 FWK983060:FXA983061 FMO983060:FNE983061 FCS983060:FDI983061 ESW983060:ETM983061 EJA983060:EJQ983061 DZE983060:DZU983061 DPI983060:DPY983061 DFM983060:DGC983061 CVQ983060:CWG983061 CLU983060:CMK983061 CBY983060:CCO983061 BSC983060:BSS983061 BIG983060:BIW983061 AYK983060:AZA983061 AOO983060:APE983061 AES983060:AFI983061 UW983060:VM983061 LA983060:LQ983061 BE983060:BU983061 WXM917524:WYC917525 WNQ917524:WOG917525 WDU917524:WEK917525 VTY917524:VUO917525 VKC917524:VKS917525 VAG917524:VAW917525 UQK917524:URA917525 UGO917524:UHE917525 TWS917524:TXI917525 TMW917524:TNM917525 TDA917524:TDQ917525 STE917524:STU917525 SJI917524:SJY917525 RZM917524:SAC917525 RPQ917524:RQG917525 RFU917524:RGK917525 QVY917524:QWO917525 QMC917524:QMS917525 QCG917524:QCW917525 PSK917524:PTA917525 PIO917524:PJE917525 OYS917524:OZI917525 OOW917524:OPM917525 OFA917524:OFQ917525 NVE917524:NVU917525 NLI917524:NLY917525 NBM917524:NCC917525 MRQ917524:MSG917525 MHU917524:MIK917525 LXY917524:LYO917525 LOC917524:LOS917525 LEG917524:LEW917525 KUK917524:KVA917525 KKO917524:KLE917525 KAS917524:KBI917525 JQW917524:JRM917525 JHA917524:JHQ917525 IXE917524:IXU917525 INI917524:INY917525 IDM917524:IEC917525 HTQ917524:HUG917525 HJU917524:HKK917525 GZY917524:HAO917525 GQC917524:GQS917525 GGG917524:GGW917525 FWK917524:FXA917525 FMO917524:FNE917525 FCS917524:FDI917525 ESW917524:ETM917525 EJA917524:EJQ917525 DZE917524:DZU917525 DPI917524:DPY917525 DFM917524:DGC917525 CVQ917524:CWG917525 CLU917524:CMK917525 CBY917524:CCO917525 BSC917524:BSS917525 BIG917524:BIW917525 AYK917524:AZA917525 AOO917524:APE917525 AES917524:AFI917525 UW917524:VM917525 LA917524:LQ917525 BE917524:BU917525 WXM851988:WYC851989 WNQ851988:WOG851989 WDU851988:WEK851989 VTY851988:VUO851989 VKC851988:VKS851989 VAG851988:VAW851989 UQK851988:URA851989 UGO851988:UHE851989 TWS851988:TXI851989 TMW851988:TNM851989 TDA851988:TDQ851989 STE851988:STU851989 SJI851988:SJY851989 RZM851988:SAC851989 RPQ851988:RQG851989 RFU851988:RGK851989 QVY851988:QWO851989 QMC851988:QMS851989 QCG851988:QCW851989 PSK851988:PTA851989 PIO851988:PJE851989 OYS851988:OZI851989 OOW851988:OPM851989 OFA851988:OFQ851989 NVE851988:NVU851989 NLI851988:NLY851989 NBM851988:NCC851989 MRQ851988:MSG851989 MHU851988:MIK851989 LXY851988:LYO851989 LOC851988:LOS851989 LEG851988:LEW851989 KUK851988:KVA851989 KKO851988:KLE851989 KAS851988:KBI851989 JQW851988:JRM851989 JHA851988:JHQ851989 IXE851988:IXU851989 INI851988:INY851989 IDM851988:IEC851989 HTQ851988:HUG851989 HJU851988:HKK851989 GZY851988:HAO851989 GQC851988:GQS851989 GGG851988:GGW851989 FWK851988:FXA851989 FMO851988:FNE851989 FCS851988:FDI851989 ESW851988:ETM851989 EJA851988:EJQ851989 DZE851988:DZU851989 DPI851988:DPY851989 DFM851988:DGC851989 CVQ851988:CWG851989 CLU851988:CMK851989 CBY851988:CCO851989 BSC851988:BSS851989 BIG851988:BIW851989 AYK851988:AZA851989 AOO851988:APE851989 AES851988:AFI851989 UW851988:VM851989 LA851988:LQ851989 BE851988:BU851989 WXM786452:WYC786453 WNQ786452:WOG786453 WDU786452:WEK786453 VTY786452:VUO786453 VKC786452:VKS786453 VAG786452:VAW786453 UQK786452:URA786453 UGO786452:UHE786453 TWS786452:TXI786453 TMW786452:TNM786453 TDA786452:TDQ786453 STE786452:STU786453 SJI786452:SJY786453 RZM786452:SAC786453 RPQ786452:RQG786453 RFU786452:RGK786453 QVY786452:QWO786453 QMC786452:QMS786453 QCG786452:QCW786453 PSK786452:PTA786453 PIO786452:PJE786453 OYS786452:OZI786453 OOW786452:OPM786453 OFA786452:OFQ786453 NVE786452:NVU786453 NLI786452:NLY786453 NBM786452:NCC786453 MRQ786452:MSG786453 MHU786452:MIK786453 LXY786452:LYO786453 LOC786452:LOS786453 LEG786452:LEW786453 KUK786452:KVA786453 KKO786452:KLE786453 KAS786452:KBI786453 JQW786452:JRM786453 JHA786452:JHQ786453 IXE786452:IXU786453 INI786452:INY786453 IDM786452:IEC786453 HTQ786452:HUG786453 HJU786452:HKK786453 GZY786452:HAO786453 GQC786452:GQS786453 GGG786452:GGW786453 FWK786452:FXA786453 FMO786452:FNE786453 FCS786452:FDI786453 ESW786452:ETM786453 EJA786452:EJQ786453 DZE786452:DZU786453 DPI786452:DPY786453 DFM786452:DGC786453 CVQ786452:CWG786453 CLU786452:CMK786453 CBY786452:CCO786453 BSC786452:BSS786453 BIG786452:BIW786453 AYK786452:AZA786453 AOO786452:APE786453 AES786452:AFI786453 UW786452:VM786453 LA786452:LQ786453 BE786452:BU786453 WXM720916:WYC720917 WNQ720916:WOG720917 WDU720916:WEK720917 VTY720916:VUO720917 VKC720916:VKS720917 VAG720916:VAW720917 UQK720916:URA720917 UGO720916:UHE720917 TWS720916:TXI720917 TMW720916:TNM720917 TDA720916:TDQ720917 STE720916:STU720917 SJI720916:SJY720917 RZM720916:SAC720917 RPQ720916:RQG720917 RFU720916:RGK720917 QVY720916:QWO720917 QMC720916:QMS720917 QCG720916:QCW720917 PSK720916:PTA720917 PIO720916:PJE720917 OYS720916:OZI720917 OOW720916:OPM720917 OFA720916:OFQ720917 NVE720916:NVU720917 NLI720916:NLY720917 NBM720916:NCC720917 MRQ720916:MSG720917 MHU720916:MIK720917 LXY720916:LYO720917 LOC720916:LOS720917 LEG720916:LEW720917 KUK720916:KVA720917 KKO720916:KLE720917 KAS720916:KBI720917 JQW720916:JRM720917 JHA720916:JHQ720917 IXE720916:IXU720917 INI720916:INY720917 IDM720916:IEC720917 HTQ720916:HUG720917 HJU720916:HKK720917 GZY720916:HAO720917 GQC720916:GQS720917 GGG720916:GGW720917 FWK720916:FXA720917 FMO720916:FNE720917 FCS720916:FDI720917 ESW720916:ETM720917 EJA720916:EJQ720917 DZE720916:DZU720917 DPI720916:DPY720917 DFM720916:DGC720917 CVQ720916:CWG720917 CLU720916:CMK720917 CBY720916:CCO720917 BSC720916:BSS720917 BIG720916:BIW720917 AYK720916:AZA720917 AOO720916:APE720917 AES720916:AFI720917 UW720916:VM720917 LA720916:LQ720917 BE720916:BU720917 WXM655380:WYC655381 WNQ655380:WOG655381 WDU655380:WEK655381 VTY655380:VUO655381 VKC655380:VKS655381 VAG655380:VAW655381 UQK655380:URA655381 UGO655380:UHE655381 TWS655380:TXI655381 TMW655380:TNM655381 TDA655380:TDQ655381 STE655380:STU655381 SJI655380:SJY655381 RZM655380:SAC655381 RPQ655380:RQG655381 RFU655380:RGK655381 QVY655380:QWO655381 QMC655380:QMS655381 QCG655380:QCW655381 PSK655380:PTA655381 PIO655380:PJE655381 OYS655380:OZI655381 OOW655380:OPM655381 OFA655380:OFQ655381 NVE655380:NVU655381 NLI655380:NLY655381 NBM655380:NCC655381 MRQ655380:MSG655381 MHU655380:MIK655381 LXY655380:LYO655381 LOC655380:LOS655381 LEG655380:LEW655381 KUK655380:KVA655381 KKO655380:KLE655381 KAS655380:KBI655381 JQW655380:JRM655381 JHA655380:JHQ655381 IXE655380:IXU655381 INI655380:INY655381 IDM655380:IEC655381 HTQ655380:HUG655381 HJU655380:HKK655381 GZY655380:HAO655381 GQC655380:GQS655381 GGG655380:GGW655381 FWK655380:FXA655381 FMO655380:FNE655381 FCS655380:FDI655381 ESW655380:ETM655381 EJA655380:EJQ655381 DZE655380:DZU655381 DPI655380:DPY655381 DFM655380:DGC655381 CVQ655380:CWG655381 CLU655380:CMK655381 CBY655380:CCO655381 BSC655380:BSS655381 BIG655380:BIW655381 AYK655380:AZA655381 AOO655380:APE655381 AES655380:AFI655381 UW655380:VM655381 LA655380:LQ655381 BE655380:BU655381 WXM589844:WYC589845 WNQ589844:WOG589845 WDU589844:WEK589845 VTY589844:VUO589845 VKC589844:VKS589845 VAG589844:VAW589845 UQK589844:URA589845 UGO589844:UHE589845 TWS589844:TXI589845 TMW589844:TNM589845 TDA589844:TDQ589845 STE589844:STU589845 SJI589844:SJY589845 RZM589844:SAC589845 RPQ589844:RQG589845 RFU589844:RGK589845 QVY589844:QWO589845 QMC589844:QMS589845 QCG589844:QCW589845 PSK589844:PTA589845 PIO589844:PJE589845 OYS589844:OZI589845 OOW589844:OPM589845 OFA589844:OFQ589845 NVE589844:NVU589845 NLI589844:NLY589845 NBM589844:NCC589845 MRQ589844:MSG589845 MHU589844:MIK589845 LXY589844:LYO589845 LOC589844:LOS589845 LEG589844:LEW589845 KUK589844:KVA589845 KKO589844:KLE589845 KAS589844:KBI589845 JQW589844:JRM589845 JHA589844:JHQ589845 IXE589844:IXU589845 INI589844:INY589845 IDM589844:IEC589845 HTQ589844:HUG589845 HJU589844:HKK589845 GZY589844:HAO589845 GQC589844:GQS589845 GGG589844:GGW589845 FWK589844:FXA589845 FMO589844:FNE589845 FCS589844:FDI589845 ESW589844:ETM589845 EJA589844:EJQ589845 DZE589844:DZU589845 DPI589844:DPY589845 DFM589844:DGC589845 CVQ589844:CWG589845 CLU589844:CMK589845 CBY589844:CCO589845 BSC589844:BSS589845 BIG589844:BIW589845 AYK589844:AZA589845 AOO589844:APE589845 AES589844:AFI589845 UW589844:VM589845 LA589844:LQ589845 BE589844:BU589845 WXM524308:WYC524309 WNQ524308:WOG524309 WDU524308:WEK524309 VTY524308:VUO524309 VKC524308:VKS524309 VAG524308:VAW524309 UQK524308:URA524309 UGO524308:UHE524309 TWS524308:TXI524309 TMW524308:TNM524309 TDA524308:TDQ524309 STE524308:STU524309 SJI524308:SJY524309 RZM524308:SAC524309 RPQ524308:RQG524309 RFU524308:RGK524309 QVY524308:QWO524309 QMC524308:QMS524309 QCG524308:QCW524309 PSK524308:PTA524309 PIO524308:PJE524309 OYS524308:OZI524309 OOW524308:OPM524309 OFA524308:OFQ524309 NVE524308:NVU524309 NLI524308:NLY524309 NBM524308:NCC524309 MRQ524308:MSG524309 MHU524308:MIK524309 LXY524308:LYO524309 LOC524308:LOS524309 LEG524308:LEW524309 KUK524308:KVA524309 KKO524308:KLE524309 KAS524308:KBI524309 JQW524308:JRM524309 JHA524308:JHQ524309 IXE524308:IXU524309 INI524308:INY524309 IDM524308:IEC524309 HTQ524308:HUG524309 HJU524308:HKK524309 GZY524308:HAO524309 GQC524308:GQS524309 GGG524308:GGW524309 FWK524308:FXA524309 FMO524308:FNE524309 FCS524308:FDI524309 ESW524308:ETM524309 EJA524308:EJQ524309 DZE524308:DZU524309 DPI524308:DPY524309 DFM524308:DGC524309 CVQ524308:CWG524309 CLU524308:CMK524309 CBY524308:CCO524309 BSC524308:BSS524309 BIG524308:BIW524309 AYK524308:AZA524309 AOO524308:APE524309 AES524308:AFI524309 UW524308:VM524309 LA524308:LQ524309 BE524308:BU524309 WXM458772:WYC458773 WNQ458772:WOG458773 WDU458772:WEK458773 VTY458772:VUO458773 VKC458772:VKS458773 VAG458772:VAW458773 UQK458772:URA458773 UGO458772:UHE458773 TWS458772:TXI458773 TMW458772:TNM458773 TDA458772:TDQ458773 STE458772:STU458773 SJI458772:SJY458773 RZM458772:SAC458773 RPQ458772:RQG458773 RFU458772:RGK458773 QVY458772:QWO458773 QMC458772:QMS458773 QCG458772:QCW458773 PSK458772:PTA458773 PIO458772:PJE458773 OYS458772:OZI458773 OOW458772:OPM458773 OFA458772:OFQ458773 NVE458772:NVU458773 NLI458772:NLY458773 NBM458772:NCC458773 MRQ458772:MSG458773 MHU458772:MIK458773 LXY458772:LYO458773 LOC458772:LOS458773 LEG458772:LEW458773 KUK458772:KVA458773 KKO458772:KLE458773 KAS458772:KBI458773 JQW458772:JRM458773 JHA458772:JHQ458773 IXE458772:IXU458773 INI458772:INY458773 IDM458772:IEC458773 HTQ458772:HUG458773 HJU458772:HKK458773 GZY458772:HAO458773 GQC458772:GQS458773 GGG458772:GGW458773 FWK458772:FXA458773 FMO458772:FNE458773 FCS458772:FDI458773 ESW458772:ETM458773 EJA458772:EJQ458773 DZE458772:DZU458773 DPI458772:DPY458773 DFM458772:DGC458773 CVQ458772:CWG458773 CLU458772:CMK458773 CBY458772:CCO458773 BSC458772:BSS458773 BIG458772:BIW458773 AYK458772:AZA458773 AOO458772:APE458773 AES458772:AFI458773 UW458772:VM458773 LA458772:LQ458773 BE458772:BU458773 WXM393236:WYC393237 WNQ393236:WOG393237 WDU393236:WEK393237 VTY393236:VUO393237 VKC393236:VKS393237 VAG393236:VAW393237 UQK393236:URA393237 UGO393236:UHE393237 TWS393236:TXI393237 TMW393236:TNM393237 TDA393236:TDQ393237 STE393236:STU393237 SJI393236:SJY393237 RZM393236:SAC393237 RPQ393236:RQG393237 RFU393236:RGK393237 QVY393236:QWO393237 QMC393236:QMS393237 QCG393236:QCW393237 PSK393236:PTA393237 PIO393236:PJE393237 OYS393236:OZI393237 OOW393236:OPM393237 OFA393236:OFQ393237 NVE393236:NVU393237 NLI393236:NLY393237 NBM393236:NCC393237 MRQ393236:MSG393237 MHU393236:MIK393237 LXY393236:LYO393237 LOC393236:LOS393237 LEG393236:LEW393237 KUK393236:KVA393237 KKO393236:KLE393237 KAS393236:KBI393237 JQW393236:JRM393237 JHA393236:JHQ393237 IXE393236:IXU393237 INI393236:INY393237 IDM393236:IEC393237 HTQ393236:HUG393237 HJU393236:HKK393237 GZY393236:HAO393237 GQC393236:GQS393237 GGG393236:GGW393237 FWK393236:FXA393237 FMO393236:FNE393237 FCS393236:FDI393237 ESW393236:ETM393237 EJA393236:EJQ393237 DZE393236:DZU393237 DPI393236:DPY393237 DFM393236:DGC393237 CVQ393236:CWG393237 CLU393236:CMK393237 CBY393236:CCO393237 BSC393236:BSS393237 BIG393236:BIW393237 AYK393236:AZA393237 AOO393236:APE393237 AES393236:AFI393237 UW393236:VM393237 LA393236:LQ393237 BE393236:BU393237 WXM327700:WYC327701 WNQ327700:WOG327701 WDU327700:WEK327701 VTY327700:VUO327701 VKC327700:VKS327701 VAG327700:VAW327701 UQK327700:URA327701 UGO327700:UHE327701 TWS327700:TXI327701 TMW327700:TNM327701 TDA327700:TDQ327701 STE327700:STU327701 SJI327700:SJY327701 RZM327700:SAC327701 RPQ327700:RQG327701 RFU327700:RGK327701 QVY327700:QWO327701 QMC327700:QMS327701 QCG327700:QCW327701 PSK327700:PTA327701 PIO327700:PJE327701 OYS327700:OZI327701 OOW327700:OPM327701 OFA327700:OFQ327701 NVE327700:NVU327701 NLI327700:NLY327701 NBM327700:NCC327701 MRQ327700:MSG327701 MHU327700:MIK327701 LXY327700:LYO327701 LOC327700:LOS327701 LEG327700:LEW327701 KUK327700:KVA327701 KKO327700:KLE327701 KAS327700:KBI327701 JQW327700:JRM327701 JHA327700:JHQ327701 IXE327700:IXU327701 INI327700:INY327701 IDM327700:IEC327701 HTQ327700:HUG327701 HJU327700:HKK327701 GZY327700:HAO327701 GQC327700:GQS327701 GGG327700:GGW327701 FWK327700:FXA327701 FMO327700:FNE327701 FCS327700:FDI327701 ESW327700:ETM327701 EJA327700:EJQ327701 DZE327700:DZU327701 DPI327700:DPY327701 DFM327700:DGC327701 CVQ327700:CWG327701 CLU327700:CMK327701 CBY327700:CCO327701 BSC327700:BSS327701 BIG327700:BIW327701 AYK327700:AZA327701 AOO327700:APE327701 AES327700:AFI327701 UW327700:VM327701 LA327700:LQ327701 BE327700:BU327701 WXM262164:WYC262165 WNQ262164:WOG262165 WDU262164:WEK262165 VTY262164:VUO262165 VKC262164:VKS262165 VAG262164:VAW262165 UQK262164:URA262165 UGO262164:UHE262165 TWS262164:TXI262165 TMW262164:TNM262165 TDA262164:TDQ262165 STE262164:STU262165 SJI262164:SJY262165 RZM262164:SAC262165 RPQ262164:RQG262165 RFU262164:RGK262165 QVY262164:QWO262165 QMC262164:QMS262165 QCG262164:QCW262165 PSK262164:PTA262165 PIO262164:PJE262165 OYS262164:OZI262165 OOW262164:OPM262165 OFA262164:OFQ262165 NVE262164:NVU262165 NLI262164:NLY262165 NBM262164:NCC262165 MRQ262164:MSG262165 MHU262164:MIK262165 LXY262164:LYO262165 LOC262164:LOS262165 LEG262164:LEW262165 KUK262164:KVA262165 KKO262164:KLE262165 KAS262164:KBI262165 JQW262164:JRM262165 JHA262164:JHQ262165 IXE262164:IXU262165 INI262164:INY262165 IDM262164:IEC262165 HTQ262164:HUG262165 HJU262164:HKK262165 GZY262164:HAO262165 GQC262164:GQS262165 GGG262164:GGW262165 FWK262164:FXA262165 FMO262164:FNE262165 FCS262164:FDI262165 ESW262164:ETM262165 EJA262164:EJQ262165 DZE262164:DZU262165 DPI262164:DPY262165 DFM262164:DGC262165 CVQ262164:CWG262165 CLU262164:CMK262165 CBY262164:CCO262165 BSC262164:BSS262165 BIG262164:BIW262165 AYK262164:AZA262165 AOO262164:APE262165 AES262164:AFI262165 UW262164:VM262165 LA262164:LQ262165 BE262164:BU262165 WXM196628:WYC196629 WNQ196628:WOG196629 WDU196628:WEK196629 VTY196628:VUO196629 VKC196628:VKS196629 VAG196628:VAW196629 UQK196628:URA196629 UGO196628:UHE196629 TWS196628:TXI196629 TMW196628:TNM196629 TDA196628:TDQ196629 STE196628:STU196629 SJI196628:SJY196629 RZM196628:SAC196629 RPQ196628:RQG196629 RFU196628:RGK196629 QVY196628:QWO196629 QMC196628:QMS196629 QCG196628:QCW196629 PSK196628:PTA196629 PIO196628:PJE196629 OYS196628:OZI196629 OOW196628:OPM196629 OFA196628:OFQ196629 NVE196628:NVU196629 NLI196628:NLY196629 NBM196628:NCC196629 MRQ196628:MSG196629 MHU196628:MIK196629 LXY196628:LYO196629 LOC196628:LOS196629 LEG196628:LEW196629 KUK196628:KVA196629 KKO196628:KLE196629 KAS196628:KBI196629 JQW196628:JRM196629 JHA196628:JHQ196629 IXE196628:IXU196629 INI196628:INY196629 IDM196628:IEC196629 HTQ196628:HUG196629 HJU196628:HKK196629 GZY196628:HAO196629 GQC196628:GQS196629 GGG196628:GGW196629 FWK196628:FXA196629 FMO196628:FNE196629 FCS196628:FDI196629 ESW196628:ETM196629 EJA196628:EJQ196629 DZE196628:DZU196629 DPI196628:DPY196629 DFM196628:DGC196629 CVQ196628:CWG196629 CLU196628:CMK196629 CBY196628:CCO196629 BSC196628:BSS196629 BIG196628:BIW196629 AYK196628:AZA196629 AOO196628:APE196629 AES196628:AFI196629 UW196628:VM196629 LA196628:LQ196629 BE196628:BU196629 WXM131092:WYC131093 WNQ131092:WOG131093 WDU131092:WEK131093 VTY131092:VUO131093 VKC131092:VKS131093 VAG131092:VAW131093 UQK131092:URA131093 UGO131092:UHE131093 TWS131092:TXI131093 TMW131092:TNM131093 TDA131092:TDQ131093 STE131092:STU131093 SJI131092:SJY131093 RZM131092:SAC131093 RPQ131092:RQG131093 RFU131092:RGK131093 QVY131092:QWO131093 QMC131092:QMS131093 QCG131092:QCW131093 PSK131092:PTA131093 PIO131092:PJE131093 OYS131092:OZI131093 OOW131092:OPM131093 OFA131092:OFQ131093 NVE131092:NVU131093 NLI131092:NLY131093 NBM131092:NCC131093 MRQ131092:MSG131093 MHU131092:MIK131093 LXY131092:LYO131093 LOC131092:LOS131093 LEG131092:LEW131093 KUK131092:KVA131093 KKO131092:KLE131093 KAS131092:KBI131093 JQW131092:JRM131093 JHA131092:JHQ131093 IXE131092:IXU131093 INI131092:INY131093 IDM131092:IEC131093 HTQ131092:HUG131093 HJU131092:HKK131093 GZY131092:HAO131093 GQC131092:GQS131093 GGG131092:GGW131093 FWK131092:FXA131093 FMO131092:FNE131093 FCS131092:FDI131093 ESW131092:ETM131093 EJA131092:EJQ131093 DZE131092:DZU131093 DPI131092:DPY131093 DFM131092:DGC131093 CVQ131092:CWG131093 CLU131092:CMK131093 CBY131092:CCO131093 BSC131092:BSS131093 BIG131092:BIW131093 AYK131092:AZA131093 AOO131092:APE131093 AES131092:AFI131093 UW131092:VM131093 LA131092:LQ131093 BE131092:BU131093 WXM65556:WYC65557 WNQ65556:WOG65557 WDU65556:WEK65557 VTY65556:VUO65557 VKC65556:VKS65557 VAG65556:VAW65557 UQK65556:URA65557 UGO65556:UHE65557 TWS65556:TXI65557 TMW65556:TNM65557 TDA65556:TDQ65557 STE65556:STU65557 SJI65556:SJY65557 RZM65556:SAC65557 RPQ65556:RQG65557 RFU65556:RGK65557 QVY65556:QWO65557 QMC65556:QMS65557 QCG65556:QCW65557 PSK65556:PTA65557 PIO65556:PJE65557 OYS65556:OZI65557 OOW65556:OPM65557 OFA65556:OFQ65557 NVE65556:NVU65557 NLI65556:NLY65557 NBM65556:NCC65557 MRQ65556:MSG65557 MHU65556:MIK65557 LXY65556:LYO65557 LOC65556:LOS65557 LEG65556:LEW65557 KUK65556:KVA65557 KKO65556:KLE65557 KAS65556:KBI65557 JQW65556:JRM65557 JHA65556:JHQ65557 IXE65556:IXU65557 INI65556:INY65557 IDM65556:IEC65557 HTQ65556:HUG65557 HJU65556:HKK65557 GZY65556:HAO65557 GQC65556:GQS65557 GGG65556:GGW65557 FWK65556:FXA65557 FMO65556:FNE65557 FCS65556:FDI65557 ESW65556:ETM65557 EJA65556:EJQ65557 DZE65556:DZU65557 DPI65556:DPY65557 DFM65556:DGC65557 CVQ65556:CWG65557 CLU65556:CMK65557 CBY65556:CCO65557 BSC65556:BSS65557 BIG65556:BIW65557 AYK65556:AZA65557 AOO65556:APE65557 AES65556:AFI65557 UW65556:VM65557 LA65556:LQ65557 BE65556:BU65557 WXM983054:WYC983055 WNQ983054:WOG983055 WDU983054:WEK983055 VTY983054:VUO983055 VKC983054:VKS983055 VAG983054:VAW983055 UQK983054:URA983055 UGO983054:UHE983055 TWS983054:TXI983055 TMW983054:TNM983055 TDA983054:TDQ983055 STE983054:STU983055 SJI983054:SJY983055 RZM983054:SAC983055 RPQ983054:RQG983055 RFU983054:RGK983055 QVY983054:QWO983055 QMC983054:QMS983055 QCG983054:QCW983055 PSK983054:PTA983055 PIO983054:PJE983055 OYS983054:OZI983055 OOW983054:OPM983055 OFA983054:OFQ983055 NVE983054:NVU983055 NLI983054:NLY983055 NBM983054:NCC983055 MRQ983054:MSG983055 MHU983054:MIK983055 LXY983054:LYO983055 LOC983054:LOS983055 LEG983054:LEW983055 KUK983054:KVA983055 KKO983054:KLE983055 KAS983054:KBI983055 JQW983054:JRM983055 JHA983054:JHQ983055 IXE983054:IXU983055 INI983054:INY983055 IDM983054:IEC983055 HTQ983054:HUG983055 HJU983054:HKK983055 GZY983054:HAO983055 GQC983054:GQS983055 GGG983054:GGW983055 FWK983054:FXA983055 FMO983054:FNE983055 FCS983054:FDI983055 ESW983054:ETM983055 EJA983054:EJQ983055 DZE983054:DZU983055 DPI983054:DPY983055 DFM983054:DGC983055 CVQ983054:CWG983055 CLU983054:CMK983055 CBY983054:CCO983055 BSC983054:BSS983055 BIG983054:BIW983055 AYK983054:AZA983055 AOO983054:APE983055 AES983054:AFI983055 UW983054:VM983055 LA983054:LQ983055 BE983054:BU983055 WXM917518:WYC917519 WNQ917518:WOG917519 WDU917518:WEK917519 VTY917518:VUO917519 VKC917518:VKS917519 VAG917518:VAW917519 UQK917518:URA917519 UGO917518:UHE917519 TWS917518:TXI917519 TMW917518:TNM917519 TDA917518:TDQ917519 STE917518:STU917519 SJI917518:SJY917519 RZM917518:SAC917519 RPQ917518:RQG917519 RFU917518:RGK917519 QVY917518:QWO917519 QMC917518:QMS917519 QCG917518:QCW917519 PSK917518:PTA917519 PIO917518:PJE917519 OYS917518:OZI917519 OOW917518:OPM917519 OFA917518:OFQ917519 NVE917518:NVU917519 NLI917518:NLY917519 NBM917518:NCC917519 MRQ917518:MSG917519 MHU917518:MIK917519 LXY917518:LYO917519 LOC917518:LOS917519 LEG917518:LEW917519 KUK917518:KVA917519 KKO917518:KLE917519 KAS917518:KBI917519 JQW917518:JRM917519 JHA917518:JHQ917519 IXE917518:IXU917519 INI917518:INY917519 IDM917518:IEC917519 HTQ917518:HUG917519 HJU917518:HKK917519 GZY917518:HAO917519 GQC917518:GQS917519 GGG917518:GGW917519 FWK917518:FXA917519 FMO917518:FNE917519 FCS917518:FDI917519 ESW917518:ETM917519 EJA917518:EJQ917519 DZE917518:DZU917519 DPI917518:DPY917519 DFM917518:DGC917519 CVQ917518:CWG917519 CLU917518:CMK917519 CBY917518:CCO917519 BSC917518:BSS917519 BIG917518:BIW917519 AYK917518:AZA917519 AOO917518:APE917519 AES917518:AFI917519 UW917518:VM917519 LA917518:LQ917519 BE917518:BU917519 WXM851982:WYC851983 WNQ851982:WOG851983 WDU851982:WEK851983 VTY851982:VUO851983 VKC851982:VKS851983 VAG851982:VAW851983 UQK851982:URA851983 UGO851982:UHE851983 TWS851982:TXI851983 TMW851982:TNM851983 TDA851982:TDQ851983 STE851982:STU851983 SJI851982:SJY851983 RZM851982:SAC851983 RPQ851982:RQG851983 RFU851982:RGK851983 QVY851982:QWO851983 QMC851982:QMS851983 QCG851982:QCW851983 PSK851982:PTA851983 PIO851982:PJE851983 OYS851982:OZI851983 OOW851982:OPM851983 OFA851982:OFQ851983 NVE851982:NVU851983 NLI851982:NLY851983 NBM851982:NCC851983 MRQ851982:MSG851983 MHU851982:MIK851983 LXY851982:LYO851983 LOC851982:LOS851983 LEG851982:LEW851983 KUK851982:KVA851983 KKO851982:KLE851983 KAS851982:KBI851983 JQW851982:JRM851983 JHA851982:JHQ851983 IXE851982:IXU851983 INI851982:INY851983 IDM851982:IEC851983 HTQ851982:HUG851983 HJU851982:HKK851983 GZY851982:HAO851983 GQC851982:GQS851983 GGG851982:GGW851983 FWK851982:FXA851983 FMO851982:FNE851983 FCS851982:FDI851983 ESW851982:ETM851983 EJA851982:EJQ851983 DZE851982:DZU851983 DPI851982:DPY851983 DFM851982:DGC851983 CVQ851982:CWG851983 CLU851982:CMK851983 CBY851982:CCO851983 BSC851982:BSS851983 BIG851982:BIW851983 AYK851982:AZA851983 AOO851982:APE851983 AES851982:AFI851983 UW851982:VM851983 LA851982:LQ851983 BE851982:BU851983 WXM786446:WYC786447 WNQ786446:WOG786447 WDU786446:WEK786447 VTY786446:VUO786447 VKC786446:VKS786447 VAG786446:VAW786447 UQK786446:URA786447 UGO786446:UHE786447 TWS786446:TXI786447 TMW786446:TNM786447 TDA786446:TDQ786447 STE786446:STU786447 SJI786446:SJY786447 RZM786446:SAC786447 RPQ786446:RQG786447 RFU786446:RGK786447 QVY786446:QWO786447 QMC786446:QMS786447 QCG786446:QCW786447 PSK786446:PTA786447 PIO786446:PJE786447 OYS786446:OZI786447 OOW786446:OPM786447 OFA786446:OFQ786447 NVE786446:NVU786447 NLI786446:NLY786447 NBM786446:NCC786447 MRQ786446:MSG786447 MHU786446:MIK786447 LXY786446:LYO786447 LOC786446:LOS786447 LEG786446:LEW786447 KUK786446:KVA786447 KKO786446:KLE786447 KAS786446:KBI786447 JQW786446:JRM786447 JHA786446:JHQ786447 IXE786446:IXU786447 INI786446:INY786447 IDM786446:IEC786447 HTQ786446:HUG786447 HJU786446:HKK786447 GZY786446:HAO786447 GQC786446:GQS786447 GGG786446:GGW786447 FWK786446:FXA786447 FMO786446:FNE786447 FCS786446:FDI786447 ESW786446:ETM786447 EJA786446:EJQ786447 DZE786446:DZU786447 DPI786446:DPY786447 DFM786446:DGC786447 CVQ786446:CWG786447 CLU786446:CMK786447 CBY786446:CCO786447 BSC786446:BSS786447 BIG786446:BIW786447 AYK786446:AZA786447 AOO786446:APE786447 AES786446:AFI786447 UW786446:VM786447 LA786446:LQ786447 BE786446:BU786447 WXM720910:WYC720911 WNQ720910:WOG720911 WDU720910:WEK720911 VTY720910:VUO720911 VKC720910:VKS720911 VAG720910:VAW720911 UQK720910:URA720911 UGO720910:UHE720911 TWS720910:TXI720911 TMW720910:TNM720911 TDA720910:TDQ720911 STE720910:STU720911 SJI720910:SJY720911 RZM720910:SAC720911 RPQ720910:RQG720911 RFU720910:RGK720911 QVY720910:QWO720911 QMC720910:QMS720911 QCG720910:QCW720911 PSK720910:PTA720911 PIO720910:PJE720911 OYS720910:OZI720911 OOW720910:OPM720911 OFA720910:OFQ720911 NVE720910:NVU720911 NLI720910:NLY720911 NBM720910:NCC720911 MRQ720910:MSG720911 MHU720910:MIK720911 LXY720910:LYO720911 LOC720910:LOS720911 LEG720910:LEW720911 KUK720910:KVA720911 KKO720910:KLE720911 KAS720910:KBI720911 JQW720910:JRM720911 JHA720910:JHQ720911 IXE720910:IXU720911 INI720910:INY720911 IDM720910:IEC720911 HTQ720910:HUG720911 HJU720910:HKK720911 GZY720910:HAO720911 GQC720910:GQS720911 GGG720910:GGW720911 FWK720910:FXA720911 FMO720910:FNE720911 FCS720910:FDI720911 ESW720910:ETM720911 EJA720910:EJQ720911 DZE720910:DZU720911 DPI720910:DPY720911 DFM720910:DGC720911 CVQ720910:CWG720911 CLU720910:CMK720911 CBY720910:CCO720911 BSC720910:BSS720911 BIG720910:BIW720911 AYK720910:AZA720911 AOO720910:APE720911 AES720910:AFI720911 UW720910:VM720911 LA720910:LQ720911 BE720910:BU720911 WXM655374:WYC655375 WNQ655374:WOG655375 WDU655374:WEK655375 VTY655374:VUO655375 VKC655374:VKS655375 VAG655374:VAW655375 UQK655374:URA655375 UGO655374:UHE655375 TWS655374:TXI655375 TMW655374:TNM655375 TDA655374:TDQ655375 STE655374:STU655375 SJI655374:SJY655375 RZM655374:SAC655375 RPQ655374:RQG655375 RFU655374:RGK655375 QVY655374:QWO655375 QMC655374:QMS655375 QCG655374:QCW655375 PSK655374:PTA655375 PIO655374:PJE655375 OYS655374:OZI655375 OOW655374:OPM655375 OFA655374:OFQ655375 NVE655374:NVU655375 NLI655374:NLY655375 NBM655374:NCC655375 MRQ655374:MSG655375 MHU655374:MIK655375 LXY655374:LYO655375 LOC655374:LOS655375 LEG655374:LEW655375 KUK655374:KVA655375 KKO655374:KLE655375 KAS655374:KBI655375 JQW655374:JRM655375 JHA655374:JHQ655375 IXE655374:IXU655375 INI655374:INY655375 IDM655374:IEC655375 HTQ655374:HUG655375 HJU655374:HKK655375 GZY655374:HAO655375 GQC655374:GQS655375 GGG655374:GGW655375 FWK655374:FXA655375 FMO655374:FNE655375 FCS655374:FDI655375 ESW655374:ETM655375 EJA655374:EJQ655375 DZE655374:DZU655375 DPI655374:DPY655375 DFM655374:DGC655375 CVQ655374:CWG655375 CLU655374:CMK655375 CBY655374:CCO655375 BSC655374:BSS655375 BIG655374:BIW655375 AYK655374:AZA655375 AOO655374:APE655375 AES655374:AFI655375 UW655374:VM655375 LA655374:LQ655375 BE655374:BU655375 WXM589838:WYC589839 WNQ589838:WOG589839 WDU589838:WEK589839 VTY589838:VUO589839 VKC589838:VKS589839 VAG589838:VAW589839 UQK589838:URA589839 UGO589838:UHE589839 TWS589838:TXI589839 TMW589838:TNM589839 TDA589838:TDQ589839 STE589838:STU589839 SJI589838:SJY589839 RZM589838:SAC589839 RPQ589838:RQG589839 RFU589838:RGK589839 QVY589838:QWO589839 QMC589838:QMS589839 QCG589838:QCW589839 PSK589838:PTA589839 PIO589838:PJE589839 OYS589838:OZI589839 OOW589838:OPM589839 OFA589838:OFQ589839 NVE589838:NVU589839 NLI589838:NLY589839 NBM589838:NCC589839 MRQ589838:MSG589839 MHU589838:MIK589839 LXY589838:LYO589839 LOC589838:LOS589839 LEG589838:LEW589839 KUK589838:KVA589839 KKO589838:KLE589839 KAS589838:KBI589839 JQW589838:JRM589839 JHA589838:JHQ589839 IXE589838:IXU589839 INI589838:INY589839 IDM589838:IEC589839 HTQ589838:HUG589839 HJU589838:HKK589839 GZY589838:HAO589839 GQC589838:GQS589839 GGG589838:GGW589839 FWK589838:FXA589839 FMO589838:FNE589839 FCS589838:FDI589839 ESW589838:ETM589839 EJA589838:EJQ589839 DZE589838:DZU589839 DPI589838:DPY589839 DFM589838:DGC589839 CVQ589838:CWG589839 CLU589838:CMK589839 CBY589838:CCO589839 BSC589838:BSS589839 BIG589838:BIW589839 AYK589838:AZA589839 AOO589838:APE589839 AES589838:AFI589839 UW589838:VM589839 LA589838:LQ589839 BE589838:BU589839 WXM524302:WYC524303 WNQ524302:WOG524303 WDU524302:WEK524303 VTY524302:VUO524303 VKC524302:VKS524303 VAG524302:VAW524303 UQK524302:URA524303 UGO524302:UHE524303 TWS524302:TXI524303 TMW524302:TNM524303 TDA524302:TDQ524303 STE524302:STU524303 SJI524302:SJY524303 RZM524302:SAC524303 RPQ524302:RQG524303 RFU524302:RGK524303 QVY524302:QWO524303 QMC524302:QMS524303 QCG524302:QCW524303 PSK524302:PTA524303 PIO524302:PJE524303 OYS524302:OZI524303 OOW524302:OPM524303 OFA524302:OFQ524303 NVE524302:NVU524303 NLI524302:NLY524303 NBM524302:NCC524303 MRQ524302:MSG524303 MHU524302:MIK524303 LXY524302:LYO524303 LOC524302:LOS524303 LEG524302:LEW524303 KUK524302:KVA524303 KKO524302:KLE524303 KAS524302:KBI524303 JQW524302:JRM524303 JHA524302:JHQ524303 IXE524302:IXU524303 INI524302:INY524303 IDM524302:IEC524303 HTQ524302:HUG524303 HJU524302:HKK524303 GZY524302:HAO524303 GQC524302:GQS524303 GGG524302:GGW524303 FWK524302:FXA524303 FMO524302:FNE524303 FCS524302:FDI524303 ESW524302:ETM524303 EJA524302:EJQ524303 DZE524302:DZU524303 DPI524302:DPY524303 DFM524302:DGC524303 CVQ524302:CWG524303 CLU524302:CMK524303 CBY524302:CCO524303 BSC524302:BSS524303 BIG524302:BIW524303 AYK524302:AZA524303 AOO524302:APE524303 AES524302:AFI524303 UW524302:VM524303 LA524302:LQ524303 BE524302:BU524303 WXM458766:WYC458767 WNQ458766:WOG458767 WDU458766:WEK458767 VTY458766:VUO458767 VKC458766:VKS458767 VAG458766:VAW458767 UQK458766:URA458767 UGO458766:UHE458767 TWS458766:TXI458767 TMW458766:TNM458767 TDA458766:TDQ458767 STE458766:STU458767 SJI458766:SJY458767 RZM458766:SAC458767 RPQ458766:RQG458767 RFU458766:RGK458767 QVY458766:QWO458767 QMC458766:QMS458767 QCG458766:QCW458767 PSK458766:PTA458767 PIO458766:PJE458767 OYS458766:OZI458767 OOW458766:OPM458767 OFA458766:OFQ458767 NVE458766:NVU458767 NLI458766:NLY458767 NBM458766:NCC458767 MRQ458766:MSG458767 MHU458766:MIK458767 LXY458766:LYO458767 LOC458766:LOS458767 LEG458766:LEW458767 KUK458766:KVA458767 KKO458766:KLE458767 KAS458766:KBI458767 JQW458766:JRM458767 JHA458766:JHQ458767 IXE458766:IXU458767 INI458766:INY458767 IDM458766:IEC458767 HTQ458766:HUG458767 HJU458766:HKK458767 GZY458766:HAO458767 GQC458766:GQS458767 GGG458766:GGW458767 FWK458766:FXA458767 FMO458766:FNE458767 FCS458766:FDI458767 ESW458766:ETM458767 EJA458766:EJQ458767 DZE458766:DZU458767 DPI458766:DPY458767 DFM458766:DGC458767 CVQ458766:CWG458767 CLU458766:CMK458767 CBY458766:CCO458767 BSC458766:BSS458767 BIG458766:BIW458767 AYK458766:AZA458767 AOO458766:APE458767 AES458766:AFI458767 UW458766:VM458767 LA458766:LQ458767 BE458766:BU458767 WXM393230:WYC393231 WNQ393230:WOG393231 WDU393230:WEK393231 VTY393230:VUO393231 VKC393230:VKS393231 VAG393230:VAW393231 UQK393230:URA393231 UGO393230:UHE393231 TWS393230:TXI393231 TMW393230:TNM393231 TDA393230:TDQ393231 STE393230:STU393231 SJI393230:SJY393231 RZM393230:SAC393231 RPQ393230:RQG393231 RFU393230:RGK393231 QVY393230:QWO393231 QMC393230:QMS393231 QCG393230:QCW393231 PSK393230:PTA393231 PIO393230:PJE393231 OYS393230:OZI393231 OOW393230:OPM393231 OFA393230:OFQ393231 NVE393230:NVU393231 NLI393230:NLY393231 NBM393230:NCC393231 MRQ393230:MSG393231 MHU393230:MIK393231 LXY393230:LYO393231 LOC393230:LOS393231 LEG393230:LEW393231 KUK393230:KVA393231 KKO393230:KLE393231 KAS393230:KBI393231 JQW393230:JRM393231 JHA393230:JHQ393231 IXE393230:IXU393231 INI393230:INY393231 IDM393230:IEC393231 HTQ393230:HUG393231 HJU393230:HKK393231 GZY393230:HAO393231 GQC393230:GQS393231 GGG393230:GGW393231 FWK393230:FXA393231 FMO393230:FNE393231 FCS393230:FDI393231 ESW393230:ETM393231 EJA393230:EJQ393231 DZE393230:DZU393231 DPI393230:DPY393231 DFM393230:DGC393231 CVQ393230:CWG393231 CLU393230:CMK393231 CBY393230:CCO393231 BSC393230:BSS393231 BIG393230:BIW393231 AYK393230:AZA393231 AOO393230:APE393231 AES393230:AFI393231 UW393230:VM393231 LA393230:LQ393231 BE393230:BU393231 WXM327694:WYC327695 WNQ327694:WOG327695 WDU327694:WEK327695 VTY327694:VUO327695 VKC327694:VKS327695 VAG327694:VAW327695 UQK327694:URA327695 UGO327694:UHE327695 TWS327694:TXI327695 TMW327694:TNM327695 TDA327694:TDQ327695 STE327694:STU327695 SJI327694:SJY327695 RZM327694:SAC327695 RPQ327694:RQG327695 RFU327694:RGK327695 QVY327694:QWO327695 QMC327694:QMS327695 QCG327694:QCW327695 PSK327694:PTA327695 PIO327694:PJE327695 OYS327694:OZI327695 OOW327694:OPM327695 OFA327694:OFQ327695 NVE327694:NVU327695 NLI327694:NLY327695 NBM327694:NCC327695 MRQ327694:MSG327695 MHU327694:MIK327695 LXY327694:LYO327695 LOC327694:LOS327695 LEG327694:LEW327695 KUK327694:KVA327695 KKO327694:KLE327695 KAS327694:KBI327695 JQW327694:JRM327695 JHA327694:JHQ327695 IXE327694:IXU327695 INI327694:INY327695 IDM327694:IEC327695 HTQ327694:HUG327695 HJU327694:HKK327695 GZY327694:HAO327695 GQC327694:GQS327695 GGG327694:GGW327695 FWK327694:FXA327695 FMO327694:FNE327695 FCS327694:FDI327695 ESW327694:ETM327695 EJA327694:EJQ327695 DZE327694:DZU327695 DPI327694:DPY327695 DFM327694:DGC327695 CVQ327694:CWG327695 CLU327694:CMK327695 CBY327694:CCO327695 BSC327694:BSS327695 BIG327694:BIW327695 AYK327694:AZA327695 AOO327694:APE327695 AES327694:AFI327695 UW327694:VM327695 LA327694:LQ327695 BE327694:BU327695 WXM262158:WYC262159 WNQ262158:WOG262159 WDU262158:WEK262159 VTY262158:VUO262159 VKC262158:VKS262159 VAG262158:VAW262159 UQK262158:URA262159 UGO262158:UHE262159 TWS262158:TXI262159 TMW262158:TNM262159 TDA262158:TDQ262159 STE262158:STU262159 SJI262158:SJY262159 RZM262158:SAC262159 RPQ262158:RQG262159 RFU262158:RGK262159 QVY262158:QWO262159 QMC262158:QMS262159 QCG262158:QCW262159 PSK262158:PTA262159 PIO262158:PJE262159 OYS262158:OZI262159 OOW262158:OPM262159 OFA262158:OFQ262159 NVE262158:NVU262159 NLI262158:NLY262159 NBM262158:NCC262159 MRQ262158:MSG262159 MHU262158:MIK262159 LXY262158:LYO262159 LOC262158:LOS262159 LEG262158:LEW262159 KUK262158:KVA262159 KKO262158:KLE262159 KAS262158:KBI262159 JQW262158:JRM262159 JHA262158:JHQ262159 IXE262158:IXU262159 INI262158:INY262159 IDM262158:IEC262159 HTQ262158:HUG262159 HJU262158:HKK262159 GZY262158:HAO262159 GQC262158:GQS262159 GGG262158:GGW262159 FWK262158:FXA262159 FMO262158:FNE262159 FCS262158:FDI262159 ESW262158:ETM262159 EJA262158:EJQ262159 DZE262158:DZU262159 DPI262158:DPY262159 DFM262158:DGC262159 CVQ262158:CWG262159 CLU262158:CMK262159 CBY262158:CCO262159 BSC262158:BSS262159 BIG262158:BIW262159 AYK262158:AZA262159 AOO262158:APE262159 AES262158:AFI262159 UW262158:VM262159 LA262158:LQ262159 BE262158:BU262159 WXM196622:WYC196623 WNQ196622:WOG196623 WDU196622:WEK196623 VTY196622:VUO196623 VKC196622:VKS196623 VAG196622:VAW196623 UQK196622:URA196623 UGO196622:UHE196623 TWS196622:TXI196623 TMW196622:TNM196623 TDA196622:TDQ196623 STE196622:STU196623 SJI196622:SJY196623 RZM196622:SAC196623 RPQ196622:RQG196623 RFU196622:RGK196623 QVY196622:QWO196623 QMC196622:QMS196623 QCG196622:QCW196623 PSK196622:PTA196623 PIO196622:PJE196623 OYS196622:OZI196623 OOW196622:OPM196623 OFA196622:OFQ196623 NVE196622:NVU196623 NLI196622:NLY196623 NBM196622:NCC196623 MRQ196622:MSG196623 MHU196622:MIK196623 LXY196622:LYO196623 LOC196622:LOS196623 LEG196622:LEW196623 KUK196622:KVA196623 KKO196622:KLE196623 KAS196622:KBI196623 JQW196622:JRM196623 JHA196622:JHQ196623 IXE196622:IXU196623 INI196622:INY196623 IDM196622:IEC196623 HTQ196622:HUG196623 HJU196622:HKK196623 GZY196622:HAO196623 GQC196622:GQS196623 GGG196622:GGW196623 FWK196622:FXA196623 FMO196622:FNE196623 FCS196622:FDI196623 ESW196622:ETM196623 EJA196622:EJQ196623 DZE196622:DZU196623 DPI196622:DPY196623 DFM196622:DGC196623 CVQ196622:CWG196623 CLU196622:CMK196623 CBY196622:CCO196623 BSC196622:BSS196623 BIG196622:BIW196623 AYK196622:AZA196623 AOO196622:APE196623 AES196622:AFI196623 UW196622:VM196623 LA196622:LQ196623 BE196622:BU196623 WXM131086:WYC131087 WNQ131086:WOG131087 WDU131086:WEK131087 VTY131086:VUO131087 VKC131086:VKS131087 VAG131086:VAW131087 UQK131086:URA131087 UGO131086:UHE131087 TWS131086:TXI131087 TMW131086:TNM131087 TDA131086:TDQ131087 STE131086:STU131087 SJI131086:SJY131087 RZM131086:SAC131087 RPQ131086:RQG131087 RFU131086:RGK131087 QVY131086:QWO131087 QMC131086:QMS131087 QCG131086:QCW131087 PSK131086:PTA131087 PIO131086:PJE131087 OYS131086:OZI131087 OOW131086:OPM131087 OFA131086:OFQ131087 NVE131086:NVU131087 NLI131086:NLY131087 NBM131086:NCC131087 MRQ131086:MSG131087 MHU131086:MIK131087 LXY131086:LYO131087 LOC131086:LOS131087 LEG131086:LEW131087 KUK131086:KVA131087 KKO131086:KLE131087 KAS131086:KBI131087 JQW131086:JRM131087 JHA131086:JHQ131087 IXE131086:IXU131087 INI131086:INY131087 IDM131086:IEC131087 HTQ131086:HUG131087 HJU131086:HKK131087 GZY131086:HAO131087 GQC131086:GQS131087 GGG131086:GGW131087 FWK131086:FXA131087 FMO131086:FNE131087 FCS131086:FDI131087 ESW131086:ETM131087 EJA131086:EJQ131087 DZE131086:DZU131087 DPI131086:DPY131087 DFM131086:DGC131087 CVQ131086:CWG131087 CLU131086:CMK131087 CBY131086:CCO131087 BSC131086:BSS131087 BIG131086:BIW131087 AYK131086:AZA131087 AOO131086:APE131087 AES131086:AFI131087 UW131086:VM131087 LA131086:LQ131087 BE131086:BU131087 WXM65550:WYC65551 WNQ65550:WOG65551 WDU65550:WEK65551 VTY65550:VUO65551 VKC65550:VKS65551 VAG65550:VAW65551 UQK65550:URA65551 UGO65550:UHE65551 TWS65550:TXI65551 TMW65550:TNM65551 TDA65550:TDQ65551 STE65550:STU65551 SJI65550:SJY65551 RZM65550:SAC65551 RPQ65550:RQG65551 RFU65550:RGK65551 QVY65550:QWO65551 QMC65550:QMS65551 QCG65550:QCW65551 PSK65550:PTA65551 PIO65550:PJE65551 OYS65550:OZI65551 OOW65550:OPM65551 OFA65550:OFQ65551 NVE65550:NVU65551 NLI65550:NLY65551 NBM65550:NCC65551 MRQ65550:MSG65551 MHU65550:MIK65551 LXY65550:LYO65551 LOC65550:LOS65551 LEG65550:LEW65551 KUK65550:KVA65551 KKO65550:KLE65551 KAS65550:KBI65551 JQW65550:JRM65551 JHA65550:JHQ65551 IXE65550:IXU65551 INI65550:INY65551 IDM65550:IEC65551 HTQ65550:HUG65551 HJU65550:HKK65551 GZY65550:HAO65551 GQC65550:GQS65551 GGG65550:GGW65551 FWK65550:FXA65551 FMO65550:FNE65551 FCS65550:FDI65551 ESW65550:ETM65551 EJA65550:EJQ65551 DZE65550:DZU65551 DPI65550:DPY65551 DFM65550:DGC65551 CVQ65550:CWG65551 CLU65550:CMK65551 CBY65550:CCO65551 BSC65550:BSS65551 BIG65550:BIW65551 AYK65550:AZA65551 AOO65550:APE65551 AES65550:AFI65551 UW65550:VM65551 LA65550:LQ65551 BE65550:BU65551 WXM26:WYC27 WNQ26:WOG27 WDU26:WEK27 VTY26:VUO27 VKC26:VKS27 VAG26:VAW27 UQK26:URA27 UGO26:UHE27 TWS26:TXI27 TMW26:TNM27 TDA26:TDQ27 STE26:STU27 SJI26:SJY27 RZM26:SAC27 RPQ26:RQG27 RFU26:RGK27 QVY26:QWO27 QMC26:QMS27 QCG26:QCW27 PSK26:PTA27 PIO26:PJE27 OYS26:OZI27 OOW26:OPM27 OFA26:OFQ27 NVE26:NVU27 NLI26:NLY27 NBM26:NCC27 MRQ26:MSG27 MHU26:MIK27 LXY26:LYO27 LOC26:LOS27 LEG26:LEW27 KUK26:KVA27 KKO26:KLE27 KAS26:KBI27 JQW26:JRM27 JHA26:JHQ27 IXE26:IXU27 INI26:INY27 IDM26:IEC27 HTQ26:HUG27 HJU26:HKK27 GZY26:HAO27 GQC26:GQS27 GGG26:GGW27 FWK26:FXA27 FMO26:FNE27 FCS26:FDI27 ESW26:ETM27 EJA26:EJQ27 DZE26:DZU27 DPI26:DPY27 DFM26:DGC27 CVQ26:CWG27 CLU26:CMK27 CBY26:CCO27 BSC26:BSS27 BIG26:BIW27 AYK26:AZA27 AOO26:APE27">
      <formula1>$E$40:$E$53</formula1>
    </dataValidation>
    <dataValidation type="list" allowBlank="1" showInputMessage="1" showErrorMessage="1" sqref="BE65552:BU65553 AOO28:APE29 AYK28:AZA29 BIG28:BIW29 BSC28:BSS29 CBY28:CCO29 CLU28:CMK29 CVQ28:CWG29 DFM28:DGC29 DPI28:DPY29 DZE28:DZU29 EJA28:EJQ29 ESW28:ETM29 FCS28:FDI29 FMO28:FNE29 FWK28:FXA29 GGG28:GGW29 GQC28:GQS29 GZY28:HAO29 HJU28:HKK29 HTQ28:HUG29 IDM28:IEC29 INI28:INY29 IXE28:IXU29 JHA28:JHQ29 JQW28:JRM29 KAS28:KBI29 KKO28:KLE29 KUK28:KVA29 LEG28:LEW29 LOC28:LOS29 LXY28:LYO29 MHU28:MIK29 MRQ28:MSG29 NBM28:NCC29 NLI28:NLY29 NVE28:NVU29 OFA28:OFQ29 OOW28:OPM29 OYS28:OZI29 PIO28:PJE29 PSK28:PTA29 QCG28:QCW29 QMC28:QMS29 QVY28:QWO29 RFU28:RGK29 RPQ28:RQG29 RZM28:SAC29 SJI28:SJY29 STE28:STU29 TDA28:TDQ29 TMW28:TNM29 TWS28:TXI29 UGO28:UHE29 UQK28:URA29 VAG28:VAW29 VKC28:VKS29 VTY28:VUO29 WDU28:WEK29 WNQ28:WOG29 WXM28:WYC29 LA65552:LQ65553 UW65552:VM65553 AES65552:AFI65553 AOO65552:APE65553 AYK65552:AZA65553 BIG65552:BIW65553 BSC65552:BSS65553 CBY65552:CCO65553 CLU65552:CMK65553 CVQ65552:CWG65553 DFM65552:DGC65553 DPI65552:DPY65553 DZE65552:DZU65553 EJA65552:EJQ65553 ESW65552:ETM65553 FCS65552:FDI65553 FMO65552:FNE65553 FWK65552:FXA65553 GGG65552:GGW65553 GQC65552:GQS65553 GZY65552:HAO65553 HJU65552:HKK65553 HTQ65552:HUG65553 IDM65552:IEC65553 INI65552:INY65553 IXE65552:IXU65553 JHA65552:JHQ65553 JQW65552:JRM65553 KAS65552:KBI65553 KKO65552:KLE65553 KUK65552:KVA65553 LEG65552:LEW65553 LOC65552:LOS65553 LXY65552:LYO65553 MHU65552:MIK65553 MRQ65552:MSG65553 NBM65552:NCC65553 NLI65552:NLY65553 NVE65552:NVU65553 OFA65552:OFQ65553 OOW65552:OPM65553 OYS65552:OZI65553 PIO65552:PJE65553 PSK65552:PTA65553 QCG65552:QCW65553 QMC65552:QMS65553 QVY65552:QWO65553 RFU65552:RGK65553 RPQ65552:RQG65553 RZM65552:SAC65553 SJI65552:SJY65553 STE65552:STU65553 TDA65552:TDQ65553 TMW65552:TNM65553 TWS65552:TXI65553 UGO65552:UHE65553 UQK65552:URA65553 VAG65552:VAW65553 VKC65552:VKS65553 VTY65552:VUO65553 WDU65552:WEK65553 WNQ65552:WOG65553 WXM65552:WYC65553 BE131088:BU131089 LA131088:LQ131089 UW131088:VM131089 AES131088:AFI131089 AOO131088:APE131089 AYK131088:AZA131089 BIG131088:BIW131089 BSC131088:BSS131089 CBY131088:CCO131089 CLU131088:CMK131089 CVQ131088:CWG131089 DFM131088:DGC131089 DPI131088:DPY131089 DZE131088:DZU131089 EJA131088:EJQ131089 ESW131088:ETM131089 FCS131088:FDI131089 FMO131088:FNE131089 FWK131088:FXA131089 GGG131088:GGW131089 GQC131088:GQS131089 GZY131088:HAO131089 HJU131088:HKK131089 HTQ131088:HUG131089 IDM131088:IEC131089 INI131088:INY131089 IXE131088:IXU131089 JHA131088:JHQ131089 JQW131088:JRM131089 KAS131088:KBI131089 KKO131088:KLE131089 KUK131088:KVA131089 LEG131088:LEW131089 LOC131088:LOS131089 LXY131088:LYO131089 MHU131088:MIK131089 MRQ131088:MSG131089 NBM131088:NCC131089 NLI131088:NLY131089 NVE131088:NVU131089 OFA131088:OFQ131089 OOW131088:OPM131089 OYS131088:OZI131089 PIO131088:PJE131089 PSK131088:PTA131089 QCG131088:QCW131089 QMC131088:QMS131089 QVY131088:QWO131089 RFU131088:RGK131089 RPQ131088:RQG131089 RZM131088:SAC131089 SJI131088:SJY131089 STE131088:STU131089 TDA131088:TDQ131089 TMW131088:TNM131089 TWS131088:TXI131089 UGO131088:UHE131089 UQK131088:URA131089 VAG131088:VAW131089 VKC131088:VKS131089 VTY131088:VUO131089 WDU131088:WEK131089 WNQ131088:WOG131089 WXM131088:WYC131089 BE196624:BU196625 LA196624:LQ196625 UW196624:VM196625 AES196624:AFI196625 AOO196624:APE196625 AYK196624:AZA196625 BIG196624:BIW196625 BSC196624:BSS196625 CBY196624:CCO196625 CLU196624:CMK196625 CVQ196624:CWG196625 DFM196624:DGC196625 DPI196624:DPY196625 DZE196624:DZU196625 EJA196624:EJQ196625 ESW196624:ETM196625 FCS196624:FDI196625 FMO196624:FNE196625 FWK196624:FXA196625 GGG196624:GGW196625 GQC196624:GQS196625 GZY196624:HAO196625 HJU196624:HKK196625 HTQ196624:HUG196625 IDM196624:IEC196625 INI196624:INY196625 IXE196624:IXU196625 JHA196624:JHQ196625 JQW196624:JRM196625 KAS196624:KBI196625 KKO196624:KLE196625 KUK196624:KVA196625 LEG196624:LEW196625 LOC196624:LOS196625 LXY196624:LYO196625 MHU196624:MIK196625 MRQ196624:MSG196625 NBM196624:NCC196625 NLI196624:NLY196625 NVE196624:NVU196625 OFA196624:OFQ196625 OOW196624:OPM196625 OYS196624:OZI196625 PIO196624:PJE196625 PSK196624:PTA196625 QCG196624:QCW196625 QMC196624:QMS196625 QVY196624:QWO196625 RFU196624:RGK196625 RPQ196624:RQG196625 RZM196624:SAC196625 SJI196624:SJY196625 STE196624:STU196625 TDA196624:TDQ196625 TMW196624:TNM196625 TWS196624:TXI196625 UGO196624:UHE196625 UQK196624:URA196625 VAG196624:VAW196625 VKC196624:VKS196625 VTY196624:VUO196625 WDU196624:WEK196625 WNQ196624:WOG196625 WXM196624:WYC196625 BE262160:BU262161 LA262160:LQ262161 UW262160:VM262161 AES262160:AFI262161 AOO262160:APE262161 AYK262160:AZA262161 BIG262160:BIW262161 BSC262160:BSS262161 CBY262160:CCO262161 CLU262160:CMK262161 CVQ262160:CWG262161 DFM262160:DGC262161 DPI262160:DPY262161 DZE262160:DZU262161 EJA262160:EJQ262161 ESW262160:ETM262161 FCS262160:FDI262161 FMO262160:FNE262161 FWK262160:FXA262161 GGG262160:GGW262161 GQC262160:GQS262161 GZY262160:HAO262161 HJU262160:HKK262161 HTQ262160:HUG262161 IDM262160:IEC262161 INI262160:INY262161 IXE262160:IXU262161 JHA262160:JHQ262161 JQW262160:JRM262161 KAS262160:KBI262161 KKO262160:KLE262161 KUK262160:KVA262161 LEG262160:LEW262161 LOC262160:LOS262161 LXY262160:LYO262161 MHU262160:MIK262161 MRQ262160:MSG262161 NBM262160:NCC262161 NLI262160:NLY262161 NVE262160:NVU262161 OFA262160:OFQ262161 OOW262160:OPM262161 OYS262160:OZI262161 PIO262160:PJE262161 PSK262160:PTA262161 QCG262160:QCW262161 QMC262160:QMS262161 QVY262160:QWO262161 RFU262160:RGK262161 RPQ262160:RQG262161 RZM262160:SAC262161 SJI262160:SJY262161 STE262160:STU262161 TDA262160:TDQ262161 TMW262160:TNM262161 TWS262160:TXI262161 UGO262160:UHE262161 UQK262160:URA262161 VAG262160:VAW262161 VKC262160:VKS262161 VTY262160:VUO262161 WDU262160:WEK262161 WNQ262160:WOG262161 WXM262160:WYC262161 BE327696:BU327697 LA327696:LQ327697 UW327696:VM327697 AES327696:AFI327697 AOO327696:APE327697 AYK327696:AZA327697 BIG327696:BIW327697 BSC327696:BSS327697 CBY327696:CCO327697 CLU327696:CMK327697 CVQ327696:CWG327697 DFM327696:DGC327697 DPI327696:DPY327697 DZE327696:DZU327697 EJA327696:EJQ327697 ESW327696:ETM327697 FCS327696:FDI327697 FMO327696:FNE327697 FWK327696:FXA327697 GGG327696:GGW327697 GQC327696:GQS327697 GZY327696:HAO327697 HJU327696:HKK327697 HTQ327696:HUG327697 IDM327696:IEC327697 INI327696:INY327697 IXE327696:IXU327697 JHA327696:JHQ327697 JQW327696:JRM327697 KAS327696:KBI327697 KKO327696:KLE327697 KUK327696:KVA327697 LEG327696:LEW327697 LOC327696:LOS327697 LXY327696:LYO327697 MHU327696:MIK327697 MRQ327696:MSG327697 NBM327696:NCC327697 NLI327696:NLY327697 NVE327696:NVU327697 OFA327696:OFQ327697 OOW327696:OPM327697 OYS327696:OZI327697 PIO327696:PJE327697 PSK327696:PTA327697 QCG327696:QCW327697 QMC327696:QMS327697 QVY327696:QWO327697 RFU327696:RGK327697 RPQ327696:RQG327697 RZM327696:SAC327697 SJI327696:SJY327697 STE327696:STU327697 TDA327696:TDQ327697 TMW327696:TNM327697 TWS327696:TXI327697 UGO327696:UHE327697 UQK327696:URA327697 VAG327696:VAW327697 VKC327696:VKS327697 VTY327696:VUO327697 WDU327696:WEK327697 WNQ327696:WOG327697 WXM327696:WYC327697 BE393232:BU393233 LA393232:LQ393233 UW393232:VM393233 AES393232:AFI393233 AOO393232:APE393233 AYK393232:AZA393233 BIG393232:BIW393233 BSC393232:BSS393233 CBY393232:CCO393233 CLU393232:CMK393233 CVQ393232:CWG393233 DFM393232:DGC393233 DPI393232:DPY393233 DZE393232:DZU393233 EJA393232:EJQ393233 ESW393232:ETM393233 FCS393232:FDI393233 FMO393232:FNE393233 FWK393232:FXA393233 GGG393232:GGW393233 GQC393232:GQS393233 GZY393232:HAO393233 HJU393232:HKK393233 HTQ393232:HUG393233 IDM393232:IEC393233 INI393232:INY393233 IXE393232:IXU393233 JHA393232:JHQ393233 JQW393232:JRM393233 KAS393232:KBI393233 KKO393232:KLE393233 KUK393232:KVA393233 LEG393232:LEW393233 LOC393232:LOS393233 LXY393232:LYO393233 MHU393232:MIK393233 MRQ393232:MSG393233 NBM393232:NCC393233 NLI393232:NLY393233 NVE393232:NVU393233 OFA393232:OFQ393233 OOW393232:OPM393233 OYS393232:OZI393233 PIO393232:PJE393233 PSK393232:PTA393233 QCG393232:QCW393233 QMC393232:QMS393233 QVY393232:QWO393233 RFU393232:RGK393233 RPQ393232:RQG393233 RZM393232:SAC393233 SJI393232:SJY393233 STE393232:STU393233 TDA393232:TDQ393233 TMW393232:TNM393233 TWS393232:TXI393233 UGO393232:UHE393233 UQK393232:URA393233 VAG393232:VAW393233 VKC393232:VKS393233 VTY393232:VUO393233 WDU393232:WEK393233 WNQ393232:WOG393233 WXM393232:WYC393233 BE458768:BU458769 LA458768:LQ458769 UW458768:VM458769 AES458768:AFI458769 AOO458768:APE458769 AYK458768:AZA458769 BIG458768:BIW458769 BSC458768:BSS458769 CBY458768:CCO458769 CLU458768:CMK458769 CVQ458768:CWG458769 DFM458768:DGC458769 DPI458768:DPY458769 DZE458768:DZU458769 EJA458768:EJQ458769 ESW458768:ETM458769 FCS458768:FDI458769 FMO458768:FNE458769 FWK458768:FXA458769 GGG458768:GGW458769 GQC458768:GQS458769 GZY458768:HAO458769 HJU458768:HKK458769 HTQ458768:HUG458769 IDM458768:IEC458769 INI458768:INY458769 IXE458768:IXU458769 JHA458768:JHQ458769 JQW458768:JRM458769 KAS458768:KBI458769 KKO458768:KLE458769 KUK458768:KVA458769 LEG458768:LEW458769 LOC458768:LOS458769 LXY458768:LYO458769 MHU458768:MIK458769 MRQ458768:MSG458769 NBM458768:NCC458769 NLI458768:NLY458769 NVE458768:NVU458769 OFA458768:OFQ458769 OOW458768:OPM458769 OYS458768:OZI458769 PIO458768:PJE458769 PSK458768:PTA458769 QCG458768:QCW458769 QMC458768:QMS458769 QVY458768:QWO458769 RFU458768:RGK458769 RPQ458768:RQG458769 RZM458768:SAC458769 SJI458768:SJY458769 STE458768:STU458769 TDA458768:TDQ458769 TMW458768:TNM458769 TWS458768:TXI458769 UGO458768:UHE458769 UQK458768:URA458769 VAG458768:VAW458769 VKC458768:VKS458769 VTY458768:VUO458769 WDU458768:WEK458769 WNQ458768:WOG458769 WXM458768:WYC458769 BE524304:BU524305 LA524304:LQ524305 UW524304:VM524305 AES524304:AFI524305 AOO524304:APE524305 AYK524304:AZA524305 BIG524304:BIW524305 BSC524304:BSS524305 CBY524304:CCO524305 CLU524304:CMK524305 CVQ524304:CWG524305 DFM524304:DGC524305 DPI524304:DPY524305 DZE524304:DZU524305 EJA524304:EJQ524305 ESW524304:ETM524305 FCS524304:FDI524305 FMO524304:FNE524305 FWK524304:FXA524305 GGG524304:GGW524305 GQC524304:GQS524305 GZY524304:HAO524305 HJU524304:HKK524305 HTQ524304:HUG524305 IDM524304:IEC524305 INI524304:INY524305 IXE524304:IXU524305 JHA524304:JHQ524305 JQW524304:JRM524305 KAS524304:KBI524305 KKO524304:KLE524305 KUK524304:KVA524305 LEG524304:LEW524305 LOC524304:LOS524305 LXY524304:LYO524305 MHU524304:MIK524305 MRQ524304:MSG524305 NBM524304:NCC524305 NLI524304:NLY524305 NVE524304:NVU524305 OFA524304:OFQ524305 OOW524304:OPM524305 OYS524304:OZI524305 PIO524304:PJE524305 PSK524304:PTA524305 QCG524304:QCW524305 QMC524304:QMS524305 QVY524304:QWO524305 RFU524304:RGK524305 RPQ524304:RQG524305 RZM524304:SAC524305 SJI524304:SJY524305 STE524304:STU524305 TDA524304:TDQ524305 TMW524304:TNM524305 TWS524304:TXI524305 UGO524304:UHE524305 UQK524304:URA524305 VAG524304:VAW524305 VKC524304:VKS524305 VTY524304:VUO524305 WDU524304:WEK524305 WNQ524304:WOG524305 WXM524304:WYC524305 BE589840:BU589841 LA589840:LQ589841 UW589840:VM589841 AES589840:AFI589841 AOO589840:APE589841 AYK589840:AZA589841 BIG589840:BIW589841 BSC589840:BSS589841 CBY589840:CCO589841 CLU589840:CMK589841 CVQ589840:CWG589841 DFM589840:DGC589841 DPI589840:DPY589841 DZE589840:DZU589841 EJA589840:EJQ589841 ESW589840:ETM589841 FCS589840:FDI589841 FMO589840:FNE589841 FWK589840:FXA589841 GGG589840:GGW589841 GQC589840:GQS589841 GZY589840:HAO589841 HJU589840:HKK589841 HTQ589840:HUG589841 IDM589840:IEC589841 INI589840:INY589841 IXE589840:IXU589841 JHA589840:JHQ589841 JQW589840:JRM589841 KAS589840:KBI589841 KKO589840:KLE589841 KUK589840:KVA589841 LEG589840:LEW589841 LOC589840:LOS589841 LXY589840:LYO589841 MHU589840:MIK589841 MRQ589840:MSG589841 NBM589840:NCC589841 NLI589840:NLY589841 NVE589840:NVU589841 OFA589840:OFQ589841 OOW589840:OPM589841 OYS589840:OZI589841 PIO589840:PJE589841 PSK589840:PTA589841 QCG589840:QCW589841 QMC589840:QMS589841 QVY589840:QWO589841 RFU589840:RGK589841 RPQ589840:RQG589841 RZM589840:SAC589841 SJI589840:SJY589841 STE589840:STU589841 TDA589840:TDQ589841 TMW589840:TNM589841 TWS589840:TXI589841 UGO589840:UHE589841 UQK589840:URA589841 VAG589840:VAW589841 VKC589840:VKS589841 VTY589840:VUO589841 WDU589840:WEK589841 WNQ589840:WOG589841 WXM589840:WYC589841 BE655376:BU655377 LA655376:LQ655377 UW655376:VM655377 AES655376:AFI655377 AOO655376:APE655377 AYK655376:AZA655377 BIG655376:BIW655377 BSC655376:BSS655377 CBY655376:CCO655377 CLU655376:CMK655377 CVQ655376:CWG655377 DFM655376:DGC655377 DPI655376:DPY655377 DZE655376:DZU655377 EJA655376:EJQ655377 ESW655376:ETM655377 FCS655376:FDI655377 FMO655376:FNE655377 FWK655376:FXA655377 GGG655376:GGW655377 GQC655376:GQS655377 GZY655376:HAO655377 HJU655376:HKK655377 HTQ655376:HUG655377 IDM655376:IEC655377 INI655376:INY655377 IXE655376:IXU655377 JHA655376:JHQ655377 JQW655376:JRM655377 KAS655376:KBI655377 KKO655376:KLE655377 KUK655376:KVA655377 LEG655376:LEW655377 LOC655376:LOS655377 LXY655376:LYO655377 MHU655376:MIK655377 MRQ655376:MSG655377 NBM655376:NCC655377 NLI655376:NLY655377 NVE655376:NVU655377 OFA655376:OFQ655377 OOW655376:OPM655377 OYS655376:OZI655377 PIO655376:PJE655377 PSK655376:PTA655377 QCG655376:QCW655377 QMC655376:QMS655377 QVY655376:QWO655377 RFU655376:RGK655377 RPQ655376:RQG655377 RZM655376:SAC655377 SJI655376:SJY655377 STE655376:STU655377 TDA655376:TDQ655377 TMW655376:TNM655377 TWS655376:TXI655377 UGO655376:UHE655377 UQK655376:URA655377 VAG655376:VAW655377 VKC655376:VKS655377 VTY655376:VUO655377 WDU655376:WEK655377 WNQ655376:WOG655377 WXM655376:WYC655377 BE720912:BU720913 LA720912:LQ720913 UW720912:VM720913 AES720912:AFI720913 AOO720912:APE720913 AYK720912:AZA720913 BIG720912:BIW720913 BSC720912:BSS720913 CBY720912:CCO720913 CLU720912:CMK720913 CVQ720912:CWG720913 DFM720912:DGC720913 DPI720912:DPY720913 DZE720912:DZU720913 EJA720912:EJQ720913 ESW720912:ETM720913 FCS720912:FDI720913 FMO720912:FNE720913 FWK720912:FXA720913 GGG720912:GGW720913 GQC720912:GQS720913 GZY720912:HAO720913 HJU720912:HKK720913 HTQ720912:HUG720913 IDM720912:IEC720913 INI720912:INY720913 IXE720912:IXU720913 JHA720912:JHQ720913 JQW720912:JRM720913 KAS720912:KBI720913 KKO720912:KLE720913 KUK720912:KVA720913 LEG720912:LEW720913 LOC720912:LOS720913 LXY720912:LYO720913 MHU720912:MIK720913 MRQ720912:MSG720913 NBM720912:NCC720913 NLI720912:NLY720913 NVE720912:NVU720913 OFA720912:OFQ720913 OOW720912:OPM720913 OYS720912:OZI720913 PIO720912:PJE720913 PSK720912:PTA720913 QCG720912:QCW720913 QMC720912:QMS720913 QVY720912:QWO720913 RFU720912:RGK720913 RPQ720912:RQG720913 RZM720912:SAC720913 SJI720912:SJY720913 STE720912:STU720913 TDA720912:TDQ720913 TMW720912:TNM720913 TWS720912:TXI720913 UGO720912:UHE720913 UQK720912:URA720913 VAG720912:VAW720913 VKC720912:VKS720913 VTY720912:VUO720913 WDU720912:WEK720913 WNQ720912:WOG720913 WXM720912:WYC720913 BE786448:BU786449 LA786448:LQ786449 UW786448:VM786449 AES786448:AFI786449 AOO786448:APE786449 AYK786448:AZA786449 BIG786448:BIW786449 BSC786448:BSS786449 CBY786448:CCO786449 CLU786448:CMK786449 CVQ786448:CWG786449 DFM786448:DGC786449 DPI786448:DPY786449 DZE786448:DZU786449 EJA786448:EJQ786449 ESW786448:ETM786449 FCS786448:FDI786449 FMO786448:FNE786449 FWK786448:FXA786449 GGG786448:GGW786449 GQC786448:GQS786449 GZY786448:HAO786449 HJU786448:HKK786449 HTQ786448:HUG786449 IDM786448:IEC786449 INI786448:INY786449 IXE786448:IXU786449 JHA786448:JHQ786449 JQW786448:JRM786449 KAS786448:KBI786449 KKO786448:KLE786449 KUK786448:KVA786449 LEG786448:LEW786449 LOC786448:LOS786449 LXY786448:LYO786449 MHU786448:MIK786449 MRQ786448:MSG786449 NBM786448:NCC786449 NLI786448:NLY786449 NVE786448:NVU786449 OFA786448:OFQ786449 OOW786448:OPM786449 OYS786448:OZI786449 PIO786448:PJE786449 PSK786448:PTA786449 QCG786448:QCW786449 QMC786448:QMS786449 QVY786448:QWO786449 RFU786448:RGK786449 RPQ786448:RQG786449 RZM786448:SAC786449 SJI786448:SJY786449 STE786448:STU786449 TDA786448:TDQ786449 TMW786448:TNM786449 TWS786448:TXI786449 UGO786448:UHE786449 UQK786448:URA786449 VAG786448:VAW786449 VKC786448:VKS786449 VTY786448:VUO786449 WDU786448:WEK786449 WNQ786448:WOG786449 WXM786448:WYC786449 BE851984:BU851985 LA851984:LQ851985 UW851984:VM851985 AES851984:AFI851985 AOO851984:APE851985 AYK851984:AZA851985 BIG851984:BIW851985 BSC851984:BSS851985 CBY851984:CCO851985 CLU851984:CMK851985 CVQ851984:CWG851985 DFM851984:DGC851985 DPI851984:DPY851985 DZE851984:DZU851985 EJA851984:EJQ851985 ESW851984:ETM851985 FCS851984:FDI851985 FMO851984:FNE851985 FWK851984:FXA851985 GGG851984:GGW851985 GQC851984:GQS851985 GZY851984:HAO851985 HJU851984:HKK851985 HTQ851984:HUG851985 IDM851984:IEC851985 INI851984:INY851985 IXE851984:IXU851985 JHA851984:JHQ851985 JQW851984:JRM851985 KAS851984:KBI851985 KKO851984:KLE851985 KUK851984:KVA851985 LEG851984:LEW851985 LOC851984:LOS851985 LXY851984:LYO851985 MHU851984:MIK851985 MRQ851984:MSG851985 NBM851984:NCC851985 NLI851984:NLY851985 NVE851984:NVU851985 OFA851984:OFQ851985 OOW851984:OPM851985 OYS851984:OZI851985 PIO851984:PJE851985 PSK851984:PTA851985 QCG851984:QCW851985 QMC851984:QMS851985 QVY851984:QWO851985 RFU851984:RGK851985 RPQ851984:RQG851985 RZM851984:SAC851985 SJI851984:SJY851985 STE851984:STU851985 TDA851984:TDQ851985 TMW851984:TNM851985 TWS851984:TXI851985 UGO851984:UHE851985 UQK851984:URA851985 VAG851984:VAW851985 VKC851984:VKS851985 VTY851984:VUO851985 WDU851984:WEK851985 WNQ851984:WOG851985 WXM851984:WYC851985 BE917520:BU917521 LA917520:LQ917521 UW917520:VM917521 AES917520:AFI917521 AOO917520:APE917521 AYK917520:AZA917521 BIG917520:BIW917521 BSC917520:BSS917521 CBY917520:CCO917521 CLU917520:CMK917521 CVQ917520:CWG917521 DFM917520:DGC917521 DPI917520:DPY917521 DZE917520:DZU917521 EJA917520:EJQ917521 ESW917520:ETM917521 FCS917520:FDI917521 FMO917520:FNE917521 FWK917520:FXA917521 GGG917520:GGW917521 GQC917520:GQS917521 GZY917520:HAO917521 HJU917520:HKK917521 HTQ917520:HUG917521 IDM917520:IEC917521 INI917520:INY917521 IXE917520:IXU917521 JHA917520:JHQ917521 JQW917520:JRM917521 KAS917520:KBI917521 KKO917520:KLE917521 KUK917520:KVA917521 LEG917520:LEW917521 LOC917520:LOS917521 LXY917520:LYO917521 MHU917520:MIK917521 MRQ917520:MSG917521 NBM917520:NCC917521 NLI917520:NLY917521 NVE917520:NVU917521 OFA917520:OFQ917521 OOW917520:OPM917521 OYS917520:OZI917521 PIO917520:PJE917521 PSK917520:PTA917521 QCG917520:QCW917521 QMC917520:QMS917521 QVY917520:QWO917521 RFU917520:RGK917521 RPQ917520:RQG917521 RZM917520:SAC917521 SJI917520:SJY917521 STE917520:STU917521 TDA917520:TDQ917521 TMW917520:TNM917521 TWS917520:TXI917521 UGO917520:UHE917521 UQK917520:URA917521 VAG917520:VAW917521 VKC917520:VKS917521 VTY917520:VUO917521 WDU917520:WEK917521 WNQ917520:WOG917521 WXM917520:WYC917521 BE983056:BU983057 LA983056:LQ983057 UW983056:VM983057 AES983056:AFI983057 AOO983056:APE983057 AYK983056:AZA983057 BIG983056:BIW983057 BSC983056:BSS983057 CBY983056:CCO983057 CLU983056:CMK983057 CVQ983056:CWG983057 DFM983056:DGC983057 DPI983056:DPY983057 DZE983056:DZU983057 EJA983056:EJQ983057 ESW983056:ETM983057 FCS983056:FDI983057 FMO983056:FNE983057 FWK983056:FXA983057 GGG983056:GGW983057 GQC983056:GQS983057 GZY983056:HAO983057 HJU983056:HKK983057 HTQ983056:HUG983057 IDM983056:IEC983057 INI983056:INY983057 IXE983056:IXU983057 JHA983056:JHQ983057 JQW983056:JRM983057 KAS983056:KBI983057 KKO983056:KLE983057 KUK983056:KVA983057 LEG983056:LEW983057 LOC983056:LOS983057 LXY983056:LYO983057 MHU983056:MIK983057 MRQ983056:MSG983057 NBM983056:NCC983057 NLI983056:NLY983057 NVE983056:NVU983057 OFA983056:OFQ983057 OOW983056:OPM983057 OYS983056:OZI983057 PIO983056:PJE983057 PSK983056:PTA983057 QCG983056:QCW983057 QMC983056:QMS983057 QVY983056:QWO983057 RFU983056:RGK983057 RPQ983056:RQG983057 RZM983056:SAC983057 SJI983056:SJY983057 STE983056:STU983057 TDA983056:TDQ983057 TMW983056:TNM983057 TWS983056:TXI983057 UGO983056:UHE983057 UQK983056:URA983057 VAG983056:VAW983057 VKC983056:VKS983057 VTY983056:VUO983057 WDU983056:WEK983057 WNQ983056:WOG983057 WXM983056:WYC983057 BE65558:BU65559 LA65558:LQ65559 UW65558:VM65559 AES65558:AFI65559 AOO65558:APE65559 AYK65558:AZA65559 BIG65558:BIW65559 BSC65558:BSS65559 CBY65558:CCO65559 CLU65558:CMK65559 CVQ65558:CWG65559 DFM65558:DGC65559 DPI65558:DPY65559 DZE65558:DZU65559 EJA65558:EJQ65559 ESW65558:ETM65559 FCS65558:FDI65559 FMO65558:FNE65559 FWK65558:FXA65559 GGG65558:GGW65559 GQC65558:GQS65559 GZY65558:HAO65559 HJU65558:HKK65559 HTQ65558:HUG65559 IDM65558:IEC65559 INI65558:INY65559 IXE65558:IXU65559 JHA65558:JHQ65559 JQW65558:JRM65559 KAS65558:KBI65559 KKO65558:KLE65559 KUK65558:KVA65559 LEG65558:LEW65559 LOC65558:LOS65559 LXY65558:LYO65559 MHU65558:MIK65559 MRQ65558:MSG65559 NBM65558:NCC65559 NLI65558:NLY65559 NVE65558:NVU65559 OFA65558:OFQ65559 OOW65558:OPM65559 OYS65558:OZI65559 PIO65558:PJE65559 PSK65558:PTA65559 QCG65558:QCW65559 QMC65558:QMS65559 QVY65558:QWO65559 RFU65558:RGK65559 RPQ65558:RQG65559 RZM65558:SAC65559 SJI65558:SJY65559 STE65558:STU65559 TDA65558:TDQ65559 TMW65558:TNM65559 TWS65558:TXI65559 UGO65558:UHE65559 UQK65558:URA65559 VAG65558:VAW65559 VKC65558:VKS65559 VTY65558:VUO65559 WDU65558:WEK65559 WNQ65558:WOG65559 WXM65558:WYC65559 BE131094:BU131095 LA131094:LQ131095 UW131094:VM131095 AES131094:AFI131095 AOO131094:APE131095 AYK131094:AZA131095 BIG131094:BIW131095 BSC131094:BSS131095 CBY131094:CCO131095 CLU131094:CMK131095 CVQ131094:CWG131095 DFM131094:DGC131095 DPI131094:DPY131095 DZE131094:DZU131095 EJA131094:EJQ131095 ESW131094:ETM131095 FCS131094:FDI131095 FMO131094:FNE131095 FWK131094:FXA131095 GGG131094:GGW131095 GQC131094:GQS131095 GZY131094:HAO131095 HJU131094:HKK131095 HTQ131094:HUG131095 IDM131094:IEC131095 INI131094:INY131095 IXE131094:IXU131095 JHA131094:JHQ131095 JQW131094:JRM131095 KAS131094:KBI131095 KKO131094:KLE131095 KUK131094:KVA131095 LEG131094:LEW131095 LOC131094:LOS131095 LXY131094:LYO131095 MHU131094:MIK131095 MRQ131094:MSG131095 NBM131094:NCC131095 NLI131094:NLY131095 NVE131094:NVU131095 OFA131094:OFQ131095 OOW131094:OPM131095 OYS131094:OZI131095 PIO131094:PJE131095 PSK131094:PTA131095 QCG131094:QCW131095 QMC131094:QMS131095 QVY131094:QWO131095 RFU131094:RGK131095 RPQ131094:RQG131095 RZM131094:SAC131095 SJI131094:SJY131095 STE131094:STU131095 TDA131094:TDQ131095 TMW131094:TNM131095 TWS131094:TXI131095 UGO131094:UHE131095 UQK131094:URA131095 VAG131094:VAW131095 VKC131094:VKS131095 VTY131094:VUO131095 WDU131094:WEK131095 WNQ131094:WOG131095 WXM131094:WYC131095 BE196630:BU196631 LA196630:LQ196631 UW196630:VM196631 AES196630:AFI196631 AOO196630:APE196631 AYK196630:AZA196631 BIG196630:BIW196631 BSC196630:BSS196631 CBY196630:CCO196631 CLU196630:CMK196631 CVQ196630:CWG196631 DFM196630:DGC196631 DPI196630:DPY196631 DZE196630:DZU196631 EJA196630:EJQ196631 ESW196630:ETM196631 FCS196630:FDI196631 FMO196630:FNE196631 FWK196630:FXA196631 GGG196630:GGW196631 GQC196630:GQS196631 GZY196630:HAO196631 HJU196630:HKK196631 HTQ196630:HUG196631 IDM196630:IEC196631 INI196630:INY196631 IXE196630:IXU196631 JHA196630:JHQ196631 JQW196630:JRM196631 KAS196630:KBI196631 KKO196630:KLE196631 KUK196630:KVA196631 LEG196630:LEW196631 LOC196630:LOS196631 LXY196630:LYO196631 MHU196630:MIK196631 MRQ196630:MSG196631 NBM196630:NCC196631 NLI196630:NLY196631 NVE196630:NVU196631 OFA196630:OFQ196631 OOW196630:OPM196631 OYS196630:OZI196631 PIO196630:PJE196631 PSK196630:PTA196631 QCG196630:QCW196631 QMC196630:QMS196631 QVY196630:QWO196631 RFU196630:RGK196631 RPQ196630:RQG196631 RZM196630:SAC196631 SJI196630:SJY196631 STE196630:STU196631 TDA196630:TDQ196631 TMW196630:TNM196631 TWS196630:TXI196631 UGO196630:UHE196631 UQK196630:URA196631 VAG196630:VAW196631 VKC196630:VKS196631 VTY196630:VUO196631 WDU196630:WEK196631 WNQ196630:WOG196631 WXM196630:WYC196631 BE262166:BU262167 LA262166:LQ262167 UW262166:VM262167 AES262166:AFI262167 AOO262166:APE262167 AYK262166:AZA262167 BIG262166:BIW262167 BSC262166:BSS262167 CBY262166:CCO262167 CLU262166:CMK262167 CVQ262166:CWG262167 DFM262166:DGC262167 DPI262166:DPY262167 DZE262166:DZU262167 EJA262166:EJQ262167 ESW262166:ETM262167 FCS262166:FDI262167 FMO262166:FNE262167 FWK262166:FXA262167 GGG262166:GGW262167 GQC262166:GQS262167 GZY262166:HAO262167 HJU262166:HKK262167 HTQ262166:HUG262167 IDM262166:IEC262167 INI262166:INY262167 IXE262166:IXU262167 JHA262166:JHQ262167 JQW262166:JRM262167 KAS262166:KBI262167 KKO262166:KLE262167 KUK262166:KVA262167 LEG262166:LEW262167 LOC262166:LOS262167 LXY262166:LYO262167 MHU262166:MIK262167 MRQ262166:MSG262167 NBM262166:NCC262167 NLI262166:NLY262167 NVE262166:NVU262167 OFA262166:OFQ262167 OOW262166:OPM262167 OYS262166:OZI262167 PIO262166:PJE262167 PSK262166:PTA262167 QCG262166:QCW262167 QMC262166:QMS262167 QVY262166:QWO262167 RFU262166:RGK262167 RPQ262166:RQG262167 RZM262166:SAC262167 SJI262166:SJY262167 STE262166:STU262167 TDA262166:TDQ262167 TMW262166:TNM262167 TWS262166:TXI262167 UGO262166:UHE262167 UQK262166:URA262167 VAG262166:VAW262167 VKC262166:VKS262167 VTY262166:VUO262167 WDU262166:WEK262167 WNQ262166:WOG262167 WXM262166:WYC262167 BE327702:BU327703 LA327702:LQ327703 UW327702:VM327703 AES327702:AFI327703 AOO327702:APE327703 AYK327702:AZA327703 BIG327702:BIW327703 BSC327702:BSS327703 CBY327702:CCO327703 CLU327702:CMK327703 CVQ327702:CWG327703 DFM327702:DGC327703 DPI327702:DPY327703 DZE327702:DZU327703 EJA327702:EJQ327703 ESW327702:ETM327703 FCS327702:FDI327703 FMO327702:FNE327703 FWK327702:FXA327703 GGG327702:GGW327703 GQC327702:GQS327703 GZY327702:HAO327703 HJU327702:HKK327703 HTQ327702:HUG327703 IDM327702:IEC327703 INI327702:INY327703 IXE327702:IXU327703 JHA327702:JHQ327703 JQW327702:JRM327703 KAS327702:KBI327703 KKO327702:KLE327703 KUK327702:KVA327703 LEG327702:LEW327703 LOC327702:LOS327703 LXY327702:LYO327703 MHU327702:MIK327703 MRQ327702:MSG327703 NBM327702:NCC327703 NLI327702:NLY327703 NVE327702:NVU327703 OFA327702:OFQ327703 OOW327702:OPM327703 OYS327702:OZI327703 PIO327702:PJE327703 PSK327702:PTA327703 QCG327702:QCW327703 QMC327702:QMS327703 QVY327702:QWO327703 RFU327702:RGK327703 RPQ327702:RQG327703 RZM327702:SAC327703 SJI327702:SJY327703 STE327702:STU327703 TDA327702:TDQ327703 TMW327702:TNM327703 TWS327702:TXI327703 UGO327702:UHE327703 UQK327702:URA327703 VAG327702:VAW327703 VKC327702:VKS327703 VTY327702:VUO327703 WDU327702:WEK327703 WNQ327702:WOG327703 WXM327702:WYC327703 BE393238:BU393239 LA393238:LQ393239 UW393238:VM393239 AES393238:AFI393239 AOO393238:APE393239 AYK393238:AZA393239 BIG393238:BIW393239 BSC393238:BSS393239 CBY393238:CCO393239 CLU393238:CMK393239 CVQ393238:CWG393239 DFM393238:DGC393239 DPI393238:DPY393239 DZE393238:DZU393239 EJA393238:EJQ393239 ESW393238:ETM393239 FCS393238:FDI393239 FMO393238:FNE393239 FWK393238:FXA393239 GGG393238:GGW393239 GQC393238:GQS393239 GZY393238:HAO393239 HJU393238:HKK393239 HTQ393238:HUG393239 IDM393238:IEC393239 INI393238:INY393239 IXE393238:IXU393239 JHA393238:JHQ393239 JQW393238:JRM393239 KAS393238:KBI393239 KKO393238:KLE393239 KUK393238:KVA393239 LEG393238:LEW393239 LOC393238:LOS393239 LXY393238:LYO393239 MHU393238:MIK393239 MRQ393238:MSG393239 NBM393238:NCC393239 NLI393238:NLY393239 NVE393238:NVU393239 OFA393238:OFQ393239 OOW393238:OPM393239 OYS393238:OZI393239 PIO393238:PJE393239 PSK393238:PTA393239 QCG393238:QCW393239 QMC393238:QMS393239 QVY393238:QWO393239 RFU393238:RGK393239 RPQ393238:RQG393239 RZM393238:SAC393239 SJI393238:SJY393239 STE393238:STU393239 TDA393238:TDQ393239 TMW393238:TNM393239 TWS393238:TXI393239 UGO393238:UHE393239 UQK393238:URA393239 VAG393238:VAW393239 VKC393238:VKS393239 VTY393238:VUO393239 WDU393238:WEK393239 WNQ393238:WOG393239 WXM393238:WYC393239 BE458774:BU458775 LA458774:LQ458775 UW458774:VM458775 AES458774:AFI458775 AOO458774:APE458775 AYK458774:AZA458775 BIG458774:BIW458775 BSC458774:BSS458775 CBY458774:CCO458775 CLU458774:CMK458775 CVQ458774:CWG458775 DFM458774:DGC458775 DPI458774:DPY458775 DZE458774:DZU458775 EJA458774:EJQ458775 ESW458774:ETM458775 FCS458774:FDI458775 FMO458774:FNE458775 FWK458774:FXA458775 GGG458774:GGW458775 GQC458774:GQS458775 GZY458774:HAO458775 HJU458774:HKK458775 HTQ458774:HUG458775 IDM458774:IEC458775 INI458774:INY458775 IXE458774:IXU458775 JHA458774:JHQ458775 JQW458774:JRM458775 KAS458774:KBI458775 KKO458774:KLE458775 KUK458774:KVA458775 LEG458774:LEW458775 LOC458774:LOS458775 LXY458774:LYO458775 MHU458774:MIK458775 MRQ458774:MSG458775 NBM458774:NCC458775 NLI458774:NLY458775 NVE458774:NVU458775 OFA458774:OFQ458775 OOW458774:OPM458775 OYS458774:OZI458775 PIO458774:PJE458775 PSK458774:PTA458775 QCG458774:QCW458775 QMC458774:QMS458775 QVY458774:QWO458775 RFU458774:RGK458775 RPQ458774:RQG458775 RZM458774:SAC458775 SJI458774:SJY458775 STE458774:STU458775 TDA458774:TDQ458775 TMW458774:TNM458775 TWS458774:TXI458775 UGO458774:UHE458775 UQK458774:URA458775 VAG458774:VAW458775 VKC458774:VKS458775 VTY458774:VUO458775 WDU458774:WEK458775 WNQ458774:WOG458775 WXM458774:WYC458775 BE524310:BU524311 LA524310:LQ524311 UW524310:VM524311 AES524310:AFI524311 AOO524310:APE524311 AYK524310:AZA524311 BIG524310:BIW524311 BSC524310:BSS524311 CBY524310:CCO524311 CLU524310:CMK524311 CVQ524310:CWG524311 DFM524310:DGC524311 DPI524310:DPY524311 DZE524310:DZU524311 EJA524310:EJQ524311 ESW524310:ETM524311 FCS524310:FDI524311 FMO524310:FNE524311 FWK524310:FXA524311 GGG524310:GGW524311 GQC524310:GQS524311 GZY524310:HAO524311 HJU524310:HKK524311 HTQ524310:HUG524311 IDM524310:IEC524311 INI524310:INY524311 IXE524310:IXU524311 JHA524310:JHQ524311 JQW524310:JRM524311 KAS524310:KBI524311 KKO524310:KLE524311 KUK524310:KVA524311 LEG524310:LEW524311 LOC524310:LOS524311 LXY524310:LYO524311 MHU524310:MIK524311 MRQ524310:MSG524311 NBM524310:NCC524311 NLI524310:NLY524311 NVE524310:NVU524311 OFA524310:OFQ524311 OOW524310:OPM524311 OYS524310:OZI524311 PIO524310:PJE524311 PSK524310:PTA524311 QCG524310:QCW524311 QMC524310:QMS524311 QVY524310:QWO524311 RFU524310:RGK524311 RPQ524310:RQG524311 RZM524310:SAC524311 SJI524310:SJY524311 STE524310:STU524311 TDA524310:TDQ524311 TMW524310:TNM524311 TWS524310:TXI524311 UGO524310:UHE524311 UQK524310:URA524311 VAG524310:VAW524311 VKC524310:VKS524311 VTY524310:VUO524311 WDU524310:WEK524311 WNQ524310:WOG524311 WXM524310:WYC524311 BE589846:BU589847 LA589846:LQ589847 UW589846:VM589847 AES589846:AFI589847 AOO589846:APE589847 AYK589846:AZA589847 BIG589846:BIW589847 BSC589846:BSS589847 CBY589846:CCO589847 CLU589846:CMK589847 CVQ589846:CWG589847 DFM589846:DGC589847 DPI589846:DPY589847 DZE589846:DZU589847 EJA589846:EJQ589847 ESW589846:ETM589847 FCS589846:FDI589847 FMO589846:FNE589847 FWK589846:FXA589847 GGG589846:GGW589847 GQC589846:GQS589847 GZY589846:HAO589847 HJU589846:HKK589847 HTQ589846:HUG589847 IDM589846:IEC589847 INI589846:INY589847 IXE589846:IXU589847 JHA589846:JHQ589847 JQW589846:JRM589847 KAS589846:KBI589847 KKO589846:KLE589847 KUK589846:KVA589847 LEG589846:LEW589847 LOC589846:LOS589847 LXY589846:LYO589847 MHU589846:MIK589847 MRQ589846:MSG589847 NBM589846:NCC589847 NLI589846:NLY589847 NVE589846:NVU589847 OFA589846:OFQ589847 OOW589846:OPM589847 OYS589846:OZI589847 PIO589846:PJE589847 PSK589846:PTA589847 QCG589846:QCW589847 QMC589846:QMS589847 QVY589846:QWO589847 RFU589846:RGK589847 RPQ589846:RQG589847 RZM589846:SAC589847 SJI589846:SJY589847 STE589846:STU589847 TDA589846:TDQ589847 TMW589846:TNM589847 TWS589846:TXI589847 UGO589846:UHE589847 UQK589846:URA589847 VAG589846:VAW589847 VKC589846:VKS589847 VTY589846:VUO589847 WDU589846:WEK589847 WNQ589846:WOG589847 WXM589846:WYC589847 BE655382:BU655383 LA655382:LQ655383 UW655382:VM655383 AES655382:AFI655383 AOO655382:APE655383 AYK655382:AZA655383 BIG655382:BIW655383 BSC655382:BSS655383 CBY655382:CCO655383 CLU655382:CMK655383 CVQ655382:CWG655383 DFM655382:DGC655383 DPI655382:DPY655383 DZE655382:DZU655383 EJA655382:EJQ655383 ESW655382:ETM655383 FCS655382:FDI655383 FMO655382:FNE655383 FWK655382:FXA655383 GGG655382:GGW655383 GQC655382:GQS655383 GZY655382:HAO655383 HJU655382:HKK655383 HTQ655382:HUG655383 IDM655382:IEC655383 INI655382:INY655383 IXE655382:IXU655383 JHA655382:JHQ655383 JQW655382:JRM655383 KAS655382:KBI655383 KKO655382:KLE655383 KUK655382:KVA655383 LEG655382:LEW655383 LOC655382:LOS655383 LXY655382:LYO655383 MHU655382:MIK655383 MRQ655382:MSG655383 NBM655382:NCC655383 NLI655382:NLY655383 NVE655382:NVU655383 OFA655382:OFQ655383 OOW655382:OPM655383 OYS655382:OZI655383 PIO655382:PJE655383 PSK655382:PTA655383 QCG655382:QCW655383 QMC655382:QMS655383 QVY655382:QWO655383 RFU655382:RGK655383 RPQ655382:RQG655383 RZM655382:SAC655383 SJI655382:SJY655383 STE655382:STU655383 TDA655382:TDQ655383 TMW655382:TNM655383 TWS655382:TXI655383 UGO655382:UHE655383 UQK655382:URA655383 VAG655382:VAW655383 VKC655382:VKS655383 VTY655382:VUO655383 WDU655382:WEK655383 WNQ655382:WOG655383 WXM655382:WYC655383 BE720918:BU720919 LA720918:LQ720919 UW720918:VM720919 AES720918:AFI720919 AOO720918:APE720919 AYK720918:AZA720919 BIG720918:BIW720919 BSC720918:BSS720919 CBY720918:CCO720919 CLU720918:CMK720919 CVQ720918:CWG720919 DFM720918:DGC720919 DPI720918:DPY720919 DZE720918:DZU720919 EJA720918:EJQ720919 ESW720918:ETM720919 FCS720918:FDI720919 FMO720918:FNE720919 FWK720918:FXA720919 GGG720918:GGW720919 GQC720918:GQS720919 GZY720918:HAO720919 HJU720918:HKK720919 HTQ720918:HUG720919 IDM720918:IEC720919 INI720918:INY720919 IXE720918:IXU720919 JHA720918:JHQ720919 JQW720918:JRM720919 KAS720918:KBI720919 KKO720918:KLE720919 KUK720918:KVA720919 LEG720918:LEW720919 LOC720918:LOS720919 LXY720918:LYO720919 MHU720918:MIK720919 MRQ720918:MSG720919 NBM720918:NCC720919 NLI720918:NLY720919 NVE720918:NVU720919 OFA720918:OFQ720919 OOW720918:OPM720919 OYS720918:OZI720919 PIO720918:PJE720919 PSK720918:PTA720919 QCG720918:QCW720919 QMC720918:QMS720919 QVY720918:QWO720919 RFU720918:RGK720919 RPQ720918:RQG720919 RZM720918:SAC720919 SJI720918:SJY720919 STE720918:STU720919 TDA720918:TDQ720919 TMW720918:TNM720919 TWS720918:TXI720919 UGO720918:UHE720919 UQK720918:URA720919 VAG720918:VAW720919 VKC720918:VKS720919 VTY720918:VUO720919 WDU720918:WEK720919 WNQ720918:WOG720919 WXM720918:WYC720919 BE786454:BU786455 LA786454:LQ786455 UW786454:VM786455 AES786454:AFI786455 AOO786454:APE786455 AYK786454:AZA786455 BIG786454:BIW786455 BSC786454:BSS786455 CBY786454:CCO786455 CLU786454:CMK786455 CVQ786454:CWG786455 DFM786454:DGC786455 DPI786454:DPY786455 DZE786454:DZU786455 EJA786454:EJQ786455 ESW786454:ETM786455 FCS786454:FDI786455 FMO786454:FNE786455 FWK786454:FXA786455 GGG786454:GGW786455 GQC786454:GQS786455 GZY786454:HAO786455 HJU786454:HKK786455 HTQ786454:HUG786455 IDM786454:IEC786455 INI786454:INY786455 IXE786454:IXU786455 JHA786454:JHQ786455 JQW786454:JRM786455 KAS786454:KBI786455 KKO786454:KLE786455 KUK786454:KVA786455 LEG786454:LEW786455 LOC786454:LOS786455 LXY786454:LYO786455 MHU786454:MIK786455 MRQ786454:MSG786455 NBM786454:NCC786455 NLI786454:NLY786455 NVE786454:NVU786455 OFA786454:OFQ786455 OOW786454:OPM786455 OYS786454:OZI786455 PIO786454:PJE786455 PSK786454:PTA786455 QCG786454:QCW786455 QMC786454:QMS786455 QVY786454:QWO786455 RFU786454:RGK786455 RPQ786454:RQG786455 RZM786454:SAC786455 SJI786454:SJY786455 STE786454:STU786455 TDA786454:TDQ786455 TMW786454:TNM786455 TWS786454:TXI786455 UGO786454:UHE786455 UQK786454:URA786455 VAG786454:VAW786455 VKC786454:VKS786455 VTY786454:VUO786455 WDU786454:WEK786455 WNQ786454:WOG786455 WXM786454:WYC786455 BE851990:BU851991 LA851990:LQ851991 UW851990:VM851991 AES851990:AFI851991 AOO851990:APE851991 AYK851990:AZA851991 BIG851990:BIW851991 BSC851990:BSS851991 CBY851990:CCO851991 CLU851990:CMK851991 CVQ851990:CWG851991 DFM851990:DGC851991 DPI851990:DPY851991 DZE851990:DZU851991 EJA851990:EJQ851991 ESW851990:ETM851991 FCS851990:FDI851991 FMO851990:FNE851991 FWK851990:FXA851991 GGG851990:GGW851991 GQC851990:GQS851991 GZY851990:HAO851991 HJU851990:HKK851991 HTQ851990:HUG851991 IDM851990:IEC851991 INI851990:INY851991 IXE851990:IXU851991 JHA851990:JHQ851991 JQW851990:JRM851991 KAS851990:KBI851991 KKO851990:KLE851991 KUK851990:KVA851991 LEG851990:LEW851991 LOC851990:LOS851991 LXY851990:LYO851991 MHU851990:MIK851991 MRQ851990:MSG851991 NBM851990:NCC851991 NLI851990:NLY851991 NVE851990:NVU851991 OFA851990:OFQ851991 OOW851990:OPM851991 OYS851990:OZI851991 PIO851990:PJE851991 PSK851990:PTA851991 QCG851990:QCW851991 QMC851990:QMS851991 QVY851990:QWO851991 RFU851990:RGK851991 RPQ851990:RQG851991 RZM851990:SAC851991 SJI851990:SJY851991 STE851990:STU851991 TDA851990:TDQ851991 TMW851990:TNM851991 TWS851990:TXI851991 UGO851990:UHE851991 UQK851990:URA851991 VAG851990:VAW851991 VKC851990:VKS851991 VTY851990:VUO851991 WDU851990:WEK851991 WNQ851990:WOG851991 WXM851990:WYC851991 BE917526:BU917527 LA917526:LQ917527 UW917526:VM917527 AES917526:AFI917527 AOO917526:APE917527 AYK917526:AZA917527 BIG917526:BIW917527 BSC917526:BSS917527 CBY917526:CCO917527 CLU917526:CMK917527 CVQ917526:CWG917527 DFM917526:DGC917527 DPI917526:DPY917527 DZE917526:DZU917527 EJA917526:EJQ917527 ESW917526:ETM917527 FCS917526:FDI917527 FMO917526:FNE917527 FWK917526:FXA917527 GGG917526:GGW917527 GQC917526:GQS917527 GZY917526:HAO917527 HJU917526:HKK917527 HTQ917526:HUG917527 IDM917526:IEC917527 INI917526:INY917527 IXE917526:IXU917527 JHA917526:JHQ917527 JQW917526:JRM917527 KAS917526:KBI917527 KKO917526:KLE917527 KUK917526:KVA917527 LEG917526:LEW917527 LOC917526:LOS917527 LXY917526:LYO917527 MHU917526:MIK917527 MRQ917526:MSG917527 NBM917526:NCC917527 NLI917526:NLY917527 NVE917526:NVU917527 OFA917526:OFQ917527 OOW917526:OPM917527 OYS917526:OZI917527 PIO917526:PJE917527 PSK917526:PTA917527 QCG917526:QCW917527 QMC917526:QMS917527 QVY917526:QWO917527 RFU917526:RGK917527 RPQ917526:RQG917527 RZM917526:SAC917527 SJI917526:SJY917527 STE917526:STU917527 TDA917526:TDQ917527 TMW917526:TNM917527 TWS917526:TXI917527 UGO917526:UHE917527 UQK917526:URA917527 VAG917526:VAW917527 VKC917526:VKS917527 VTY917526:VUO917527 WDU917526:WEK917527 WNQ917526:WOG917527 WXM917526:WYC917527 BE983062:BU983063 LA983062:LQ983063 UW983062:VM983063 AES983062:AFI983063 AOO983062:APE983063 AYK983062:AZA983063 BIG983062:BIW983063 BSC983062:BSS983063 CBY983062:CCO983063 CLU983062:CMK983063 CVQ983062:CWG983063 DFM983062:DGC983063 DPI983062:DPY983063 DZE983062:DZU983063 EJA983062:EJQ983063 ESW983062:ETM983063 FCS983062:FDI983063 FMO983062:FNE983063 FWK983062:FXA983063 GGG983062:GGW983063 GQC983062:GQS983063 GZY983062:HAO983063 HJU983062:HKK983063 HTQ983062:HUG983063 IDM983062:IEC983063 INI983062:INY983063 IXE983062:IXU983063 JHA983062:JHQ983063 JQW983062:JRM983063 KAS983062:KBI983063 KKO983062:KLE983063 KUK983062:KVA983063 LEG983062:LEW983063 LOC983062:LOS983063 LXY983062:LYO983063 MHU983062:MIK983063 MRQ983062:MSG983063 NBM983062:NCC983063 NLI983062:NLY983063 NVE983062:NVU983063 OFA983062:OFQ983063 OOW983062:OPM983063 OYS983062:OZI983063 PIO983062:PJE983063 PSK983062:PTA983063 QCG983062:QCW983063 QMC983062:QMS983063 QVY983062:QWO983063 RFU983062:RGK983063 RPQ983062:RQG983063 RZM983062:SAC983063 SJI983062:SJY983063 STE983062:STU983063 TDA983062:TDQ983063 TMW983062:TNM983063 TWS983062:TXI983063 UGO983062:UHE983063 UQK983062:URA983063 VAG983062:VAW983063 VKC983062:VKS983063 VTY983062:VUO983063 WDU983062:WEK983063 WNQ983062:WOG983063 WXM983062:WYC983063 LA36:LQ37 UW36:VM37 AES36:AFI37 AOO36:APE37 AYK36:AZA37 BIG36:BIW37 BSC36:BSS37 CBY36:CCO37 CLU36:CMK37 CVQ36:CWG37 DFM36:DGC37 DPI36:DPY37 DZE36:DZU37 EJA36:EJQ37 ESW36:ETM37 FCS36:FDI37 FMO36:FNE37 FWK36:FXA37 GGG36:GGW37 GQC36:GQS37 GZY36:HAO37 HJU36:HKK37 HTQ36:HUG37 IDM36:IEC37 INI36:INY37 IXE36:IXU37 JHA36:JHQ37 JQW36:JRM37 KAS36:KBI37 KKO36:KLE37 KUK36:KVA37 LEG36:LEW37 LOC36:LOS37 LXY36:LYO37 MHU36:MIK37 MRQ36:MSG37 NBM36:NCC37 NLI36:NLY37 NVE36:NVU37 OFA36:OFQ37 OOW36:OPM37 OYS36:OZI37 PIO36:PJE37 PSK36:PTA37 QCG36:QCW37 QMC36:QMS37 QVY36:QWO37 RFU36:RGK37 RPQ36:RQG37 RZM36:SAC37 SJI36:SJY37 STE36:STU37 TDA36:TDQ37 TMW36:TNM37 TWS36:TXI37 UGO36:UHE37 UQK36:URA37 VAG36:VAW37 VKC36:VKS37 VTY36:VUO37 WDU36:WEK37 WNQ36:WOG37 WXM36:WYC37 BE65564:BU65565 LA65564:LQ65565 UW65564:VM65565 AES65564:AFI65565 AOO65564:APE65565 AYK65564:AZA65565 BIG65564:BIW65565 BSC65564:BSS65565 CBY65564:CCO65565 CLU65564:CMK65565 CVQ65564:CWG65565 DFM65564:DGC65565 DPI65564:DPY65565 DZE65564:DZU65565 EJA65564:EJQ65565 ESW65564:ETM65565 FCS65564:FDI65565 FMO65564:FNE65565 FWK65564:FXA65565 GGG65564:GGW65565 GQC65564:GQS65565 GZY65564:HAO65565 HJU65564:HKK65565 HTQ65564:HUG65565 IDM65564:IEC65565 INI65564:INY65565 IXE65564:IXU65565 JHA65564:JHQ65565 JQW65564:JRM65565 KAS65564:KBI65565 KKO65564:KLE65565 KUK65564:KVA65565 LEG65564:LEW65565 LOC65564:LOS65565 LXY65564:LYO65565 MHU65564:MIK65565 MRQ65564:MSG65565 NBM65564:NCC65565 NLI65564:NLY65565 NVE65564:NVU65565 OFA65564:OFQ65565 OOW65564:OPM65565 OYS65564:OZI65565 PIO65564:PJE65565 PSK65564:PTA65565 QCG65564:QCW65565 QMC65564:QMS65565 QVY65564:QWO65565 RFU65564:RGK65565 RPQ65564:RQG65565 RZM65564:SAC65565 SJI65564:SJY65565 STE65564:STU65565 TDA65564:TDQ65565 TMW65564:TNM65565 TWS65564:TXI65565 UGO65564:UHE65565 UQK65564:URA65565 VAG65564:VAW65565 VKC65564:VKS65565 VTY65564:VUO65565 WDU65564:WEK65565 WNQ65564:WOG65565 WXM65564:WYC65565 BE131100:BU131101 LA131100:LQ131101 UW131100:VM131101 AES131100:AFI131101 AOO131100:APE131101 AYK131100:AZA131101 BIG131100:BIW131101 BSC131100:BSS131101 CBY131100:CCO131101 CLU131100:CMK131101 CVQ131100:CWG131101 DFM131100:DGC131101 DPI131100:DPY131101 DZE131100:DZU131101 EJA131100:EJQ131101 ESW131100:ETM131101 FCS131100:FDI131101 FMO131100:FNE131101 FWK131100:FXA131101 GGG131100:GGW131101 GQC131100:GQS131101 GZY131100:HAO131101 HJU131100:HKK131101 HTQ131100:HUG131101 IDM131100:IEC131101 INI131100:INY131101 IXE131100:IXU131101 JHA131100:JHQ131101 JQW131100:JRM131101 KAS131100:KBI131101 KKO131100:KLE131101 KUK131100:KVA131101 LEG131100:LEW131101 LOC131100:LOS131101 LXY131100:LYO131101 MHU131100:MIK131101 MRQ131100:MSG131101 NBM131100:NCC131101 NLI131100:NLY131101 NVE131100:NVU131101 OFA131100:OFQ131101 OOW131100:OPM131101 OYS131100:OZI131101 PIO131100:PJE131101 PSK131100:PTA131101 QCG131100:QCW131101 QMC131100:QMS131101 QVY131100:QWO131101 RFU131100:RGK131101 RPQ131100:RQG131101 RZM131100:SAC131101 SJI131100:SJY131101 STE131100:STU131101 TDA131100:TDQ131101 TMW131100:TNM131101 TWS131100:TXI131101 UGO131100:UHE131101 UQK131100:URA131101 VAG131100:VAW131101 VKC131100:VKS131101 VTY131100:VUO131101 WDU131100:WEK131101 WNQ131100:WOG131101 WXM131100:WYC131101 BE196636:BU196637 LA196636:LQ196637 UW196636:VM196637 AES196636:AFI196637 AOO196636:APE196637 AYK196636:AZA196637 BIG196636:BIW196637 BSC196636:BSS196637 CBY196636:CCO196637 CLU196636:CMK196637 CVQ196636:CWG196637 DFM196636:DGC196637 DPI196636:DPY196637 DZE196636:DZU196637 EJA196636:EJQ196637 ESW196636:ETM196637 FCS196636:FDI196637 FMO196636:FNE196637 FWK196636:FXA196637 GGG196636:GGW196637 GQC196636:GQS196637 GZY196636:HAO196637 HJU196636:HKK196637 HTQ196636:HUG196637 IDM196636:IEC196637 INI196636:INY196637 IXE196636:IXU196637 JHA196636:JHQ196637 JQW196636:JRM196637 KAS196636:KBI196637 KKO196636:KLE196637 KUK196636:KVA196637 LEG196636:LEW196637 LOC196636:LOS196637 LXY196636:LYO196637 MHU196636:MIK196637 MRQ196636:MSG196637 NBM196636:NCC196637 NLI196636:NLY196637 NVE196636:NVU196637 OFA196636:OFQ196637 OOW196636:OPM196637 OYS196636:OZI196637 PIO196636:PJE196637 PSK196636:PTA196637 QCG196636:QCW196637 QMC196636:QMS196637 QVY196636:QWO196637 RFU196636:RGK196637 RPQ196636:RQG196637 RZM196636:SAC196637 SJI196636:SJY196637 STE196636:STU196637 TDA196636:TDQ196637 TMW196636:TNM196637 TWS196636:TXI196637 UGO196636:UHE196637 UQK196636:URA196637 VAG196636:VAW196637 VKC196636:VKS196637 VTY196636:VUO196637 WDU196636:WEK196637 WNQ196636:WOG196637 WXM196636:WYC196637 BE262172:BU262173 LA262172:LQ262173 UW262172:VM262173 AES262172:AFI262173 AOO262172:APE262173 AYK262172:AZA262173 BIG262172:BIW262173 BSC262172:BSS262173 CBY262172:CCO262173 CLU262172:CMK262173 CVQ262172:CWG262173 DFM262172:DGC262173 DPI262172:DPY262173 DZE262172:DZU262173 EJA262172:EJQ262173 ESW262172:ETM262173 FCS262172:FDI262173 FMO262172:FNE262173 FWK262172:FXA262173 GGG262172:GGW262173 GQC262172:GQS262173 GZY262172:HAO262173 HJU262172:HKK262173 HTQ262172:HUG262173 IDM262172:IEC262173 INI262172:INY262173 IXE262172:IXU262173 JHA262172:JHQ262173 JQW262172:JRM262173 KAS262172:KBI262173 KKO262172:KLE262173 KUK262172:KVA262173 LEG262172:LEW262173 LOC262172:LOS262173 LXY262172:LYO262173 MHU262172:MIK262173 MRQ262172:MSG262173 NBM262172:NCC262173 NLI262172:NLY262173 NVE262172:NVU262173 OFA262172:OFQ262173 OOW262172:OPM262173 OYS262172:OZI262173 PIO262172:PJE262173 PSK262172:PTA262173 QCG262172:QCW262173 QMC262172:QMS262173 QVY262172:QWO262173 RFU262172:RGK262173 RPQ262172:RQG262173 RZM262172:SAC262173 SJI262172:SJY262173 STE262172:STU262173 TDA262172:TDQ262173 TMW262172:TNM262173 TWS262172:TXI262173 UGO262172:UHE262173 UQK262172:URA262173 VAG262172:VAW262173 VKC262172:VKS262173 VTY262172:VUO262173 WDU262172:WEK262173 WNQ262172:WOG262173 WXM262172:WYC262173 BE327708:BU327709 LA327708:LQ327709 UW327708:VM327709 AES327708:AFI327709 AOO327708:APE327709 AYK327708:AZA327709 BIG327708:BIW327709 BSC327708:BSS327709 CBY327708:CCO327709 CLU327708:CMK327709 CVQ327708:CWG327709 DFM327708:DGC327709 DPI327708:DPY327709 DZE327708:DZU327709 EJA327708:EJQ327709 ESW327708:ETM327709 FCS327708:FDI327709 FMO327708:FNE327709 FWK327708:FXA327709 GGG327708:GGW327709 GQC327708:GQS327709 GZY327708:HAO327709 HJU327708:HKK327709 HTQ327708:HUG327709 IDM327708:IEC327709 INI327708:INY327709 IXE327708:IXU327709 JHA327708:JHQ327709 JQW327708:JRM327709 KAS327708:KBI327709 KKO327708:KLE327709 KUK327708:KVA327709 LEG327708:LEW327709 LOC327708:LOS327709 LXY327708:LYO327709 MHU327708:MIK327709 MRQ327708:MSG327709 NBM327708:NCC327709 NLI327708:NLY327709 NVE327708:NVU327709 OFA327708:OFQ327709 OOW327708:OPM327709 OYS327708:OZI327709 PIO327708:PJE327709 PSK327708:PTA327709 QCG327708:QCW327709 QMC327708:QMS327709 QVY327708:QWO327709 RFU327708:RGK327709 RPQ327708:RQG327709 RZM327708:SAC327709 SJI327708:SJY327709 STE327708:STU327709 TDA327708:TDQ327709 TMW327708:TNM327709 TWS327708:TXI327709 UGO327708:UHE327709 UQK327708:URA327709 VAG327708:VAW327709 VKC327708:VKS327709 VTY327708:VUO327709 WDU327708:WEK327709 WNQ327708:WOG327709 WXM327708:WYC327709 BE393244:BU393245 LA393244:LQ393245 UW393244:VM393245 AES393244:AFI393245 AOO393244:APE393245 AYK393244:AZA393245 BIG393244:BIW393245 BSC393244:BSS393245 CBY393244:CCO393245 CLU393244:CMK393245 CVQ393244:CWG393245 DFM393244:DGC393245 DPI393244:DPY393245 DZE393244:DZU393245 EJA393244:EJQ393245 ESW393244:ETM393245 FCS393244:FDI393245 FMO393244:FNE393245 FWK393244:FXA393245 GGG393244:GGW393245 GQC393244:GQS393245 GZY393244:HAO393245 HJU393244:HKK393245 HTQ393244:HUG393245 IDM393244:IEC393245 INI393244:INY393245 IXE393244:IXU393245 JHA393244:JHQ393245 JQW393244:JRM393245 KAS393244:KBI393245 KKO393244:KLE393245 KUK393244:KVA393245 LEG393244:LEW393245 LOC393244:LOS393245 LXY393244:LYO393245 MHU393244:MIK393245 MRQ393244:MSG393245 NBM393244:NCC393245 NLI393244:NLY393245 NVE393244:NVU393245 OFA393244:OFQ393245 OOW393244:OPM393245 OYS393244:OZI393245 PIO393244:PJE393245 PSK393244:PTA393245 QCG393244:QCW393245 QMC393244:QMS393245 QVY393244:QWO393245 RFU393244:RGK393245 RPQ393244:RQG393245 RZM393244:SAC393245 SJI393244:SJY393245 STE393244:STU393245 TDA393244:TDQ393245 TMW393244:TNM393245 TWS393244:TXI393245 UGO393244:UHE393245 UQK393244:URA393245 VAG393244:VAW393245 VKC393244:VKS393245 VTY393244:VUO393245 WDU393244:WEK393245 WNQ393244:WOG393245 WXM393244:WYC393245 BE458780:BU458781 LA458780:LQ458781 UW458780:VM458781 AES458780:AFI458781 AOO458780:APE458781 AYK458780:AZA458781 BIG458780:BIW458781 BSC458780:BSS458781 CBY458780:CCO458781 CLU458780:CMK458781 CVQ458780:CWG458781 DFM458780:DGC458781 DPI458780:DPY458781 DZE458780:DZU458781 EJA458780:EJQ458781 ESW458780:ETM458781 FCS458780:FDI458781 FMO458780:FNE458781 FWK458780:FXA458781 GGG458780:GGW458781 GQC458780:GQS458781 GZY458780:HAO458781 HJU458780:HKK458781 HTQ458780:HUG458781 IDM458780:IEC458781 INI458780:INY458781 IXE458780:IXU458781 JHA458780:JHQ458781 JQW458780:JRM458781 KAS458780:KBI458781 KKO458780:KLE458781 KUK458780:KVA458781 LEG458780:LEW458781 LOC458780:LOS458781 LXY458780:LYO458781 MHU458780:MIK458781 MRQ458780:MSG458781 NBM458780:NCC458781 NLI458780:NLY458781 NVE458780:NVU458781 OFA458780:OFQ458781 OOW458780:OPM458781 OYS458780:OZI458781 PIO458780:PJE458781 PSK458780:PTA458781 QCG458780:QCW458781 QMC458780:QMS458781 QVY458780:QWO458781 RFU458780:RGK458781 RPQ458780:RQG458781 RZM458780:SAC458781 SJI458780:SJY458781 STE458780:STU458781 TDA458780:TDQ458781 TMW458780:TNM458781 TWS458780:TXI458781 UGO458780:UHE458781 UQK458780:URA458781 VAG458780:VAW458781 VKC458780:VKS458781 VTY458780:VUO458781 WDU458780:WEK458781 WNQ458780:WOG458781 WXM458780:WYC458781 BE524316:BU524317 LA524316:LQ524317 UW524316:VM524317 AES524316:AFI524317 AOO524316:APE524317 AYK524316:AZA524317 BIG524316:BIW524317 BSC524316:BSS524317 CBY524316:CCO524317 CLU524316:CMK524317 CVQ524316:CWG524317 DFM524316:DGC524317 DPI524316:DPY524317 DZE524316:DZU524317 EJA524316:EJQ524317 ESW524316:ETM524317 FCS524316:FDI524317 FMO524316:FNE524317 FWK524316:FXA524317 GGG524316:GGW524317 GQC524316:GQS524317 GZY524316:HAO524317 HJU524316:HKK524317 HTQ524316:HUG524317 IDM524316:IEC524317 INI524316:INY524317 IXE524316:IXU524317 JHA524316:JHQ524317 JQW524316:JRM524317 KAS524316:KBI524317 KKO524316:KLE524317 KUK524316:KVA524317 LEG524316:LEW524317 LOC524316:LOS524317 LXY524316:LYO524317 MHU524316:MIK524317 MRQ524316:MSG524317 NBM524316:NCC524317 NLI524316:NLY524317 NVE524316:NVU524317 OFA524316:OFQ524317 OOW524316:OPM524317 OYS524316:OZI524317 PIO524316:PJE524317 PSK524316:PTA524317 QCG524316:QCW524317 QMC524316:QMS524317 QVY524316:QWO524317 RFU524316:RGK524317 RPQ524316:RQG524317 RZM524316:SAC524317 SJI524316:SJY524317 STE524316:STU524317 TDA524316:TDQ524317 TMW524316:TNM524317 TWS524316:TXI524317 UGO524316:UHE524317 UQK524316:URA524317 VAG524316:VAW524317 VKC524316:VKS524317 VTY524316:VUO524317 WDU524316:WEK524317 WNQ524316:WOG524317 WXM524316:WYC524317 BE589852:BU589853 LA589852:LQ589853 UW589852:VM589853 AES589852:AFI589853 AOO589852:APE589853 AYK589852:AZA589853 BIG589852:BIW589853 BSC589852:BSS589853 CBY589852:CCO589853 CLU589852:CMK589853 CVQ589852:CWG589853 DFM589852:DGC589853 DPI589852:DPY589853 DZE589852:DZU589853 EJA589852:EJQ589853 ESW589852:ETM589853 FCS589852:FDI589853 FMO589852:FNE589853 FWK589852:FXA589853 GGG589852:GGW589853 GQC589852:GQS589853 GZY589852:HAO589853 HJU589852:HKK589853 HTQ589852:HUG589853 IDM589852:IEC589853 INI589852:INY589853 IXE589852:IXU589853 JHA589852:JHQ589853 JQW589852:JRM589853 KAS589852:KBI589853 KKO589852:KLE589853 KUK589852:KVA589853 LEG589852:LEW589853 LOC589852:LOS589853 LXY589852:LYO589853 MHU589852:MIK589853 MRQ589852:MSG589853 NBM589852:NCC589853 NLI589852:NLY589853 NVE589852:NVU589853 OFA589852:OFQ589853 OOW589852:OPM589853 OYS589852:OZI589853 PIO589852:PJE589853 PSK589852:PTA589853 QCG589852:QCW589853 QMC589852:QMS589853 QVY589852:QWO589853 RFU589852:RGK589853 RPQ589852:RQG589853 RZM589852:SAC589853 SJI589852:SJY589853 STE589852:STU589853 TDA589852:TDQ589853 TMW589852:TNM589853 TWS589852:TXI589853 UGO589852:UHE589853 UQK589852:URA589853 VAG589852:VAW589853 VKC589852:VKS589853 VTY589852:VUO589853 WDU589852:WEK589853 WNQ589852:WOG589853 WXM589852:WYC589853 BE655388:BU655389 LA655388:LQ655389 UW655388:VM655389 AES655388:AFI655389 AOO655388:APE655389 AYK655388:AZA655389 BIG655388:BIW655389 BSC655388:BSS655389 CBY655388:CCO655389 CLU655388:CMK655389 CVQ655388:CWG655389 DFM655388:DGC655389 DPI655388:DPY655389 DZE655388:DZU655389 EJA655388:EJQ655389 ESW655388:ETM655389 FCS655388:FDI655389 FMO655388:FNE655389 FWK655388:FXA655389 GGG655388:GGW655389 GQC655388:GQS655389 GZY655388:HAO655389 HJU655388:HKK655389 HTQ655388:HUG655389 IDM655388:IEC655389 INI655388:INY655389 IXE655388:IXU655389 JHA655388:JHQ655389 JQW655388:JRM655389 KAS655388:KBI655389 KKO655388:KLE655389 KUK655388:KVA655389 LEG655388:LEW655389 LOC655388:LOS655389 LXY655388:LYO655389 MHU655388:MIK655389 MRQ655388:MSG655389 NBM655388:NCC655389 NLI655388:NLY655389 NVE655388:NVU655389 OFA655388:OFQ655389 OOW655388:OPM655389 OYS655388:OZI655389 PIO655388:PJE655389 PSK655388:PTA655389 QCG655388:QCW655389 QMC655388:QMS655389 QVY655388:QWO655389 RFU655388:RGK655389 RPQ655388:RQG655389 RZM655388:SAC655389 SJI655388:SJY655389 STE655388:STU655389 TDA655388:TDQ655389 TMW655388:TNM655389 TWS655388:TXI655389 UGO655388:UHE655389 UQK655388:URA655389 VAG655388:VAW655389 VKC655388:VKS655389 VTY655388:VUO655389 WDU655388:WEK655389 WNQ655388:WOG655389 WXM655388:WYC655389 BE720924:BU720925 LA720924:LQ720925 UW720924:VM720925 AES720924:AFI720925 AOO720924:APE720925 AYK720924:AZA720925 BIG720924:BIW720925 BSC720924:BSS720925 CBY720924:CCO720925 CLU720924:CMK720925 CVQ720924:CWG720925 DFM720924:DGC720925 DPI720924:DPY720925 DZE720924:DZU720925 EJA720924:EJQ720925 ESW720924:ETM720925 FCS720924:FDI720925 FMO720924:FNE720925 FWK720924:FXA720925 GGG720924:GGW720925 GQC720924:GQS720925 GZY720924:HAO720925 HJU720924:HKK720925 HTQ720924:HUG720925 IDM720924:IEC720925 INI720924:INY720925 IXE720924:IXU720925 JHA720924:JHQ720925 JQW720924:JRM720925 KAS720924:KBI720925 KKO720924:KLE720925 KUK720924:KVA720925 LEG720924:LEW720925 LOC720924:LOS720925 LXY720924:LYO720925 MHU720924:MIK720925 MRQ720924:MSG720925 NBM720924:NCC720925 NLI720924:NLY720925 NVE720924:NVU720925 OFA720924:OFQ720925 OOW720924:OPM720925 OYS720924:OZI720925 PIO720924:PJE720925 PSK720924:PTA720925 QCG720924:QCW720925 QMC720924:QMS720925 QVY720924:QWO720925 RFU720924:RGK720925 RPQ720924:RQG720925 RZM720924:SAC720925 SJI720924:SJY720925 STE720924:STU720925 TDA720924:TDQ720925 TMW720924:TNM720925 TWS720924:TXI720925 UGO720924:UHE720925 UQK720924:URA720925 VAG720924:VAW720925 VKC720924:VKS720925 VTY720924:VUO720925 WDU720924:WEK720925 WNQ720924:WOG720925 WXM720924:WYC720925 BE786460:BU786461 LA786460:LQ786461 UW786460:VM786461 AES786460:AFI786461 AOO786460:APE786461 AYK786460:AZA786461 BIG786460:BIW786461 BSC786460:BSS786461 CBY786460:CCO786461 CLU786460:CMK786461 CVQ786460:CWG786461 DFM786460:DGC786461 DPI786460:DPY786461 DZE786460:DZU786461 EJA786460:EJQ786461 ESW786460:ETM786461 FCS786460:FDI786461 FMO786460:FNE786461 FWK786460:FXA786461 GGG786460:GGW786461 GQC786460:GQS786461 GZY786460:HAO786461 HJU786460:HKK786461 HTQ786460:HUG786461 IDM786460:IEC786461 INI786460:INY786461 IXE786460:IXU786461 JHA786460:JHQ786461 JQW786460:JRM786461 KAS786460:KBI786461 KKO786460:KLE786461 KUK786460:KVA786461 LEG786460:LEW786461 LOC786460:LOS786461 LXY786460:LYO786461 MHU786460:MIK786461 MRQ786460:MSG786461 NBM786460:NCC786461 NLI786460:NLY786461 NVE786460:NVU786461 OFA786460:OFQ786461 OOW786460:OPM786461 OYS786460:OZI786461 PIO786460:PJE786461 PSK786460:PTA786461 QCG786460:QCW786461 QMC786460:QMS786461 QVY786460:QWO786461 RFU786460:RGK786461 RPQ786460:RQG786461 RZM786460:SAC786461 SJI786460:SJY786461 STE786460:STU786461 TDA786460:TDQ786461 TMW786460:TNM786461 TWS786460:TXI786461 UGO786460:UHE786461 UQK786460:URA786461 VAG786460:VAW786461 VKC786460:VKS786461 VTY786460:VUO786461 WDU786460:WEK786461 WNQ786460:WOG786461 WXM786460:WYC786461 BE851996:BU851997 LA851996:LQ851997 UW851996:VM851997 AES851996:AFI851997 AOO851996:APE851997 AYK851996:AZA851997 BIG851996:BIW851997 BSC851996:BSS851997 CBY851996:CCO851997 CLU851996:CMK851997 CVQ851996:CWG851997 DFM851996:DGC851997 DPI851996:DPY851997 DZE851996:DZU851997 EJA851996:EJQ851997 ESW851996:ETM851997 FCS851996:FDI851997 FMO851996:FNE851997 FWK851996:FXA851997 GGG851996:GGW851997 GQC851996:GQS851997 GZY851996:HAO851997 HJU851996:HKK851997 HTQ851996:HUG851997 IDM851996:IEC851997 INI851996:INY851997 IXE851996:IXU851997 JHA851996:JHQ851997 JQW851996:JRM851997 KAS851996:KBI851997 KKO851996:KLE851997 KUK851996:KVA851997 LEG851996:LEW851997 LOC851996:LOS851997 LXY851996:LYO851997 MHU851996:MIK851997 MRQ851996:MSG851997 NBM851996:NCC851997 NLI851996:NLY851997 NVE851996:NVU851997 OFA851996:OFQ851997 OOW851996:OPM851997 OYS851996:OZI851997 PIO851996:PJE851997 PSK851996:PTA851997 QCG851996:QCW851997 QMC851996:QMS851997 QVY851996:QWO851997 RFU851996:RGK851997 RPQ851996:RQG851997 RZM851996:SAC851997 SJI851996:SJY851997 STE851996:STU851997 TDA851996:TDQ851997 TMW851996:TNM851997 TWS851996:TXI851997 UGO851996:UHE851997 UQK851996:URA851997 VAG851996:VAW851997 VKC851996:VKS851997 VTY851996:VUO851997 WDU851996:WEK851997 WNQ851996:WOG851997 WXM851996:WYC851997 BE917532:BU917533 LA917532:LQ917533 UW917532:VM917533 AES917532:AFI917533 AOO917532:APE917533 AYK917532:AZA917533 BIG917532:BIW917533 BSC917532:BSS917533 CBY917532:CCO917533 CLU917532:CMK917533 CVQ917532:CWG917533 DFM917532:DGC917533 DPI917532:DPY917533 DZE917532:DZU917533 EJA917532:EJQ917533 ESW917532:ETM917533 FCS917532:FDI917533 FMO917532:FNE917533 FWK917532:FXA917533 GGG917532:GGW917533 GQC917532:GQS917533 GZY917532:HAO917533 HJU917532:HKK917533 HTQ917532:HUG917533 IDM917532:IEC917533 INI917532:INY917533 IXE917532:IXU917533 JHA917532:JHQ917533 JQW917532:JRM917533 KAS917532:KBI917533 KKO917532:KLE917533 KUK917532:KVA917533 LEG917532:LEW917533 LOC917532:LOS917533 LXY917532:LYO917533 MHU917532:MIK917533 MRQ917532:MSG917533 NBM917532:NCC917533 NLI917532:NLY917533 NVE917532:NVU917533 OFA917532:OFQ917533 OOW917532:OPM917533 OYS917532:OZI917533 PIO917532:PJE917533 PSK917532:PTA917533 QCG917532:QCW917533 QMC917532:QMS917533 QVY917532:QWO917533 RFU917532:RGK917533 RPQ917532:RQG917533 RZM917532:SAC917533 SJI917532:SJY917533 STE917532:STU917533 TDA917532:TDQ917533 TMW917532:TNM917533 TWS917532:TXI917533 UGO917532:UHE917533 UQK917532:URA917533 VAG917532:VAW917533 VKC917532:VKS917533 VTY917532:VUO917533 WDU917532:WEK917533 WNQ917532:WOG917533 WXM917532:WYC917533 BE983068:BU983069 LA983068:LQ983069 UW983068:VM983069 AES983068:AFI983069 AOO983068:APE983069 AYK983068:AZA983069 BIG983068:BIW983069 BSC983068:BSS983069 CBY983068:CCO983069 CLU983068:CMK983069 CVQ983068:CWG983069 DFM983068:DGC983069 DPI983068:DPY983069 DZE983068:DZU983069 EJA983068:EJQ983069 ESW983068:ETM983069 FCS983068:FDI983069 FMO983068:FNE983069 FWK983068:FXA983069 GGG983068:GGW983069 GQC983068:GQS983069 GZY983068:HAO983069 HJU983068:HKK983069 HTQ983068:HUG983069 IDM983068:IEC983069 INI983068:INY983069 IXE983068:IXU983069 JHA983068:JHQ983069 JQW983068:JRM983069 KAS983068:KBI983069 KKO983068:KLE983069 KUK983068:KVA983069 LEG983068:LEW983069 LOC983068:LOS983069 LXY983068:LYO983069 MHU983068:MIK983069 MRQ983068:MSG983069 NBM983068:NCC983069 NLI983068:NLY983069 NVE983068:NVU983069 OFA983068:OFQ983069 OOW983068:OPM983069 OYS983068:OZI983069 PIO983068:PJE983069 PSK983068:PTA983069 QCG983068:QCW983069 QMC983068:QMS983069 QVY983068:QWO983069 RFU983068:RGK983069 RPQ983068:RQG983069 RZM983068:SAC983069 SJI983068:SJY983069 STE983068:STU983069 TDA983068:TDQ983069 TMW983068:TNM983069 TWS983068:TXI983069 UGO983068:UHE983069 UQK983068:URA983069 VAG983068:VAW983069 VKC983068:VKS983069 VTY983068:VUO983069 WDU983068:WEK983069 WNQ983068:WOG983069 WXM983068:WYC983069 LA28:LQ29 UW28:VM29 AES28:AFI29">
      <formula1>$E$54:$E$54</formula1>
    </dataValidation>
    <dataValidation type="list" allowBlank="1" showInputMessage="1" showErrorMessage="1" sqref="BE28:BU29 BE36:BU37 BE70:BU71 BE78:BU79 BE86:BU87 BE94:BU95">
      <formula1>$E$47:$E$53</formula1>
    </dataValidation>
    <dataValidation type="list" allowBlank="1" showInputMessage="1" showErrorMessage="1" sqref="CI13:CI18 CJ12:CK13 CJ15:CK18">
      <formula1>$CT$18:$CT$20</formula1>
    </dataValidation>
    <dataValidation type="list" allowBlank="1" showInputMessage="1" showErrorMessage="1" sqref="KR31:KZ31 AV40:BD40 WNH39:WNP40 WDL39:WDT40 VTP39:VTX40 VJT39:VKB40 UZX39:VAF40 UQB39:UQJ40 UGF39:UGN40 TWJ39:TWR40 TMN39:TMV40 TCR39:TCZ40 SSV39:STD40 SIZ39:SJH40 RZD39:RZL40 RPH39:RPP40 RFL39:RFT40 QVP39:QVX40 QLT39:QMB40 QBX39:QCF40 PSB39:PSJ40 PIF39:PIN40 OYJ39:OYR40 OON39:OOV40 OER39:OEZ40 NUV39:NVD40 NKZ39:NLH40 NBD39:NBL40 MRH39:MRP40 MHL39:MHT40 LXP39:LXX40 LNT39:LOB40 LDX39:LEF40 KUB39:KUJ40 KKF39:KKN40 KAJ39:KAR40 JQN39:JQV40 JGR39:JGZ40 IWV39:IXD40 IMZ39:INH40 IDD39:IDL40 HTH39:HTP40 HJL39:HJT40 GZP39:GZX40 GPT39:GQB40 GFX39:GGF40 FWB39:FWJ40 FMF39:FMN40 FCJ39:FCR40 ESN39:ESV40 EIR39:EIZ40 DYV39:DZD40 DOZ39:DPH40 DFD39:DFL40 CVH39:CVP40 CLL39:CLT40 CBP39:CBX40 BRT39:BSB40 BHX39:BIF40 AYB39:AYJ40 AOF39:AON40 AEJ39:AER40 UN39:UV40 KR39:KZ40 WXD39:WXL40 BHX31:BIF31 BRT31:BSB31 CBP31:CBX31 CLL31:CLT31 CVH31:CVP31 DFD31:DFL31 DOZ31:DPH31 DYV31:DZD31 EIR31:EIZ31 ESN31:ESV31 FCJ31:FCR31 FMF31:FMN31 FWB31:FWJ31 GFX31:GGF31 GPT31:GQB31 GZP31:GZX31 HJL31:HJT31 HTH31:HTP31 IDD31:IDL31 IMZ31:INH31 IWV31:IXD31 JGR31:JGZ31 JQN31:JQV31 KAJ31:KAR31 KKF31:KKN31 KUB31:KUJ31 LDX31:LEF31 LNT31:LOB31 LXP31:LXX31 MHL31:MHT31 MRH31:MRP31 NBD31:NBL31 NKZ31:NLH31 NUV31:NVD31 OER31:OEZ31 OON31:OOV31 OYJ31:OYR31 PIF31:PIN31 PSB31:PSJ31 QBX31:QCF31 QLT31:QMB31 QVP31:QVX31 RFL31:RFT31 RPH31:RPP31 RZD31:RZL31 SIZ31:SJH31 SSV31:STD31 TCR31:TCZ31 TMN31:TMV31 TWJ31:TWR31 UGF31:UGN31 UQB31:UQJ31 UZX31:VAF31 VJT31:VKB31 VTP31:VTX31 WDL31:WDT31 WNH31:WNP31 WXD31:WXL31 WXD983112:WXL983117 AV65555:BD65555 KR65555:KZ65555 UN65555:UV65555 AEJ65555:AER65555 AOF65555:AON65555 AYB65555:AYJ65555 BHX65555:BIF65555 BRT65555:BSB65555 CBP65555:CBX65555 CLL65555:CLT65555 CVH65555:CVP65555 DFD65555:DFL65555 DOZ65555:DPH65555 DYV65555:DZD65555 EIR65555:EIZ65555 ESN65555:ESV65555 FCJ65555:FCR65555 FMF65555:FMN65555 FWB65555:FWJ65555 GFX65555:GGF65555 GPT65555:GQB65555 GZP65555:GZX65555 HJL65555:HJT65555 HTH65555:HTP65555 IDD65555:IDL65555 IMZ65555:INH65555 IWV65555:IXD65555 JGR65555:JGZ65555 JQN65555:JQV65555 KAJ65555:KAR65555 KKF65555:KKN65555 KUB65555:KUJ65555 LDX65555:LEF65555 LNT65555:LOB65555 LXP65555:LXX65555 MHL65555:MHT65555 MRH65555:MRP65555 NBD65555:NBL65555 NKZ65555:NLH65555 NUV65555:NVD65555 OER65555:OEZ65555 OON65555:OOV65555 OYJ65555:OYR65555 PIF65555:PIN65555 PSB65555:PSJ65555 QBX65555:QCF65555 QLT65555:QMB65555 QVP65555:QVX65555 RFL65555:RFT65555 RPH65555:RPP65555 RZD65555:RZL65555 SIZ65555:SJH65555 SSV65555:STD65555 TCR65555:TCZ65555 TMN65555:TMV65555 TWJ65555:TWR65555 UGF65555:UGN65555 UQB65555:UQJ65555 UZX65555:VAF65555 VJT65555:VKB65555 VTP65555:VTX65555 WDL65555:WDT65555 WNH65555:WNP65555 WXD65555:WXL65555 AV131091:BD131091 KR131091:KZ131091 UN131091:UV131091 AEJ131091:AER131091 AOF131091:AON131091 AYB131091:AYJ131091 BHX131091:BIF131091 BRT131091:BSB131091 CBP131091:CBX131091 CLL131091:CLT131091 CVH131091:CVP131091 DFD131091:DFL131091 DOZ131091:DPH131091 DYV131091:DZD131091 EIR131091:EIZ131091 ESN131091:ESV131091 FCJ131091:FCR131091 FMF131091:FMN131091 FWB131091:FWJ131091 GFX131091:GGF131091 GPT131091:GQB131091 GZP131091:GZX131091 HJL131091:HJT131091 HTH131091:HTP131091 IDD131091:IDL131091 IMZ131091:INH131091 IWV131091:IXD131091 JGR131091:JGZ131091 JQN131091:JQV131091 KAJ131091:KAR131091 KKF131091:KKN131091 KUB131091:KUJ131091 LDX131091:LEF131091 LNT131091:LOB131091 LXP131091:LXX131091 MHL131091:MHT131091 MRH131091:MRP131091 NBD131091:NBL131091 NKZ131091:NLH131091 NUV131091:NVD131091 OER131091:OEZ131091 OON131091:OOV131091 OYJ131091:OYR131091 PIF131091:PIN131091 PSB131091:PSJ131091 QBX131091:QCF131091 QLT131091:QMB131091 QVP131091:QVX131091 RFL131091:RFT131091 RPH131091:RPP131091 RZD131091:RZL131091 SIZ131091:SJH131091 SSV131091:STD131091 TCR131091:TCZ131091 TMN131091:TMV131091 TWJ131091:TWR131091 UGF131091:UGN131091 UQB131091:UQJ131091 UZX131091:VAF131091 VJT131091:VKB131091 VTP131091:VTX131091 WDL131091:WDT131091 WNH131091:WNP131091 WXD131091:WXL131091 AV196627:BD196627 KR196627:KZ196627 UN196627:UV196627 AEJ196627:AER196627 AOF196627:AON196627 AYB196627:AYJ196627 BHX196627:BIF196627 BRT196627:BSB196627 CBP196627:CBX196627 CLL196627:CLT196627 CVH196627:CVP196627 DFD196627:DFL196627 DOZ196627:DPH196627 DYV196627:DZD196627 EIR196627:EIZ196627 ESN196627:ESV196627 FCJ196627:FCR196627 FMF196627:FMN196627 FWB196627:FWJ196627 GFX196627:GGF196627 GPT196627:GQB196627 GZP196627:GZX196627 HJL196627:HJT196627 HTH196627:HTP196627 IDD196627:IDL196627 IMZ196627:INH196627 IWV196627:IXD196627 JGR196627:JGZ196627 JQN196627:JQV196627 KAJ196627:KAR196627 KKF196627:KKN196627 KUB196627:KUJ196627 LDX196627:LEF196627 LNT196627:LOB196627 LXP196627:LXX196627 MHL196627:MHT196627 MRH196627:MRP196627 NBD196627:NBL196627 NKZ196627:NLH196627 NUV196627:NVD196627 OER196627:OEZ196627 OON196627:OOV196627 OYJ196627:OYR196627 PIF196627:PIN196627 PSB196627:PSJ196627 QBX196627:QCF196627 QLT196627:QMB196627 QVP196627:QVX196627 RFL196627:RFT196627 RPH196627:RPP196627 RZD196627:RZL196627 SIZ196627:SJH196627 SSV196627:STD196627 TCR196627:TCZ196627 TMN196627:TMV196627 TWJ196627:TWR196627 UGF196627:UGN196627 UQB196627:UQJ196627 UZX196627:VAF196627 VJT196627:VKB196627 VTP196627:VTX196627 WDL196627:WDT196627 WNH196627:WNP196627 WXD196627:WXL196627 AV262163:BD262163 KR262163:KZ262163 UN262163:UV262163 AEJ262163:AER262163 AOF262163:AON262163 AYB262163:AYJ262163 BHX262163:BIF262163 BRT262163:BSB262163 CBP262163:CBX262163 CLL262163:CLT262163 CVH262163:CVP262163 DFD262163:DFL262163 DOZ262163:DPH262163 DYV262163:DZD262163 EIR262163:EIZ262163 ESN262163:ESV262163 FCJ262163:FCR262163 FMF262163:FMN262163 FWB262163:FWJ262163 GFX262163:GGF262163 GPT262163:GQB262163 GZP262163:GZX262163 HJL262163:HJT262163 HTH262163:HTP262163 IDD262163:IDL262163 IMZ262163:INH262163 IWV262163:IXD262163 JGR262163:JGZ262163 JQN262163:JQV262163 KAJ262163:KAR262163 KKF262163:KKN262163 KUB262163:KUJ262163 LDX262163:LEF262163 LNT262163:LOB262163 LXP262163:LXX262163 MHL262163:MHT262163 MRH262163:MRP262163 NBD262163:NBL262163 NKZ262163:NLH262163 NUV262163:NVD262163 OER262163:OEZ262163 OON262163:OOV262163 OYJ262163:OYR262163 PIF262163:PIN262163 PSB262163:PSJ262163 QBX262163:QCF262163 QLT262163:QMB262163 QVP262163:QVX262163 RFL262163:RFT262163 RPH262163:RPP262163 RZD262163:RZL262163 SIZ262163:SJH262163 SSV262163:STD262163 TCR262163:TCZ262163 TMN262163:TMV262163 TWJ262163:TWR262163 UGF262163:UGN262163 UQB262163:UQJ262163 UZX262163:VAF262163 VJT262163:VKB262163 VTP262163:VTX262163 WDL262163:WDT262163 WNH262163:WNP262163 WXD262163:WXL262163 AV327699:BD327699 KR327699:KZ327699 UN327699:UV327699 AEJ327699:AER327699 AOF327699:AON327699 AYB327699:AYJ327699 BHX327699:BIF327699 BRT327699:BSB327699 CBP327699:CBX327699 CLL327699:CLT327699 CVH327699:CVP327699 DFD327699:DFL327699 DOZ327699:DPH327699 DYV327699:DZD327699 EIR327699:EIZ327699 ESN327699:ESV327699 FCJ327699:FCR327699 FMF327699:FMN327699 FWB327699:FWJ327699 GFX327699:GGF327699 GPT327699:GQB327699 GZP327699:GZX327699 HJL327699:HJT327699 HTH327699:HTP327699 IDD327699:IDL327699 IMZ327699:INH327699 IWV327699:IXD327699 JGR327699:JGZ327699 JQN327699:JQV327699 KAJ327699:KAR327699 KKF327699:KKN327699 KUB327699:KUJ327699 LDX327699:LEF327699 LNT327699:LOB327699 LXP327699:LXX327699 MHL327699:MHT327699 MRH327699:MRP327699 NBD327699:NBL327699 NKZ327699:NLH327699 NUV327699:NVD327699 OER327699:OEZ327699 OON327699:OOV327699 OYJ327699:OYR327699 PIF327699:PIN327699 PSB327699:PSJ327699 QBX327699:QCF327699 QLT327699:QMB327699 QVP327699:QVX327699 RFL327699:RFT327699 RPH327699:RPP327699 RZD327699:RZL327699 SIZ327699:SJH327699 SSV327699:STD327699 TCR327699:TCZ327699 TMN327699:TMV327699 TWJ327699:TWR327699 UGF327699:UGN327699 UQB327699:UQJ327699 UZX327699:VAF327699 VJT327699:VKB327699 VTP327699:VTX327699 WDL327699:WDT327699 WNH327699:WNP327699 WXD327699:WXL327699 AV393235:BD393235 KR393235:KZ393235 UN393235:UV393235 AEJ393235:AER393235 AOF393235:AON393235 AYB393235:AYJ393235 BHX393235:BIF393235 BRT393235:BSB393235 CBP393235:CBX393235 CLL393235:CLT393235 CVH393235:CVP393235 DFD393235:DFL393235 DOZ393235:DPH393235 DYV393235:DZD393235 EIR393235:EIZ393235 ESN393235:ESV393235 FCJ393235:FCR393235 FMF393235:FMN393235 FWB393235:FWJ393235 GFX393235:GGF393235 GPT393235:GQB393235 GZP393235:GZX393235 HJL393235:HJT393235 HTH393235:HTP393235 IDD393235:IDL393235 IMZ393235:INH393235 IWV393235:IXD393235 JGR393235:JGZ393235 JQN393235:JQV393235 KAJ393235:KAR393235 KKF393235:KKN393235 KUB393235:KUJ393235 LDX393235:LEF393235 LNT393235:LOB393235 LXP393235:LXX393235 MHL393235:MHT393235 MRH393235:MRP393235 NBD393235:NBL393235 NKZ393235:NLH393235 NUV393235:NVD393235 OER393235:OEZ393235 OON393235:OOV393235 OYJ393235:OYR393235 PIF393235:PIN393235 PSB393235:PSJ393235 QBX393235:QCF393235 QLT393235:QMB393235 QVP393235:QVX393235 RFL393235:RFT393235 RPH393235:RPP393235 RZD393235:RZL393235 SIZ393235:SJH393235 SSV393235:STD393235 TCR393235:TCZ393235 TMN393235:TMV393235 TWJ393235:TWR393235 UGF393235:UGN393235 UQB393235:UQJ393235 UZX393235:VAF393235 VJT393235:VKB393235 VTP393235:VTX393235 WDL393235:WDT393235 WNH393235:WNP393235 WXD393235:WXL393235 AV458771:BD458771 KR458771:KZ458771 UN458771:UV458771 AEJ458771:AER458771 AOF458771:AON458771 AYB458771:AYJ458771 BHX458771:BIF458771 BRT458771:BSB458771 CBP458771:CBX458771 CLL458771:CLT458771 CVH458771:CVP458771 DFD458771:DFL458771 DOZ458771:DPH458771 DYV458771:DZD458771 EIR458771:EIZ458771 ESN458771:ESV458771 FCJ458771:FCR458771 FMF458771:FMN458771 FWB458771:FWJ458771 GFX458771:GGF458771 GPT458771:GQB458771 GZP458771:GZX458771 HJL458771:HJT458771 HTH458771:HTP458771 IDD458771:IDL458771 IMZ458771:INH458771 IWV458771:IXD458771 JGR458771:JGZ458771 JQN458771:JQV458771 KAJ458771:KAR458771 KKF458771:KKN458771 KUB458771:KUJ458771 LDX458771:LEF458771 LNT458771:LOB458771 LXP458771:LXX458771 MHL458771:MHT458771 MRH458771:MRP458771 NBD458771:NBL458771 NKZ458771:NLH458771 NUV458771:NVD458771 OER458771:OEZ458771 OON458771:OOV458771 OYJ458771:OYR458771 PIF458771:PIN458771 PSB458771:PSJ458771 QBX458771:QCF458771 QLT458771:QMB458771 QVP458771:QVX458771 RFL458771:RFT458771 RPH458771:RPP458771 RZD458771:RZL458771 SIZ458771:SJH458771 SSV458771:STD458771 TCR458771:TCZ458771 TMN458771:TMV458771 TWJ458771:TWR458771 UGF458771:UGN458771 UQB458771:UQJ458771 UZX458771:VAF458771 VJT458771:VKB458771 VTP458771:VTX458771 WDL458771:WDT458771 WNH458771:WNP458771 WXD458771:WXL458771 AV524307:BD524307 KR524307:KZ524307 UN524307:UV524307 AEJ524307:AER524307 AOF524307:AON524307 AYB524307:AYJ524307 BHX524307:BIF524307 BRT524307:BSB524307 CBP524307:CBX524307 CLL524307:CLT524307 CVH524307:CVP524307 DFD524307:DFL524307 DOZ524307:DPH524307 DYV524307:DZD524307 EIR524307:EIZ524307 ESN524307:ESV524307 FCJ524307:FCR524307 FMF524307:FMN524307 FWB524307:FWJ524307 GFX524307:GGF524307 GPT524307:GQB524307 GZP524307:GZX524307 HJL524307:HJT524307 HTH524307:HTP524307 IDD524307:IDL524307 IMZ524307:INH524307 IWV524307:IXD524307 JGR524307:JGZ524307 JQN524307:JQV524307 KAJ524307:KAR524307 KKF524307:KKN524307 KUB524307:KUJ524307 LDX524307:LEF524307 LNT524307:LOB524307 LXP524307:LXX524307 MHL524307:MHT524307 MRH524307:MRP524307 NBD524307:NBL524307 NKZ524307:NLH524307 NUV524307:NVD524307 OER524307:OEZ524307 OON524307:OOV524307 OYJ524307:OYR524307 PIF524307:PIN524307 PSB524307:PSJ524307 QBX524307:QCF524307 QLT524307:QMB524307 QVP524307:QVX524307 RFL524307:RFT524307 RPH524307:RPP524307 RZD524307:RZL524307 SIZ524307:SJH524307 SSV524307:STD524307 TCR524307:TCZ524307 TMN524307:TMV524307 TWJ524307:TWR524307 UGF524307:UGN524307 UQB524307:UQJ524307 UZX524307:VAF524307 VJT524307:VKB524307 VTP524307:VTX524307 WDL524307:WDT524307 WNH524307:WNP524307 WXD524307:WXL524307 AV589843:BD589843 KR589843:KZ589843 UN589843:UV589843 AEJ589843:AER589843 AOF589843:AON589843 AYB589843:AYJ589843 BHX589843:BIF589843 BRT589843:BSB589843 CBP589843:CBX589843 CLL589843:CLT589843 CVH589843:CVP589843 DFD589843:DFL589843 DOZ589843:DPH589843 DYV589843:DZD589843 EIR589843:EIZ589843 ESN589843:ESV589843 FCJ589843:FCR589843 FMF589843:FMN589843 FWB589843:FWJ589843 GFX589843:GGF589843 GPT589843:GQB589843 GZP589843:GZX589843 HJL589843:HJT589843 HTH589843:HTP589843 IDD589843:IDL589843 IMZ589843:INH589843 IWV589843:IXD589843 JGR589843:JGZ589843 JQN589843:JQV589843 KAJ589843:KAR589843 KKF589843:KKN589843 KUB589843:KUJ589843 LDX589843:LEF589843 LNT589843:LOB589843 LXP589843:LXX589843 MHL589843:MHT589843 MRH589843:MRP589843 NBD589843:NBL589843 NKZ589843:NLH589843 NUV589843:NVD589843 OER589843:OEZ589843 OON589843:OOV589843 OYJ589843:OYR589843 PIF589843:PIN589843 PSB589843:PSJ589843 QBX589843:QCF589843 QLT589843:QMB589843 QVP589843:QVX589843 RFL589843:RFT589843 RPH589843:RPP589843 RZD589843:RZL589843 SIZ589843:SJH589843 SSV589843:STD589843 TCR589843:TCZ589843 TMN589843:TMV589843 TWJ589843:TWR589843 UGF589843:UGN589843 UQB589843:UQJ589843 UZX589843:VAF589843 VJT589843:VKB589843 VTP589843:VTX589843 WDL589843:WDT589843 WNH589843:WNP589843 WXD589843:WXL589843 AV655379:BD655379 KR655379:KZ655379 UN655379:UV655379 AEJ655379:AER655379 AOF655379:AON655379 AYB655379:AYJ655379 BHX655379:BIF655379 BRT655379:BSB655379 CBP655379:CBX655379 CLL655379:CLT655379 CVH655379:CVP655379 DFD655379:DFL655379 DOZ655379:DPH655379 DYV655379:DZD655379 EIR655379:EIZ655379 ESN655379:ESV655379 FCJ655379:FCR655379 FMF655379:FMN655379 FWB655379:FWJ655379 GFX655379:GGF655379 GPT655379:GQB655379 GZP655379:GZX655379 HJL655379:HJT655379 HTH655379:HTP655379 IDD655379:IDL655379 IMZ655379:INH655379 IWV655379:IXD655379 JGR655379:JGZ655379 JQN655379:JQV655379 KAJ655379:KAR655379 KKF655379:KKN655379 KUB655379:KUJ655379 LDX655379:LEF655379 LNT655379:LOB655379 LXP655379:LXX655379 MHL655379:MHT655379 MRH655379:MRP655379 NBD655379:NBL655379 NKZ655379:NLH655379 NUV655379:NVD655379 OER655379:OEZ655379 OON655379:OOV655379 OYJ655379:OYR655379 PIF655379:PIN655379 PSB655379:PSJ655379 QBX655379:QCF655379 QLT655379:QMB655379 QVP655379:QVX655379 RFL655379:RFT655379 RPH655379:RPP655379 RZD655379:RZL655379 SIZ655379:SJH655379 SSV655379:STD655379 TCR655379:TCZ655379 TMN655379:TMV655379 TWJ655379:TWR655379 UGF655379:UGN655379 UQB655379:UQJ655379 UZX655379:VAF655379 VJT655379:VKB655379 VTP655379:VTX655379 WDL655379:WDT655379 WNH655379:WNP655379 WXD655379:WXL655379 AV720915:BD720915 KR720915:KZ720915 UN720915:UV720915 AEJ720915:AER720915 AOF720915:AON720915 AYB720915:AYJ720915 BHX720915:BIF720915 BRT720915:BSB720915 CBP720915:CBX720915 CLL720915:CLT720915 CVH720915:CVP720915 DFD720915:DFL720915 DOZ720915:DPH720915 DYV720915:DZD720915 EIR720915:EIZ720915 ESN720915:ESV720915 FCJ720915:FCR720915 FMF720915:FMN720915 FWB720915:FWJ720915 GFX720915:GGF720915 GPT720915:GQB720915 GZP720915:GZX720915 HJL720915:HJT720915 HTH720915:HTP720915 IDD720915:IDL720915 IMZ720915:INH720915 IWV720915:IXD720915 JGR720915:JGZ720915 JQN720915:JQV720915 KAJ720915:KAR720915 KKF720915:KKN720915 KUB720915:KUJ720915 LDX720915:LEF720915 LNT720915:LOB720915 LXP720915:LXX720915 MHL720915:MHT720915 MRH720915:MRP720915 NBD720915:NBL720915 NKZ720915:NLH720915 NUV720915:NVD720915 OER720915:OEZ720915 OON720915:OOV720915 OYJ720915:OYR720915 PIF720915:PIN720915 PSB720915:PSJ720915 QBX720915:QCF720915 QLT720915:QMB720915 QVP720915:QVX720915 RFL720915:RFT720915 RPH720915:RPP720915 RZD720915:RZL720915 SIZ720915:SJH720915 SSV720915:STD720915 TCR720915:TCZ720915 TMN720915:TMV720915 TWJ720915:TWR720915 UGF720915:UGN720915 UQB720915:UQJ720915 UZX720915:VAF720915 VJT720915:VKB720915 VTP720915:VTX720915 WDL720915:WDT720915 WNH720915:WNP720915 WXD720915:WXL720915 AV786451:BD786451 KR786451:KZ786451 UN786451:UV786451 AEJ786451:AER786451 AOF786451:AON786451 AYB786451:AYJ786451 BHX786451:BIF786451 BRT786451:BSB786451 CBP786451:CBX786451 CLL786451:CLT786451 CVH786451:CVP786451 DFD786451:DFL786451 DOZ786451:DPH786451 DYV786451:DZD786451 EIR786451:EIZ786451 ESN786451:ESV786451 FCJ786451:FCR786451 FMF786451:FMN786451 FWB786451:FWJ786451 GFX786451:GGF786451 GPT786451:GQB786451 GZP786451:GZX786451 HJL786451:HJT786451 HTH786451:HTP786451 IDD786451:IDL786451 IMZ786451:INH786451 IWV786451:IXD786451 JGR786451:JGZ786451 JQN786451:JQV786451 KAJ786451:KAR786451 KKF786451:KKN786451 KUB786451:KUJ786451 LDX786451:LEF786451 LNT786451:LOB786451 LXP786451:LXX786451 MHL786451:MHT786451 MRH786451:MRP786451 NBD786451:NBL786451 NKZ786451:NLH786451 NUV786451:NVD786451 OER786451:OEZ786451 OON786451:OOV786451 OYJ786451:OYR786451 PIF786451:PIN786451 PSB786451:PSJ786451 QBX786451:QCF786451 QLT786451:QMB786451 QVP786451:QVX786451 RFL786451:RFT786451 RPH786451:RPP786451 RZD786451:RZL786451 SIZ786451:SJH786451 SSV786451:STD786451 TCR786451:TCZ786451 TMN786451:TMV786451 TWJ786451:TWR786451 UGF786451:UGN786451 UQB786451:UQJ786451 UZX786451:VAF786451 VJT786451:VKB786451 VTP786451:VTX786451 WDL786451:WDT786451 WNH786451:WNP786451 WXD786451:WXL786451 AV851987:BD851987 KR851987:KZ851987 UN851987:UV851987 AEJ851987:AER851987 AOF851987:AON851987 AYB851987:AYJ851987 BHX851987:BIF851987 BRT851987:BSB851987 CBP851987:CBX851987 CLL851987:CLT851987 CVH851987:CVP851987 DFD851987:DFL851987 DOZ851987:DPH851987 DYV851987:DZD851987 EIR851987:EIZ851987 ESN851987:ESV851987 FCJ851987:FCR851987 FMF851987:FMN851987 FWB851987:FWJ851987 GFX851987:GGF851987 GPT851987:GQB851987 GZP851987:GZX851987 HJL851987:HJT851987 HTH851987:HTP851987 IDD851987:IDL851987 IMZ851987:INH851987 IWV851987:IXD851987 JGR851987:JGZ851987 JQN851987:JQV851987 KAJ851987:KAR851987 KKF851987:KKN851987 KUB851987:KUJ851987 LDX851987:LEF851987 LNT851987:LOB851987 LXP851987:LXX851987 MHL851987:MHT851987 MRH851987:MRP851987 NBD851987:NBL851987 NKZ851987:NLH851987 NUV851987:NVD851987 OER851987:OEZ851987 OON851987:OOV851987 OYJ851987:OYR851987 PIF851987:PIN851987 PSB851987:PSJ851987 QBX851987:QCF851987 QLT851987:QMB851987 QVP851987:QVX851987 RFL851987:RFT851987 RPH851987:RPP851987 RZD851987:RZL851987 SIZ851987:SJH851987 SSV851987:STD851987 TCR851987:TCZ851987 TMN851987:TMV851987 TWJ851987:TWR851987 UGF851987:UGN851987 UQB851987:UQJ851987 UZX851987:VAF851987 VJT851987:VKB851987 VTP851987:VTX851987 WDL851987:WDT851987 WNH851987:WNP851987 WXD851987:WXL851987 AV917523:BD917523 KR917523:KZ917523 UN917523:UV917523 AEJ917523:AER917523 AOF917523:AON917523 AYB917523:AYJ917523 BHX917523:BIF917523 BRT917523:BSB917523 CBP917523:CBX917523 CLL917523:CLT917523 CVH917523:CVP917523 DFD917523:DFL917523 DOZ917523:DPH917523 DYV917523:DZD917523 EIR917523:EIZ917523 ESN917523:ESV917523 FCJ917523:FCR917523 FMF917523:FMN917523 FWB917523:FWJ917523 GFX917523:GGF917523 GPT917523:GQB917523 GZP917523:GZX917523 HJL917523:HJT917523 HTH917523:HTP917523 IDD917523:IDL917523 IMZ917523:INH917523 IWV917523:IXD917523 JGR917523:JGZ917523 JQN917523:JQV917523 KAJ917523:KAR917523 KKF917523:KKN917523 KUB917523:KUJ917523 LDX917523:LEF917523 LNT917523:LOB917523 LXP917523:LXX917523 MHL917523:MHT917523 MRH917523:MRP917523 NBD917523:NBL917523 NKZ917523:NLH917523 NUV917523:NVD917523 OER917523:OEZ917523 OON917523:OOV917523 OYJ917523:OYR917523 PIF917523:PIN917523 PSB917523:PSJ917523 QBX917523:QCF917523 QLT917523:QMB917523 QVP917523:QVX917523 RFL917523:RFT917523 RPH917523:RPP917523 RZD917523:RZL917523 SIZ917523:SJH917523 SSV917523:STD917523 TCR917523:TCZ917523 TMN917523:TMV917523 TWJ917523:TWR917523 UGF917523:UGN917523 UQB917523:UQJ917523 UZX917523:VAF917523 VJT917523:VKB917523 VTP917523:VTX917523 WDL917523:WDT917523 WNH917523:WNP917523 WXD917523:WXL917523 AV983059:BD983059 KR983059:KZ983059 UN983059:UV983059 AEJ983059:AER983059 AOF983059:AON983059 AYB983059:AYJ983059 BHX983059:BIF983059 BRT983059:BSB983059 CBP983059:CBX983059 CLL983059:CLT983059 CVH983059:CVP983059 DFD983059:DFL983059 DOZ983059:DPH983059 DYV983059:DZD983059 EIR983059:EIZ983059 ESN983059:ESV983059 FCJ983059:FCR983059 FMF983059:FMN983059 FWB983059:FWJ983059 GFX983059:GGF983059 GPT983059:GQB983059 GZP983059:GZX983059 HJL983059:HJT983059 HTH983059:HTP983059 IDD983059:IDL983059 IMZ983059:INH983059 IWV983059:IXD983059 JGR983059:JGZ983059 JQN983059:JQV983059 KAJ983059:KAR983059 KKF983059:KKN983059 KUB983059:KUJ983059 LDX983059:LEF983059 LNT983059:LOB983059 LXP983059:LXX983059 MHL983059:MHT983059 MRH983059:MRP983059 NBD983059:NBL983059 NKZ983059:NLH983059 NUV983059:NVD983059 OER983059:OEZ983059 OON983059:OOV983059 OYJ983059:OYR983059 PIF983059:PIN983059 PSB983059:PSJ983059 QBX983059:QCF983059 QLT983059:QMB983059 QVP983059:QVX983059 RFL983059:RFT983059 RPH983059:RPP983059 RZD983059:RZL983059 SIZ983059:SJH983059 SSV983059:STD983059 TCR983059:TCZ983059 TMN983059:TMV983059 TWJ983059:TWR983059 UGF983059:UGN983059 UQB983059:UQJ983059 UZX983059:VAF983059 VJT983059:VKB983059 VTP983059:VTX983059 WDL983059:WDT983059 WNH983059:WNP983059 WXD983059:WXL983059 UN31:UV31 AV65561:BD65561 KR65561:KZ65561 UN65561:UV65561 AEJ65561:AER65561 AOF65561:AON65561 AYB65561:AYJ65561 BHX65561:BIF65561 BRT65561:BSB65561 CBP65561:CBX65561 CLL65561:CLT65561 CVH65561:CVP65561 DFD65561:DFL65561 DOZ65561:DPH65561 DYV65561:DZD65561 EIR65561:EIZ65561 ESN65561:ESV65561 FCJ65561:FCR65561 FMF65561:FMN65561 FWB65561:FWJ65561 GFX65561:GGF65561 GPT65561:GQB65561 GZP65561:GZX65561 HJL65561:HJT65561 HTH65561:HTP65561 IDD65561:IDL65561 IMZ65561:INH65561 IWV65561:IXD65561 JGR65561:JGZ65561 JQN65561:JQV65561 KAJ65561:KAR65561 KKF65561:KKN65561 KUB65561:KUJ65561 LDX65561:LEF65561 LNT65561:LOB65561 LXP65561:LXX65561 MHL65561:MHT65561 MRH65561:MRP65561 NBD65561:NBL65561 NKZ65561:NLH65561 NUV65561:NVD65561 OER65561:OEZ65561 OON65561:OOV65561 OYJ65561:OYR65561 PIF65561:PIN65561 PSB65561:PSJ65561 QBX65561:QCF65561 QLT65561:QMB65561 QVP65561:QVX65561 RFL65561:RFT65561 RPH65561:RPP65561 RZD65561:RZL65561 SIZ65561:SJH65561 SSV65561:STD65561 TCR65561:TCZ65561 TMN65561:TMV65561 TWJ65561:TWR65561 UGF65561:UGN65561 UQB65561:UQJ65561 UZX65561:VAF65561 VJT65561:VKB65561 VTP65561:VTX65561 WDL65561:WDT65561 WNH65561:WNP65561 WXD65561:WXL65561 AV131097:BD131097 KR131097:KZ131097 UN131097:UV131097 AEJ131097:AER131097 AOF131097:AON131097 AYB131097:AYJ131097 BHX131097:BIF131097 BRT131097:BSB131097 CBP131097:CBX131097 CLL131097:CLT131097 CVH131097:CVP131097 DFD131097:DFL131097 DOZ131097:DPH131097 DYV131097:DZD131097 EIR131097:EIZ131097 ESN131097:ESV131097 FCJ131097:FCR131097 FMF131097:FMN131097 FWB131097:FWJ131097 GFX131097:GGF131097 GPT131097:GQB131097 GZP131097:GZX131097 HJL131097:HJT131097 HTH131097:HTP131097 IDD131097:IDL131097 IMZ131097:INH131097 IWV131097:IXD131097 JGR131097:JGZ131097 JQN131097:JQV131097 KAJ131097:KAR131097 KKF131097:KKN131097 KUB131097:KUJ131097 LDX131097:LEF131097 LNT131097:LOB131097 LXP131097:LXX131097 MHL131097:MHT131097 MRH131097:MRP131097 NBD131097:NBL131097 NKZ131097:NLH131097 NUV131097:NVD131097 OER131097:OEZ131097 OON131097:OOV131097 OYJ131097:OYR131097 PIF131097:PIN131097 PSB131097:PSJ131097 QBX131097:QCF131097 QLT131097:QMB131097 QVP131097:QVX131097 RFL131097:RFT131097 RPH131097:RPP131097 RZD131097:RZL131097 SIZ131097:SJH131097 SSV131097:STD131097 TCR131097:TCZ131097 TMN131097:TMV131097 TWJ131097:TWR131097 UGF131097:UGN131097 UQB131097:UQJ131097 UZX131097:VAF131097 VJT131097:VKB131097 VTP131097:VTX131097 WDL131097:WDT131097 WNH131097:WNP131097 WXD131097:WXL131097 AV196633:BD196633 KR196633:KZ196633 UN196633:UV196633 AEJ196633:AER196633 AOF196633:AON196633 AYB196633:AYJ196633 BHX196633:BIF196633 BRT196633:BSB196633 CBP196633:CBX196633 CLL196633:CLT196633 CVH196633:CVP196633 DFD196633:DFL196633 DOZ196633:DPH196633 DYV196633:DZD196633 EIR196633:EIZ196633 ESN196633:ESV196633 FCJ196633:FCR196633 FMF196633:FMN196633 FWB196633:FWJ196633 GFX196633:GGF196633 GPT196633:GQB196633 GZP196633:GZX196633 HJL196633:HJT196633 HTH196633:HTP196633 IDD196633:IDL196633 IMZ196633:INH196633 IWV196633:IXD196633 JGR196633:JGZ196633 JQN196633:JQV196633 KAJ196633:KAR196633 KKF196633:KKN196633 KUB196633:KUJ196633 LDX196633:LEF196633 LNT196633:LOB196633 LXP196633:LXX196633 MHL196633:MHT196633 MRH196633:MRP196633 NBD196633:NBL196633 NKZ196633:NLH196633 NUV196633:NVD196633 OER196633:OEZ196633 OON196633:OOV196633 OYJ196633:OYR196633 PIF196633:PIN196633 PSB196633:PSJ196633 QBX196633:QCF196633 QLT196633:QMB196633 QVP196633:QVX196633 RFL196633:RFT196633 RPH196633:RPP196633 RZD196633:RZL196633 SIZ196633:SJH196633 SSV196633:STD196633 TCR196633:TCZ196633 TMN196633:TMV196633 TWJ196633:TWR196633 UGF196633:UGN196633 UQB196633:UQJ196633 UZX196633:VAF196633 VJT196633:VKB196633 VTP196633:VTX196633 WDL196633:WDT196633 WNH196633:WNP196633 WXD196633:WXL196633 AV262169:BD262169 KR262169:KZ262169 UN262169:UV262169 AEJ262169:AER262169 AOF262169:AON262169 AYB262169:AYJ262169 BHX262169:BIF262169 BRT262169:BSB262169 CBP262169:CBX262169 CLL262169:CLT262169 CVH262169:CVP262169 DFD262169:DFL262169 DOZ262169:DPH262169 DYV262169:DZD262169 EIR262169:EIZ262169 ESN262169:ESV262169 FCJ262169:FCR262169 FMF262169:FMN262169 FWB262169:FWJ262169 GFX262169:GGF262169 GPT262169:GQB262169 GZP262169:GZX262169 HJL262169:HJT262169 HTH262169:HTP262169 IDD262169:IDL262169 IMZ262169:INH262169 IWV262169:IXD262169 JGR262169:JGZ262169 JQN262169:JQV262169 KAJ262169:KAR262169 KKF262169:KKN262169 KUB262169:KUJ262169 LDX262169:LEF262169 LNT262169:LOB262169 LXP262169:LXX262169 MHL262169:MHT262169 MRH262169:MRP262169 NBD262169:NBL262169 NKZ262169:NLH262169 NUV262169:NVD262169 OER262169:OEZ262169 OON262169:OOV262169 OYJ262169:OYR262169 PIF262169:PIN262169 PSB262169:PSJ262169 QBX262169:QCF262169 QLT262169:QMB262169 QVP262169:QVX262169 RFL262169:RFT262169 RPH262169:RPP262169 RZD262169:RZL262169 SIZ262169:SJH262169 SSV262169:STD262169 TCR262169:TCZ262169 TMN262169:TMV262169 TWJ262169:TWR262169 UGF262169:UGN262169 UQB262169:UQJ262169 UZX262169:VAF262169 VJT262169:VKB262169 VTP262169:VTX262169 WDL262169:WDT262169 WNH262169:WNP262169 WXD262169:WXL262169 AV327705:BD327705 KR327705:KZ327705 UN327705:UV327705 AEJ327705:AER327705 AOF327705:AON327705 AYB327705:AYJ327705 BHX327705:BIF327705 BRT327705:BSB327705 CBP327705:CBX327705 CLL327705:CLT327705 CVH327705:CVP327705 DFD327705:DFL327705 DOZ327705:DPH327705 DYV327705:DZD327705 EIR327705:EIZ327705 ESN327705:ESV327705 FCJ327705:FCR327705 FMF327705:FMN327705 FWB327705:FWJ327705 GFX327705:GGF327705 GPT327705:GQB327705 GZP327705:GZX327705 HJL327705:HJT327705 HTH327705:HTP327705 IDD327705:IDL327705 IMZ327705:INH327705 IWV327705:IXD327705 JGR327705:JGZ327705 JQN327705:JQV327705 KAJ327705:KAR327705 KKF327705:KKN327705 KUB327705:KUJ327705 LDX327705:LEF327705 LNT327705:LOB327705 LXP327705:LXX327705 MHL327705:MHT327705 MRH327705:MRP327705 NBD327705:NBL327705 NKZ327705:NLH327705 NUV327705:NVD327705 OER327705:OEZ327705 OON327705:OOV327705 OYJ327705:OYR327705 PIF327705:PIN327705 PSB327705:PSJ327705 QBX327705:QCF327705 QLT327705:QMB327705 QVP327705:QVX327705 RFL327705:RFT327705 RPH327705:RPP327705 RZD327705:RZL327705 SIZ327705:SJH327705 SSV327705:STD327705 TCR327705:TCZ327705 TMN327705:TMV327705 TWJ327705:TWR327705 UGF327705:UGN327705 UQB327705:UQJ327705 UZX327705:VAF327705 VJT327705:VKB327705 VTP327705:VTX327705 WDL327705:WDT327705 WNH327705:WNP327705 WXD327705:WXL327705 AV393241:BD393241 KR393241:KZ393241 UN393241:UV393241 AEJ393241:AER393241 AOF393241:AON393241 AYB393241:AYJ393241 BHX393241:BIF393241 BRT393241:BSB393241 CBP393241:CBX393241 CLL393241:CLT393241 CVH393241:CVP393241 DFD393241:DFL393241 DOZ393241:DPH393241 DYV393241:DZD393241 EIR393241:EIZ393241 ESN393241:ESV393241 FCJ393241:FCR393241 FMF393241:FMN393241 FWB393241:FWJ393241 GFX393241:GGF393241 GPT393241:GQB393241 GZP393241:GZX393241 HJL393241:HJT393241 HTH393241:HTP393241 IDD393241:IDL393241 IMZ393241:INH393241 IWV393241:IXD393241 JGR393241:JGZ393241 JQN393241:JQV393241 KAJ393241:KAR393241 KKF393241:KKN393241 KUB393241:KUJ393241 LDX393241:LEF393241 LNT393241:LOB393241 LXP393241:LXX393241 MHL393241:MHT393241 MRH393241:MRP393241 NBD393241:NBL393241 NKZ393241:NLH393241 NUV393241:NVD393241 OER393241:OEZ393241 OON393241:OOV393241 OYJ393241:OYR393241 PIF393241:PIN393241 PSB393241:PSJ393241 QBX393241:QCF393241 QLT393241:QMB393241 QVP393241:QVX393241 RFL393241:RFT393241 RPH393241:RPP393241 RZD393241:RZL393241 SIZ393241:SJH393241 SSV393241:STD393241 TCR393241:TCZ393241 TMN393241:TMV393241 TWJ393241:TWR393241 UGF393241:UGN393241 UQB393241:UQJ393241 UZX393241:VAF393241 VJT393241:VKB393241 VTP393241:VTX393241 WDL393241:WDT393241 WNH393241:WNP393241 WXD393241:WXL393241 AV458777:BD458777 KR458777:KZ458777 UN458777:UV458777 AEJ458777:AER458777 AOF458777:AON458777 AYB458777:AYJ458777 BHX458777:BIF458777 BRT458777:BSB458777 CBP458777:CBX458777 CLL458777:CLT458777 CVH458777:CVP458777 DFD458777:DFL458777 DOZ458777:DPH458777 DYV458777:DZD458777 EIR458777:EIZ458777 ESN458777:ESV458777 FCJ458777:FCR458777 FMF458777:FMN458777 FWB458777:FWJ458777 GFX458777:GGF458777 GPT458777:GQB458777 GZP458777:GZX458777 HJL458777:HJT458777 HTH458777:HTP458777 IDD458777:IDL458777 IMZ458777:INH458777 IWV458777:IXD458777 JGR458777:JGZ458777 JQN458777:JQV458777 KAJ458777:KAR458777 KKF458777:KKN458777 KUB458777:KUJ458777 LDX458777:LEF458777 LNT458777:LOB458777 LXP458777:LXX458777 MHL458777:MHT458777 MRH458777:MRP458777 NBD458777:NBL458777 NKZ458777:NLH458777 NUV458777:NVD458777 OER458777:OEZ458777 OON458777:OOV458777 OYJ458777:OYR458777 PIF458777:PIN458777 PSB458777:PSJ458777 QBX458777:QCF458777 QLT458777:QMB458777 QVP458777:QVX458777 RFL458777:RFT458777 RPH458777:RPP458777 RZD458777:RZL458777 SIZ458777:SJH458777 SSV458777:STD458777 TCR458777:TCZ458777 TMN458777:TMV458777 TWJ458777:TWR458777 UGF458777:UGN458777 UQB458777:UQJ458777 UZX458777:VAF458777 VJT458777:VKB458777 VTP458777:VTX458777 WDL458777:WDT458777 WNH458777:WNP458777 WXD458777:WXL458777 AV524313:BD524313 KR524313:KZ524313 UN524313:UV524313 AEJ524313:AER524313 AOF524313:AON524313 AYB524313:AYJ524313 BHX524313:BIF524313 BRT524313:BSB524313 CBP524313:CBX524313 CLL524313:CLT524313 CVH524313:CVP524313 DFD524313:DFL524313 DOZ524313:DPH524313 DYV524313:DZD524313 EIR524313:EIZ524313 ESN524313:ESV524313 FCJ524313:FCR524313 FMF524313:FMN524313 FWB524313:FWJ524313 GFX524313:GGF524313 GPT524313:GQB524313 GZP524313:GZX524313 HJL524313:HJT524313 HTH524313:HTP524313 IDD524313:IDL524313 IMZ524313:INH524313 IWV524313:IXD524313 JGR524313:JGZ524313 JQN524313:JQV524313 KAJ524313:KAR524313 KKF524313:KKN524313 KUB524313:KUJ524313 LDX524313:LEF524313 LNT524313:LOB524313 LXP524313:LXX524313 MHL524313:MHT524313 MRH524313:MRP524313 NBD524313:NBL524313 NKZ524313:NLH524313 NUV524313:NVD524313 OER524313:OEZ524313 OON524313:OOV524313 OYJ524313:OYR524313 PIF524313:PIN524313 PSB524313:PSJ524313 QBX524313:QCF524313 QLT524313:QMB524313 QVP524313:QVX524313 RFL524313:RFT524313 RPH524313:RPP524313 RZD524313:RZL524313 SIZ524313:SJH524313 SSV524313:STD524313 TCR524313:TCZ524313 TMN524313:TMV524313 TWJ524313:TWR524313 UGF524313:UGN524313 UQB524313:UQJ524313 UZX524313:VAF524313 VJT524313:VKB524313 VTP524313:VTX524313 WDL524313:WDT524313 WNH524313:WNP524313 WXD524313:WXL524313 AV589849:BD589849 KR589849:KZ589849 UN589849:UV589849 AEJ589849:AER589849 AOF589849:AON589849 AYB589849:AYJ589849 BHX589849:BIF589849 BRT589849:BSB589849 CBP589849:CBX589849 CLL589849:CLT589849 CVH589849:CVP589849 DFD589849:DFL589849 DOZ589849:DPH589849 DYV589849:DZD589849 EIR589849:EIZ589849 ESN589849:ESV589849 FCJ589849:FCR589849 FMF589849:FMN589849 FWB589849:FWJ589849 GFX589849:GGF589849 GPT589849:GQB589849 GZP589849:GZX589849 HJL589849:HJT589849 HTH589849:HTP589849 IDD589849:IDL589849 IMZ589849:INH589849 IWV589849:IXD589849 JGR589849:JGZ589849 JQN589849:JQV589849 KAJ589849:KAR589849 KKF589849:KKN589849 KUB589849:KUJ589849 LDX589849:LEF589849 LNT589849:LOB589849 LXP589849:LXX589849 MHL589849:MHT589849 MRH589849:MRP589849 NBD589849:NBL589849 NKZ589849:NLH589849 NUV589849:NVD589849 OER589849:OEZ589849 OON589849:OOV589849 OYJ589849:OYR589849 PIF589849:PIN589849 PSB589849:PSJ589849 QBX589849:QCF589849 QLT589849:QMB589849 QVP589849:QVX589849 RFL589849:RFT589849 RPH589849:RPP589849 RZD589849:RZL589849 SIZ589849:SJH589849 SSV589849:STD589849 TCR589849:TCZ589849 TMN589849:TMV589849 TWJ589849:TWR589849 UGF589849:UGN589849 UQB589849:UQJ589849 UZX589849:VAF589849 VJT589849:VKB589849 VTP589849:VTX589849 WDL589849:WDT589849 WNH589849:WNP589849 WXD589849:WXL589849 AV655385:BD655385 KR655385:KZ655385 UN655385:UV655385 AEJ655385:AER655385 AOF655385:AON655385 AYB655385:AYJ655385 BHX655385:BIF655385 BRT655385:BSB655385 CBP655385:CBX655385 CLL655385:CLT655385 CVH655385:CVP655385 DFD655385:DFL655385 DOZ655385:DPH655385 DYV655385:DZD655385 EIR655385:EIZ655385 ESN655385:ESV655385 FCJ655385:FCR655385 FMF655385:FMN655385 FWB655385:FWJ655385 GFX655385:GGF655385 GPT655385:GQB655385 GZP655385:GZX655385 HJL655385:HJT655385 HTH655385:HTP655385 IDD655385:IDL655385 IMZ655385:INH655385 IWV655385:IXD655385 JGR655385:JGZ655385 JQN655385:JQV655385 KAJ655385:KAR655385 KKF655385:KKN655385 KUB655385:KUJ655385 LDX655385:LEF655385 LNT655385:LOB655385 LXP655385:LXX655385 MHL655385:MHT655385 MRH655385:MRP655385 NBD655385:NBL655385 NKZ655385:NLH655385 NUV655385:NVD655385 OER655385:OEZ655385 OON655385:OOV655385 OYJ655385:OYR655385 PIF655385:PIN655385 PSB655385:PSJ655385 QBX655385:QCF655385 QLT655385:QMB655385 QVP655385:QVX655385 RFL655385:RFT655385 RPH655385:RPP655385 RZD655385:RZL655385 SIZ655385:SJH655385 SSV655385:STD655385 TCR655385:TCZ655385 TMN655385:TMV655385 TWJ655385:TWR655385 UGF655385:UGN655385 UQB655385:UQJ655385 UZX655385:VAF655385 VJT655385:VKB655385 VTP655385:VTX655385 WDL655385:WDT655385 WNH655385:WNP655385 WXD655385:WXL655385 AV720921:BD720921 KR720921:KZ720921 UN720921:UV720921 AEJ720921:AER720921 AOF720921:AON720921 AYB720921:AYJ720921 BHX720921:BIF720921 BRT720921:BSB720921 CBP720921:CBX720921 CLL720921:CLT720921 CVH720921:CVP720921 DFD720921:DFL720921 DOZ720921:DPH720921 DYV720921:DZD720921 EIR720921:EIZ720921 ESN720921:ESV720921 FCJ720921:FCR720921 FMF720921:FMN720921 FWB720921:FWJ720921 GFX720921:GGF720921 GPT720921:GQB720921 GZP720921:GZX720921 HJL720921:HJT720921 HTH720921:HTP720921 IDD720921:IDL720921 IMZ720921:INH720921 IWV720921:IXD720921 JGR720921:JGZ720921 JQN720921:JQV720921 KAJ720921:KAR720921 KKF720921:KKN720921 KUB720921:KUJ720921 LDX720921:LEF720921 LNT720921:LOB720921 LXP720921:LXX720921 MHL720921:MHT720921 MRH720921:MRP720921 NBD720921:NBL720921 NKZ720921:NLH720921 NUV720921:NVD720921 OER720921:OEZ720921 OON720921:OOV720921 OYJ720921:OYR720921 PIF720921:PIN720921 PSB720921:PSJ720921 QBX720921:QCF720921 QLT720921:QMB720921 QVP720921:QVX720921 RFL720921:RFT720921 RPH720921:RPP720921 RZD720921:RZL720921 SIZ720921:SJH720921 SSV720921:STD720921 TCR720921:TCZ720921 TMN720921:TMV720921 TWJ720921:TWR720921 UGF720921:UGN720921 UQB720921:UQJ720921 UZX720921:VAF720921 VJT720921:VKB720921 VTP720921:VTX720921 WDL720921:WDT720921 WNH720921:WNP720921 WXD720921:WXL720921 AV786457:BD786457 KR786457:KZ786457 UN786457:UV786457 AEJ786457:AER786457 AOF786457:AON786457 AYB786457:AYJ786457 BHX786457:BIF786457 BRT786457:BSB786457 CBP786457:CBX786457 CLL786457:CLT786457 CVH786457:CVP786457 DFD786457:DFL786457 DOZ786457:DPH786457 DYV786457:DZD786457 EIR786457:EIZ786457 ESN786457:ESV786457 FCJ786457:FCR786457 FMF786457:FMN786457 FWB786457:FWJ786457 GFX786457:GGF786457 GPT786457:GQB786457 GZP786457:GZX786457 HJL786457:HJT786457 HTH786457:HTP786457 IDD786457:IDL786457 IMZ786457:INH786457 IWV786457:IXD786457 JGR786457:JGZ786457 JQN786457:JQV786457 KAJ786457:KAR786457 KKF786457:KKN786457 KUB786457:KUJ786457 LDX786457:LEF786457 LNT786457:LOB786457 LXP786457:LXX786457 MHL786457:MHT786457 MRH786457:MRP786457 NBD786457:NBL786457 NKZ786457:NLH786457 NUV786457:NVD786457 OER786457:OEZ786457 OON786457:OOV786457 OYJ786457:OYR786457 PIF786457:PIN786457 PSB786457:PSJ786457 QBX786457:QCF786457 QLT786457:QMB786457 QVP786457:QVX786457 RFL786457:RFT786457 RPH786457:RPP786457 RZD786457:RZL786457 SIZ786457:SJH786457 SSV786457:STD786457 TCR786457:TCZ786457 TMN786457:TMV786457 TWJ786457:TWR786457 UGF786457:UGN786457 UQB786457:UQJ786457 UZX786457:VAF786457 VJT786457:VKB786457 VTP786457:VTX786457 WDL786457:WDT786457 WNH786457:WNP786457 WXD786457:WXL786457 AV851993:BD851993 KR851993:KZ851993 UN851993:UV851993 AEJ851993:AER851993 AOF851993:AON851993 AYB851993:AYJ851993 BHX851993:BIF851993 BRT851993:BSB851993 CBP851993:CBX851993 CLL851993:CLT851993 CVH851993:CVP851993 DFD851993:DFL851993 DOZ851993:DPH851993 DYV851993:DZD851993 EIR851993:EIZ851993 ESN851993:ESV851993 FCJ851993:FCR851993 FMF851993:FMN851993 FWB851993:FWJ851993 GFX851993:GGF851993 GPT851993:GQB851993 GZP851993:GZX851993 HJL851993:HJT851993 HTH851993:HTP851993 IDD851993:IDL851993 IMZ851993:INH851993 IWV851993:IXD851993 JGR851993:JGZ851993 JQN851993:JQV851993 KAJ851993:KAR851993 KKF851993:KKN851993 KUB851993:KUJ851993 LDX851993:LEF851993 LNT851993:LOB851993 LXP851993:LXX851993 MHL851993:MHT851993 MRH851993:MRP851993 NBD851993:NBL851993 NKZ851993:NLH851993 NUV851993:NVD851993 OER851993:OEZ851993 OON851993:OOV851993 OYJ851993:OYR851993 PIF851993:PIN851993 PSB851993:PSJ851993 QBX851993:QCF851993 QLT851993:QMB851993 QVP851993:QVX851993 RFL851993:RFT851993 RPH851993:RPP851993 RZD851993:RZL851993 SIZ851993:SJH851993 SSV851993:STD851993 TCR851993:TCZ851993 TMN851993:TMV851993 TWJ851993:TWR851993 UGF851993:UGN851993 UQB851993:UQJ851993 UZX851993:VAF851993 VJT851993:VKB851993 VTP851993:VTX851993 WDL851993:WDT851993 WNH851993:WNP851993 WXD851993:WXL851993 AV917529:BD917529 KR917529:KZ917529 UN917529:UV917529 AEJ917529:AER917529 AOF917529:AON917529 AYB917529:AYJ917529 BHX917529:BIF917529 BRT917529:BSB917529 CBP917529:CBX917529 CLL917529:CLT917529 CVH917529:CVP917529 DFD917529:DFL917529 DOZ917529:DPH917529 DYV917529:DZD917529 EIR917529:EIZ917529 ESN917529:ESV917529 FCJ917529:FCR917529 FMF917529:FMN917529 FWB917529:FWJ917529 GFX917529:GGF917529 GPT917529:GQB917529 GZP917529:GZX917529 HJL917529:HJT917529 HTH917529:HTP917529 IDD917529:IDL917529 IMZ917529:INH917529 IWV917529:IXD917529 JGR917529:JGZ917529 JQN917529:JQV917529 KAJ917529:KAR917529 KKF917529:KKN917529 KUB917529:KUJ917529 LDX917529:LEF917529 LNT917529:LOB917529 LXP917529:LXX917529 MHL917529:MHT917529 MRH917529:MRP917529 NBD917529:NBL917529 NKZ917529:NLH917529 NUV917529:NVD917529 OER917529:OEZ917529 OON917529:OOV917529 OYJ917529:OYR917529 PIF917529:PIN917529 PSB917529:PSJ917529 QBX917529:QCF917529 QLT917529:QMB917529 QVP917529:QVX917529 RFL917529:RFT917529 RPH917529:RPP917529 RZD917529:RZL917529 SIZ917529:SJH917529 SSV917529:STD917529 TCR917529:TCZ917529 TMN917529:TMV917529 TWJ917529:TWR917529 UGF917529:UGN917529 UQB917529:UQJ917529 UZX917529:VAF917529 VJT917529:VKB917529 VTP917529:VTX917529 WDL917529:WDT917529 WNH917529:WNP917529 WXD917529:WXL917529 AV983065:BD983065 KR983065:KZ983065 UN983065:UV983065 AEJ983065:AER983065 AOF983065:AON983065 AYB983065:AYJ983065 BHX983065:BIF983065 BRT983065:BSB983065 CBP983065:CBX983065 CLL983065:CLT983065 CVH983065:CVP983065 DFD983065:DFL983065 DOZ983065:DPH983065 DYV983065:DZD983065 EIR983065:EIZ983065 ESN983065:ESV983065 FCJ983065:FCR983065 FMF983065:FMN983065 FWB983065:FWJ983065 GFX983065:GGF983065 GPT983065:GQB983065 GZP983065:GZX983065 HJL983065:HJT983065 HTH983065:HTP983065 IDD983065:IDL983065 IMZ983065:INH983065 IWV983065:IXD983065 JGR983065:JGZ983065 JQN983065:JQV983065 KAJ983065:KAR983065 KKF983065:KKN983065 KUB983065:KUJ983065 LDX983065:LEF983065 LNT983065:LOB983065 LXP983065:LXX983065 MHL983065:MHT983065 MRH983065:MRP983065 NBD983065:NBL983065 NKZ983065:NLH983065 NUV983065:NVD983065 OER983065:OEZ983065 OON983065:OOV983065 OYJ983065:OYR983065 PIF983065:PIN983065 PSB983065:PSJ983065 QBX983065:QCF983065 QLT983065:QMB983065 QVP983065:QVX983065 RFL983065:RFT983065 RPH983065:RPP983065 RZD983065:RZL983065 SIZ983065:SJH983065 SSV983065:STD983065 TCR983065:TCZ983065 TMN983065:TMV983065 TWJ983065:TWR983065 UGF983065:UGN983065 UQB983065:UQJ983065 UZX983065:VAF983065 VJT983065:VKB983065 VTP983065:VTX983065 WDL983065:WDT983065 WNH983065:WNP983065 WXD983065:WXL983065 AV65567:BD65567 KR65567:KZ65567 UN65567:UV65567 AEJ65567:AER65567 AOF65567:AON65567 AYB65567:AYJ65567 BHX65567:BIF65567 BRT65567:BSB65567 CBP65567:CBX65567 CLL65567:CLT65567 CVH65567:CVP65567 DFD65567:DFL65567 DOZ65567:DPH65567 DYV65567:DZD65567 EIR65567:EIZ65567 ESN65567:ESV65567 FCJ65567:FCR65567 FMF65567:FMN65567 FWB65567:FWJ65567 GFX65567:GGF65567 GPT65567:GQB65567 GZP65567:GZX65567 HJL65567:HJT65567 HTH65567:HTP65567 IDD65567:IDL65567 IMZ65567:INH65567 IWV65567:IXD65567 JGR65567:JGZ65567 JQN65567:JQV65567 KAJ65567:KAR65567 KKF65567:KKN65567 KUB65567:KUJ65567 LDX65567:LEF65567 LNT65567:LOB65567 LXP65567:LXX65567 MHL65567:MHT65567 MRH65567:MRP65567 NBD65567:NBL65567 NKZ65567:NLH65567 NUV65567:NVD65567 OER65567:OEZ65567 OON65567:OOV65567 OYJ65567:OYR65567 PIF65567:PIN65567 PSB65567:PSJ65567 QBX65567:QCF65567 QLT65567:QMB65567 QVP65567:QVX65567 RFL65567:RFT65567 RPH65567:RPP65567 RZD65567:RZL65567 SIZ65567:SJH65567 SSV65567:STD65567 TCR65567:TCZ65567 TMN65567:TMV65567 TWJ65567:TWR65567 UGF65567:UGN65567 UQB65567:UQJ65567 UZX65567:VAF65567 VJT65567:VKB65567 VTP65567:VTX65567 WDL65567:WDT65567 WNH65567:WNP65567 WXD65567:WXL65567 AV131103:BD131103 KR131103:KZ131103 UN131103:UV131103 AEJ131103:AER131103 AOF131103:AON131103 AYB131103:AYJ131103 BHX131103:BIF131103 BRT131103:BSB131103 CBP131103:CBX131103 CLL131103:CLT131103 CVH131103:CVP131103 DFD131103:DFL131103 DOZ131103:DPH131103 DYV131103:DZD131103 EIR131103:EIZ131103 ESN131103:ESV131103 FCJ131103:FCR131103 FMF131103:FMN131103 FWB131103:FWJ131103 GFX131103:GGF131103 GPT131103:GQB131103 GZP131103:GZX131103 HJL131103:HJT131103 HTH131103:HTP131103 IDD131103:IDL131103 IMZ131103:INH131103 IWV131103:IXD131103 JGR131103:JGZ131103 JQN131103:JQV131103 KAJ131103:KAR131103 KKF131103:KKN131103 KUB131103:KUJ131103 LDX131103:LEF131103 LNT131103:LOB131103 LXP131103:LXX131103 MHL131103:MHT131103 MRH131103:MRP131103 NBD131103:NBL131103 NKZ131103:NLH131103 NUV131103:NVD131103 OER131103:OEZ131103 OON131103:OOV131103 OYJ131103:OYR131103 PIF131103:PIN131103 PSB131103:PSJ131103 QBX131103:QCF131103 QLT131103:QMB131103 QVP131103:QVX131103 RFL131103:RFT131103 RPH131103:RPP131103 RZD131103:RZL131103 SIZ131103:SJH131103 SSV131103:STD131103 TCR131103:TCZ131103 TMN131103:TMV131103 TWJ131103:TWR131103 UGF131103:UGN131103 UQB131103:UQJ131103 UZX131103:VAF131103 VJT131103:VKB131103 VTP131103:VTX131103 WDL131103:WDT131103 WNH131103:WNP131103 WXD131103:WXL131103 AV196639:BD196639 KR196639:KZ196639 UN196639:UV196639 AEJ196639:AER196639 AOF196639:AON196639 AYB196639:AYJ196639 BHX196639:BIF196639 BRT196639:BSB196639 CBP196639:CBX196639 CLL196639:CLT196639 CVH196639:CVP196639 DFD196639:DFL196639 DOZ196639:DPH196639 DYV196639:DZD196639 EIR196639:EIZ196639 ESN196639:ESV196639 FCJ196639:FCR196639 FMF196639:FMN196639 FWB196639:FWJ196639 GFX196639:GGF196639 GPT196639:GQB196639 GZP196639:GZX196639 HJL196639:HJT196639 HTH196639:HTP196639 IDD196639:IDL196639 IMZ196639:INH196639 IWV196639:IXD196639 JGR196639:JGZ196639 JQN196639:JQV196639 KAJ196639:KAR196639 KKF196639:KKN196639 KUB196639:KUJ196639 LDX196639:LEF196639 LNT196639:LOB196639 LXP196639:LXX196639 MHL196639:MHT196639 MRH196639:MRP196639 NBD196639:NBL196639 NKZ196639:NLH196639 NUV196639:NVD196639 OER196639:OEZ196639 OON196639:OOV196639 OYJ196639:OYR196639 PIF196639:PIN196639 PSB196639:PSJ196639 QBX196639:QCF196639 QLT196639:QMB196639 QVP196639:QVX196639 RFL196639:RFT196639 RPH196639:RPP196639 RZD196639:RZL196639 SIZ196639:SJH196639 SSV196639:STD196639 TCR196639:TCZ196639 TMN196639:TMV196639 TWJ196639:TWR196639 UGF196639:UGN196639 UQB196639:UQJ196639 UZX196639:VAF196639 VJT196639:VKB196639 VTP196639:VTX196639 WDL196639:WDT196639 WNH196639:WNP196639 WXD196639:WXL196639 AV262175:BD262175 KR262175:KZ262175 UN262175:UV262175 AEJ262175:AER262175 AOF262175:AON262175 AYB262175:AYJ262175 BHX262175:BIF262175 BRT262175:BSB262175 CBP262175:CBX262175 CLL262175:CLT262175 CVH262175:CVP262175 DFD262175:DFL262175 DOZ262175:DPH262175 DYV262175:DZD262175 EIR262175:EIZ262175 ESN262175:ESV262175 FCJ262175:FCR262175 FMF262175:FMN262175 FWB262175:FWJ262175 GFX262175:GGF262175 GPT262175:GQB262175 GZP262175:GZX262175 HJL262175:HJT262175 HTH262175:HTP262175 IDD262175:IDL262175 IMZ262175:INH262175 IWV262175:IXD262175 JGR262175:JGZ262175 JQN262175:JQV262175 KAJ262175:KAR262175 KKF262175:KKN262175 KUB262175:KUJ262175 LDX262175:LEF262175 LNT262175:LOB262175 LXP262175:LXX262175 MHL262175:MHT262175 MRH262175:MRP262175 NBD262175:NBL262175 NKZ262175:NLH262175 NUV262175:NVD262175 OER262175:OEZ262175 OON262175:OOV262175 OYJ262175:OYR262175 PIF262175:PIN262175 PSB262175:PSJ262175 QBX262175:QCF262175 QLT262175:QMB262175 QVP262175:QVX262175 RFL262175:RFT262175 RPH262175:RPP262175 RZD262175:RZL262175 SIZ262175:SJH262175 SSV262175:STD262175 TCR262175:TCZ262175 TMN262175:TMV262175 TWJ262175:TWR262175 UGF262175:UGN262175 UQB262175:UQJ262175 UZX262175:VAF262175 VJT262175:VKB262175 VTP262175:VTX262175 WDL262175:WDT262175 WNH262175:WNP262175 WXD262175:WXL262175 AV327711:BD327711 KR327711:KZ327711 UN327711:UV327711 AEJ327711:AER327711 AOF327711:AON327711 AYB327711:AYJ327711 BHX327711:BIF327711 BRT327711:BSB327711 CBP327711:CBX327711 CLL327711:CLT327711 CVH327711:CVP327711 DFD327711:DFL327711 DOZ327711:DPH327711 DYV327711:DZD327711 EIR327711:EIZ327711 ESN327711:ESV327711 FCJ327711:FCR327711 FMF327711:FMN327711 FWB327711:FWJ327711 GFX327711:GGF327711 GPT327711:GQB327711 GZP327711:GZX327711 HJL327711:HJT327711 HTH327711:HTP327711 IDD327711:IDL327711 IMZ327711:INH327711 IWV327711:IXD327711 JGR327711:JGZ327711 JQN327711:JQV327711 KAJ327711:KAR327711 KKF327711:KKN327711 KUB327711:KUJ327711 LDX327711:LEF327711 LNT327711:LOB327711 LXP327711:LXX327711 MHL327711:MHT327711 MRH327711:MRP327711 NBD327711:NBL327711 NKZ327711:NLH327711 NUV327711:NVD327711 OER327711:OEZ327711 OON327711:OOV327711 OYJ327711:OYR327711 PIF327711:PIN327711 PSB327711:PSJ327711 QBX327711:QCF327711 QLT327711:QMB327711 QVP327711:QVX327711 RFL327711:RFT327711 RPH327711:RPP327711 RZD327711:RZL327711 SIZ327711:SJH327711 SSV327711:STD327711 TCR327711:TCZ327711 TMN327711:TMV327711 TWJ327711:TWR327711 UGF327711:UGN327711 UQB327711:UQJ327711 UZX327711:VAF327711 VJT327711:VKB327711 VTP327711:VTX327711 WDL327711:WDT327711 WNH327711:WNP327711 WXD327711:WXL327711 AV393247:BD393247 KR393247:KZ393247 UN393247:UV393247 AEJ393247:AER393247 AOF393247:AON393247 AYB393247:AYJ393247 BHX393247:BIF393247 BRT393247:BSB393247 CBP393247:CBX393247 CLL393247:CLT393247 CVH393247:CVP393247 DFD393247:DFL393247 DOZ393247:DPH393247 DYV393247:DZD393247 EIR393247:EIZ393247 ESN393247:ESV393247 FCJ393247:FCR393247 FMF393247:FMN393247 FWB393247:FWJ393247 GFX393247:GGF393247 GPT393247:GQB393247 GZP393247:GZX393247 HJL393247:HJT393247 HTH393247:HTP393247 IDD393247:IDL393247 IMZ393247:INH393247 IWV393247:IXD393247 JGR393247:JGZ393247 JQN393247:JQV393247 KAJ393247:KAR393247 KKF393247:KKN393247 KUB393247:KUJ393247 LDX393247:LEF393247 LNT393247:LOB393247 LXP393247:LXX393247 MHL393247:MHT393247 MRH393247:MRP393247 NBD393247:NBL393247 NKZ393247:NLH393247 NUV393247:NVD393247 OER393247:OEZ393247 OON393247:OOV393247 OYJ393247:OYR393247 PIF393247:PIN393247 PSB393247:PSJ393247 QBX393247:QCF393247 QLT393247:QMB393247 QVP393247:QVX393247 RFL393247:RFT393247 RPH393247:RPP393247 RZD393247:RZL393247 SIZ393247:SJH393247 SSV393247:STD393247 TCR393247:TCZ393247 TMN393247:TMV393247 TWJ393247:TWR393247 UGF393247:UGN393247 UQB393247:UQJ393247 UZX393247:VAF393247 VJT393247:VKB393247 VTP393247:VTX393247 WDL393247:WDT393247 WNH393247:WNP393247 WXD393247:WXL393247 AV458783:BD458783 KR458783:KZ458783 UN458783:UV458783 AEJ458783:AER458783 AOF458783:AON458783 AYB458783:AYJ458783 BHX458783:BIF458783 BRT458783:BSB458783 CBP458783:CBX458783 CLL458783:CLT458783 CVH458783:CVP458783 DFD458783:DFL458783 DOZ458783:DPH458783 DYV458783:DZD458783 EIR458783:EIZ458783 ESN458783:ESV458783 FCJ458783:FCR458783 FMF458783:FMN458783 FWB458783:FWJ458783 GFX458783:GGF458783 GPT458783:GQB458783 GZP458783:GZX458783 HJL458783:HJT458783 HTH458783:HTP458783 IDD458783:IDL458783 IMZ458783:INH458783 IWV458783:IXD458783 JGR458783:JGZ458783 JQN458783:JQV458783 KAJ458783:KAR458783 KKF458783:KKN458783 KUB458783:KUJ458783 LDX458783:LEF458783 LNT458783:LOB458783 LXP458783:LXX458783 MHL458783:MHT458783 MRH458783:MRP458783 NBD458783:NBL458783 NKZ458783:NLH458783 NUV458783:NVD458783 OER458783:OEZ458783 OON458783:OOV458783 OYJ458783:OYR458783 PIF458783:PIN458783 PSB458783:PSJ458783 QBX458783:QCF458783 QLT458783:QMB458783 QVP458783:QVX458783 RFL458783:RFT458783 RPH458783:RPP458783 RZD458783:RZL458783 SIZ458783:SJH458783 SSV458783:STD458783 TCR458783:TCZ458783 TMN458783:TMV458783 TWJ458783:TWR458783 UGF458783:UGN458783 UQB458783:UQJ458783 UZX458783:VAF458783 VJT458783:VKB458783 VTP458783:VTX458783 WDL458783:WDT458783 WNH458783:WNP458783 WXD458783:WXL458783 AV524319:BD524319 KR524319:KZ524319 UN524319:UV524319 AEJ524319:AER524319 AOF524319:AON524319 AYB524319:AYJ524319 BHX524319:BIF524319 BRT524319:BSB524319 CBP524319:CBX524319 CLL524319:CLT524319 CVH524319:CVP524319 DFD524319:DFL524319 DOZ524319:DPH524319 DYV524319:DZD524319 EIR524319:EIZ524319 ESN524319:ESV524319 FCJ524319:FCR524319 FMF524319:FMN524319 FWB524319:FWJ524319 GFX524319:GGF524319 GPT524319:GQB524319 GZP524319:GZX524319 HJL524319:HJT524319 HTH524319:HTP524319 IDD524319:IDL524319 IMZ524319:INH524319 IWV524319:IXD524319 JGR524319:JGZ524319 JQN524319:JQV524319 KAJ524319:KAR524319 KKF524319:KKN524319 KUB524319:KUJ524319 LDX524319:LEF524319 LNT524319:LOB524319 LXP524319:LXX524319 MHL524319:MHT524319 MRH524319:MRP524319 NBD524319:NBL524319 NKZ524319:NLH524319 NUV524319:NVD524319 OER524319:OEZ524319 OON524319:OOV524319 OYJ524319:OYR524319 PIF524319:PIN524319 PSB524319:PSJ524319 QBX524319:QCF524319 QLT524319:QMB524319 QVP524319:QVX524319 RFL524319:RFT524319 RPH524319:RPP524319 RZD524319:RZL524319 SIZ524319:SJH524319 SSV524319:STD524319 TCR524319:TCZ524319 TMN524319:TMV524319 TWJ524319:TWR524319 UGF524319:UGN524319 UQB524319:UQJ524319 UZX524319:VAF524319 VJT524319:VKB524319 VTP524319:VTX524319 WDL524319:WDT524319 WNH524319:WNP524319 WXD524319:WXL524319 AV589855:BD589855 KR589855:KZ589855 UN589855:UV589855 AEJ589855:AER589855 AOF589855:AON589855 AYB589855:AYJ589855 BHX589855:BIF589855 BRT589855:BSB589855 CBP589855:CBX589855 CLL589855:CLT589855 CVH589855:CVP589855 DFD589855:DFL589855 DOZ589855:DPH589855 DYV589855:DZD589855 EIR589855:EIZ589855 ESN589855:ESV589855 FCJ589855:FCR589855 FMF589855:FMN589855 FWB589855:FWJ589855 GFX589855:GGF589855 GPT589855:GQB589855 GZP589855:GZX589855 HJL589855:HJT589855 HTH589855:HTP589855 IDD589855:IDL589855 IMZ589855:INH589855 IWV589855:IXD589855 JGR589855:JGZ589855 JQN589855:JQV589855 KAJ589855:KAR589855 KKF589855:KKN589855 KUB589855:KUJ589855 LDX589855:LEF589855 LNT589855:LOB589855 LXP589855:LXX589855 MHL589855:MHT589855 MRH589855:MRP589855 NBD589855:NBL589855 NKZ589855:NLH589855 NUV589855:NVD589855 OER589855:OEZ589855 OON589855:OOV589855 OYJ589855:OYR589855 PIF589855:PIN589855 PSB589855:PSJ589855 QBX589855:QCF589855 QLT589855:QMB589855 QVP589855:QVX589855 RFL589855:RFT589855 RPH589855:RPP589855 RZD589855:RZL589855 SIZ589855:SJH589855 SSV589855:STD589855 TCR589855:TCZ589855 TMN589855:TMV589855 TWJ589855:TWR589855 UGF589855:UGN589855 UQB589855:UQJ589855 UZX589855:VAF589855 VJT589855:VKB589855 VTP589855:VTX589855 WDL589855:WDT589855 WNH589855:WNP589855 WXD589855:WXL589855 AV655391:BD655391 KR655391:KZ655391 UN655391:UV655391 AEJ655391:AER655391 AOF655391:AON655391 AYB655391:AYJ655391 BHX655391:BIF655391 BRT655391:BSB655391 CBP655391:CBX655391 CLL655391:CLT655391 CVH655391:CVP655391 DFD655391:DFL655391 DOZ655391:DPH655391 DYV655391:DZD655391 EIR655391:EIZ655391 ESN655391:ESV655391 FCJ655391:FCR655391 FMF655391:FMN655391 FWB655391:FWJ655391 GFX655391:GGF655391 GPT655391:GQB655391 GZP655391:GZX655391 HJL655391:HJT655391 HTH655391:HTP655391 IDD655391:IDL655391 IMZ655391:INH655391 IWV655391:IXD655391 JGR655391:JGZ655391 JQN655391:JQV655391 KAJ655391:KAR655391 KKF655391:KKN655391 KUB655391:KUJ655391 LDX655391:LEF655391 LNT655391:LOB655391 LXP655391:LXX655391 MHL655391:MHT655391 MRH655391:MRP655391 NBD655391:NBL655391 NKZ655391:NLH655391 NUV655391:NVD655391 OER655391:OEZ655391 OON655391:OOV655391 OYJ655391:OYR655391 PIF655391:PIN655391 PSB655391:PSJ655391 QBX655391:QCF655391 QLT655391:QMB655391 QVP655391:QVX655391 RFL655391:RFT655391 RPH655391:RPP655391 RZD655391:RZL655391 SIZ655391:SJH655391 SSV655391:STD655391 TCR655391:TCZ655391 TMN655391:TMV655391 TWJ655391:TWR655391 UGF655391:UGN655391 UQB655391:UQJ655391 UZX655391:VAF655391 VJT655391:VKB655391 VTP655391:VTX655391 WDL655391:WDT655391 WNH655391:WNP655391 WXD655391:WXL655391 AV720927:BD720927 KR720927:KZ720927 UN720927:UV720927 AEJ720927:AER720927 AOF720927:AON720927 AYB720927:AYJ720927 BHX720927:BIF720927 BRT720927:BSB720927 CBP720927:CBX720927 CLL720927:CLT720927 CVH720927:CVP720927 DFD720927:DFL720927 DOZ720927:DPH720927 DYV720927:DZD720927 EIR720927:EIZ720927 ESN720927:ESV720927 FCJ720927:FCR720927 FMF720927:FMN720927 FWB720927:FWJ720927 GFX720927:GGF720927 GPT720927:GQB720927 GZP720927:GZX720927 HJL720927:HJT720927 HTH720927:HTP720927 IDD720927:IDL720927 IMZ720927:INH720927 IWV720927:IXD720927 JGR720927:JGZ720927 JQN720927:JQV720927 KAJ720927:KAR720927 KKF720927:KKN720927 KUB720927:KUJ720927 LDX720927:LEF720927 LNT720927:LOB720927 LXP720927:LXX720927 MHL720927:MHT720927 MRH720927:MRP720927 NBD720927:NBL720927 NKZ720927:NLH720927 NUV720927:NVD720927 OER720927:OEZ720927 OON720927:OOV720927 OYJ720927:OYR720927 PIF720927:PIN720927 PSB720927:PSJ720927 QBX720927:QCF720927 QLT720927:QMB720927 QVP720927:QVX720927 RFL720927:RFT720927 RPH720927:RPP720927 RZD720927:RZL720927 SIZ720927:SJH720927 SSV720927:STD720927 TCR720927:TCZ720927 TMN720927:TMV720927 TWJ720927:TWR720927 UGF720927:UGN720927 UQB720927:UQJ720927 UZX720927:VAF720927 VJT720927:VKB720927 VTP720927:VTX720927 WDL720927:WDT720927 WNH720927:WNP720927 WXD720927:WXL720927 AV786463:BD786463 KR786463:KZ786463 UN786463:UV786463 AEJ786463:AER786463 AOF786463:AON786463 AYB786463:AYJ786463 BHX786463:BIF786463 BRT786463:BSB786463 CBP786463:CBX786463 CLL786463:CLT786463 CVH786463:CVP786463 DFD786463:DFL786463 DOZ786463:DPH786463 DYV786463:DZD786463 EIR786463:EIZ786463 ESN786463:ESV786463 FCJ786463:FCR786463 FMF786463:FMN786463 FWB786463:FWJ786463 GFX786463:GGF786463 GPT786463:GQB786463 GZP786463:GZX786463 HJL786463:HJT786463 HTH786463:HTP786463 IDD786463:IDL786463 IMZ786463:INH786463 IWV786463:IXD786463 JGR786463:JGZ786463 JQN786463:JQV786463 KAJ786463:KAR786463 KKF786463:KKN786463 KUB786463:KUJ786463 LDX786463:LEF786463 LNT786463:LOB786463 LXP786463:LXX786463 MHL786463:MHT786463 MRH786463:MRP786463 NBD786463:NBL786463 NKZ786463:NLH786463 NUV786463:NVD786463 OER786463:OEZ786463 OON786463:OOV786463 OYJ786463:OYR786463 PIF786463:PIN786463 PSB786463:PSJ786463 QBX786463:QCF786463 QLT786463:QMB786463 QVP786463:QVX786463 RFL786463:RFT786463 RPH786463:RPP786463 RZD786463:RZL786463 SIZ786463:SJH786463 SSV786463:STD786463 TCR786463:TCZ786463 TMN786463:TMV786463 TWJ786463:TWR786463 UGF786463:UGN786463 UQB786463:UQJ786463 UZX786463:VAF786463 VJT786463:VKB786463 VTP786463:VTX786463 WDL786463:WDT786463 WNH786463:WNP786463 WXD786463:WXL786463 AV851999:BD851999 KR851999:KZ851999 UN851999:UV851999 AEJ851999:AER851999 AOF851999:AON851999 AYB851999:AYJ851999 BHX851999:BIF851999 BRT851999:BSB851999 CBP851999:CBX851999 CLL851999:CLT851999 CVH851999:CVP851999 DFD851999:DFL851999 DOZ851999:DPH851999 DYV851999:DZD851999 EIR851999:EIZ851999 ESN851999:ESV851999 FCJ851999:FCR851999 FMF851999:FMN851999 FWB851999:FWJ851999 GFX851999:GGF851999 GPT851999:GQB851999 GZP851999:GZX851999 HJL851999:HJT851999 HTH851999:HTP851999 IDD851999:IDL851999 IMZ851999:INH851999 IWV851999:IXD851999 JGR851999:JGZ851999 JQN851999:JQV851999 KAJ851999:KAR851999 KKF851999:KKN851999 KUB851999:KUJ851999 LDX851999:LEF851999 LNT851999:LOB851999 LXP851999:LXX851999 MHL851999:MHT851999 MRH851999:MRP851999 NBD851999:NBL851999 NKZ851999:NLH851999 NUV851999:NVD851999 OER851999:OEZ851999 OON851999:OOV851999 OYJ851999:OYR851999 PIF851999:PIN851999 PSB851999:PSJ851999 QBX851999:QCF851999 QLT851999:QMB851999 QVP851999:QVX851999 RFL851999:RFT851999 RPH851999:RPP851999 RZD851999:RZL851999 SIZ851999:SJH851999 SSV851999:STD851999 TCR851999:TCZ851999 TMN851999:TMV851999 TWJ851999:TWR851999 UGF851999:UGN851999 UQB851999:UQJ851999 UZX851999:VAF851999 VJT851999:VKB851999 VTP851999:VTX851999 WDL851999:WDT851999 WNH851999:WNP851999 WXD851999:WXL851999 AV917535:BD917535 KR917535:KZ917535 UN917535:UV917535 AEJ917535:AER917535 AOF917535:AON917535 AYB917535:AYJ917535 BHX917535:BIF917535 BRT917535:BSB917535 CBP917535:CBX917535 CLL917535:CLT917535 CVH917535:CVP917535 DFD917535:DFL917535 DOZ917535:DPH917535 DYV917535:DZD917535 EIR917535:EIZ917535 ESN917535:ESV917535 FCJ917535:FCR917535 FMF917535:FMN917535 FWB917535:FWJ917535 GFX917535:GGF917535 GPT917535:GQB917535 GZP917535:GZX917535 HJL917535:HJT917535 HTH917535:HTP917535 IDD917535:IDL917535 IMZ917535:INH917535 IWV917535:IXD917535 JGR917535:JGZ917535 JQN917535:JQV917535 KAJ917535:KAR917535 KKF917535:KKN917535 KUB917535:KUJ917535 LDX917535:LEF917535 LNT917535:LOB917535 LXP917535:LXX917535 MHL917535:MHT917535 MRH917535:MRP917535 NBD917535:NBL917535 NKZ917535:NLH917535 NUV917535:NVD917535 OER917535:OEZ917535 OON917535:OOV917535 OYJ917535:OYR917535 PIF917535:PIN917535 PSB917535:PSJ917535 QBX917535:QCF917535 QLT917535:QMB917535 QVP917535:QVX917535 RFL917535:RFT917535 RPH917535:RPP917535 RZD917535:RZL917535 SIZ917535:SJH917535 SSV917535:STD917535 TCR917535:TCZ917535 TMN917535:TMV917535 TWJ917535:TWR917535 UGF917535:UGN917535 UQB917535:UQJ917535 UZX917535:VAF917535 VJT917535:VKB917535 VTP917535:VTX917535 WDL917535:WDT917535 WNH917535:WNP917535 WXD917535:WXL917535 AV983071:BD983071 KR983071:KZ983071 UN983071:UV983071 AEJ983071:AER983071 AOF983071:AON983071 AYB983071:AYJ983071 BHX983071:BIF983071 BRT983071:BSB983071 CBP983071:CBX983071 CLL983071:CLT983071 CVH983071:CVP983071 DFD983071:DFL983071 DOZ983071:DPH983071 DYV983071:DZD983071 EIR983071:EIZ983071 ESN983071:ESV983071 FCJ983071:FCR983071 FMF983071:FMN983071 FWB983071:FWJ983071 GFX983071:GGF983071 GPT983071:GQB983071 GZP983071:GZX983071 HJL983071:HJT983071 HTH983071:HTP983071 IDD983071:IDL983071 IMZ983071:INH983071 IWV983071:IXD983071 JGR983071:JGZ983071 JQN983071:JQV983071 KAJ983071:KAR983071 KKF983071:KKN983071 KUB983071:KUJ983071 LDX983071:LEF983071 LNT983071:LOB983071 LXP983071:LXX983071 MHL983071:MHT983071 MRH983071:MRP983071 NBD983071:NBL983071 NKZ983071:NLH983071 NUV983071:NVD983071 OER983071:OEZ983071 OON983071:OOV983071 OYJ983071:OYR983071 PIF983071:PIN983071 PSB983071:PSJ983071 QBX983071:QCF983071 QLT983071:QMB983071 QVP983071:QVX983071 RFL983071:RFT983071 RPH983071:RPP983071 RZD983071:RZL983071 SIZ983071:SJH983071 SSV983071:STD983071 TCR983071:TCZ983071 TMN983071:TMV983071 TWJ983071:TWR983071 UGF983071:UGN983071 UQB983071:UQJ983071 UZX983071:VAF983071 VJT983071:VKB983071 VTP983071:VTX983071 WDL983071:WDT983071 WNH983071:WNP983071 WXD983071:WXL983071 AYB31:AYJ31 AV47:BD52 KR47:KZ52 UN47:UV52 AEJ47:AER52 AOF47:AON52 AYB47:AYJ52 BHX47:BIF52 BRT47:BSB52 CBP47:CBX52 CLL47:CLT52 CVH47:CVP52 DFD47:DFL52 DOZ47:DPH52 DYV47:DZD52 EIR47:EIZ52 ESN47:ESV52 FCJ47:FCR52 FMF47:FMN52 FWB47:FWJ52 GFX47:GGF52 GPT47:GQB52 GZP47:GZX52 HJL47:HJT52 HTH47:HTP52 IDD47:IDL52 IMZ47:INH52 IWV47:IXD52 JGR47:JGZ52 JQN47:JQV52 KAJ47:KAR52 KKF47:KKN52 KUB47:KUJ52 LDX47:LEF52 LNT47:LOB52 LXP47:LXX52 MHL47:MHT52 MRH47:MRP52 NBD47:NBL52 NKZ47:NLH52 NUV47:NVD52 OER47:OEZ52 OON47:OOV52 OYJ47:OYR52 PIF47:PIN52 PSB47:PSJ52 QBX47:QCF52 QLT47:QMB52 QVP47:QVX52 RFL47:RFT52 RPH47:RPP52 RZD47:RZL52 SIZ47:SJH52 SSV47:STD52 TCR47:TCZ52 TMN47:TMV52 TWJ47:TWR52 UGF47:UGN52 UQB47:UQJ52 UZX47:VAF52 VJT47:VKB52 VTP47:VTX52 WDL47:WDT52 WNH47:WNP52 AV65608:BD65613 KR65608:KZ65613 UN65608:UV65613 AEJ65608:AER65613 AOF65608:AON65613 AYB65608:AYJ65613 BHX65608:BIF65613 BRT65608:BSB65613 CBP65608:CBX65613 CLL65608:CLT65613 CVH65608:CVP65613 DFD65608:DFL65613 DOZ65608:DPH65613 DYV65608:DZD65613 EIR65608:EIZ65613 ESN65608:ESV65613 FCJ65608:FCR65613 FMF65608:FMN65613 FWB65608:FWJ65613 GFX65608:GGF65613 GPT65608:GQB65613 GZP65608:GZX65613 HJL65608:HJT65613 HTH65608:HTP65613 IDD65608:IDL65613 IMZ65608:INH65613 IWV65608:IXD65613 JGR65608:JGZ65613 JQN65608:JQV65613 KAJ65608:KAR65613 KKF65608:KKN65613 KUB65608:KUJ65613 LDX65608:LEF65613 LNT65608:LOB65613 LXP65608:LXX65613 MHL65608:MHT65613 MRH65608:MRP65613 NBD65608:NBL65613 NKZ65608:NLH65613 NUV65608:NVD65613 OER65608:OEZ65613 OON65608:OOV65613 OYJ65608:OYR65613 PIF65608:PIN65613 PSB65608:PSJ65613 QBX65608:QCF65613 QLT65608:QMB65613 QVP65608:QVX65613 RFL65608:RFT65613 RPH65608:RPP65613 RZD65608:RZL65613 SIZ65608:SJH65613 SSV65608:STD65613 TCR65608:TCZ65613 TMN65608:TMV65613 TWJ65608:TWR65613 UGF65608:UGN65613 UQB65608:UQJ65613 UZX65608:VAF65613 VJT65608:VKB65613 VTP65608:VTX65613 WDL65608:WDT65613 WNH65608:WNP65613 WXD65608:WXL65613 AV131144:BD131149 KR131144:KZ131149 UN131144:UV131149 AEJ131144:AER131149 AOF131144:AON131149 AYB131144:AYJ131149 BHX131144:BIF131149 BRT131144:BSB131149 CBP131144:CBX131149 CLL131144:CLT131149 CVH131144:CVP131149 DFD131144:DFL131149 DOZ131144:DPH131149 DYV131144:DZD131149 EIR131144:EIZ131149 ESN131144:ESV131149 FCJ131144:FCR131149 FMF131144:FMN131149 FWB131144:FWJ131149 GFX131144:GGF131149 GPT131144:GQB131149 GZP131144:GZX131149 HJL131144:HJT131149 HTH131144:HTP131149 IDD131144:IDL131149 IMZ131144:INH131149 IWV131144:IXD131149 JGR131144:JGZ131149 JQN131144:JQV131149 KAJ131144:KAR131149 KKF131144:KKN131149 KUB131144:KUJ131149 LDX131144:LEF131149 LNT131144:LOB131149 LXP131144:LXX131149 MHL131144:MHT131149 MRH131144:MRP131149 NBD131144:NBL131149 NKZ131144:NLH131149 NUV131144:NVD131149 OER131144:OEZ131149 OON131144:OOV131149 OYJ131144:OYR131149 PIF131144:PIN131149 PSB131144:PSJ131149 QBX131144:QCF131149 QLT131144:QMB131149 QVP131144:QVX131149 RFL131144:RFT131149 RPH131144:RPP131149 RZD131144:RZL131149 SIZ131144:SJH131149 SSV131144:STD131149 TCR131144:TCZ131149 TMN131144:TMV131149 TWJ131144:TWR131149 UGF131144:UGN131149 UQB131144:UQJ131149 UZX131144:VAF131149 VJT131144:VKB131149 VTP131144:VTX131149 WDL131144:WDT131149 WNH131144:WNP131149 WXD131144:WXL131149 AV196680:BD196685 KR196680:KZ196685 UN196680:UV196685 AEJ196680:AER196685 AOF196680:AON196685 AYB196680:AYJ196685 BHX196680:BIF196685 BRT196680:BSB196685 CBP196680:CBX196685 CLL196680:CLT196685 CVH196680:CVP196685 DFD196680:DFL196685 DOZ196680:DPH196685 DYV196680:DZD196685 EIR196680:EIZ196685 ESN196680:ESV196685 FCJ196680:FCR196685 FMF196680:FMN196685 FWB196680:FWJ196685 GFX196680:GGF196685 GPT196680:GQB196685 GZP196680:GZX196685 HJL196680:HJT196685 HTH196680:HTP196685 IDD196680:IDL196685 IMZ196680:INH196685 IWV196680:IXD196685 JGR196680:JGZ196685 JQN196680:JQV196685 KAJ196680:KAR196685 KKF196680:KKN196685 KUB196680:KUJ196685 LDX196680:LEF196685 LNT196680:LOB196685 LXP196680:LXX196685 MHL196680:MHT196685 MRH196680:MRP196685 NBD196680:NBL196685 NKZ196680:NLH196685 NUV196680:NVD196685 OER196680:OEZ196685 OON196680:OOV196685 OYJ196680:OYR196685 PIF196680:PIN196685 PSB196680:PSJ196685 QBX196680:QCF196685 QLT196680:QMB196685 QVP196680:QVX196685 RFL196680:RFT196685 RPH196680:RPP196685 RZD196680:RZL196685 SIZ196680:SJH196685 SSV196680:STD196685 TCR196680:TCZ196685 TMN196680:TMV196685 TWJ196680:TWR196685 UGF196680:UGN196685 UQB196680:UQJ196685 UZX196680:VAF196685 VJT196680:VKB196685 VTP196680:VTX196685 WDL196680:WDT196685 WNH196680:WNP196685 WXD196680:WXL196685 AV262216:BD262221 KR262216:KZ262221 UN262216:UV262221 AEJ262216:AER262221 AOF262216:AON262221 AYB262216:AYJ262221 BHX262216:BIF262221 BRT262216:BSB262221 CBP262216:CBX262221 CLL262216:CLT262221 CVH262216:CVP262221 DFD262216:DFL262221 DOZ262216:DPH262221 DYV262216:DZD262221 EIR262216:EIZ262221 ESN262216:ESV262221 FCJ262216:FCR262221 FMF262216:FMN262221 FWB262216:FWJ262221 GFX262216:GGF262221 GPT262216:GQB262221 GZP262216:GZX262221 HJL262216:HJT262221 HTH262216:HTP262221 IDD262216:IDL262221 IMZ262216:INH262221 IWV262216:IXD262221 JGR262216:JGZ262221 JQN262216:JQV262221 KAJ262216:KAR262221 KKF262216:KKN262221 KUB262216:KUJ262221 LDX262216:LEF262221 LNT262216:LOB262221 LXP262216:LXX262221 MHL262216:MHT262221 MRH262216:MRP262221 NBD262216:NBL262221 NKZ262216:NLH262221 NUV262216:NVD262221 OER262216:OEZ262221 OON262216:OOV262221 OYJ262216:OYR262221 PIF262216:PIN262221 PSB262216:PSJ262221 QBX262216:QCF262221 QLT262216:QMB262221 QVP262216:QVX262221 RFL262216:RFT262221 RPH262216:RPP262221 RZD262216:RZL262221 SIZ262216:SJH262221 SSV262216:STD262221 TCR262216:TCZ262221 TMN262216:TMV262221 TWJ262216:TWR262221 UGF262216:UGN262221 UQB262216:UQJ262221 UZX262216:VAF262221 VJT262216:VKB262221 VTP262216:VTX262221 WDL262216:WDT262221 WNH262216:WNP262221 WXD262216:WXL262221 AV327752:BD327757 KR327752:KZ327757 UN327752:UV327757 AEJ327752:AER327757 AOF327752:AON327757 AYB327752:AYJ327757 BHX327752:BIF327757 BRT327752:BSB327757 CBP327752:CBX327757 CLL327752:CLT327757 CVH327752:CVP327757 DFD327752:DFL327757 DOZ327752:DPH327757 DYV327752:DZD327757 EIR327752:EIZ327757 ESN327752:ESV327757 FCJ327752:FCR327757 FMF327752:FMN327757 FWB327752:FWJ327757 GFX327752:GGF327757 GPT327752:GQB327757 GZP327752:GZX327757 HJL327752:HJT327757 HTH327752:HTP327757 IDD327752:IDL327757 IMZ327752:INH327757 IWV327752:IXD327757 JGR327752:JGZ327757 JQN327752:JQV327757 KAJ327752:KAR327757 KKF327752:KKN327757 KUB327752:KUJ327757 LDX327752:LEF327757 LNT327752:LOB327757 LXP327752:LXX327757 MHL327752:MHT327757 MRH327752:MRP327757 NBD327752:NBL327757 NKZ327752:NLH327757 NUV327752:NVD327757 OER327752:OEZ327757 OON327752:OOV327757 OYJ327752:OYR327757 PIF327752:PIN327757 PSB327752:PSJ327757 QBX327752:QCF327757 QLT327752:QMB327757 QVP327752:QVX327757 RFL327752:RFT327757 RPH327752:RPP327757 RZD327752:RZL327757 SIZ327752:SJH327757 SSV327752:STD327757 TCR327752:TCZ327757 TMN327752:TMV327757 TWJ327752:TWR327757 UGF327752:UGN327757 UQB327752:UQJ327757 UZX327752:VAF327757 VJT327752:VKB327757 VTP327752:VTX327757 WDL327752:WDT327757 WNH327752:WNP327757 WXD327752:WXL327757 AV393288:BD393293 KR393288:KZ393293 UN393288:UV393293 AEJ393288:AER393293 AOF393288:AON393293 AYB393288:AYJ393293 BHX393288:BIF393293 BRT393288:BSB393293 CBP393288:CBX393293 CLL393288:CLT393293 CVH393288:CVP393293 DFD393288:DFL393293 DOZ393288:DPH393293 DYV393288:DZD393293 EIR393288:EIZ393293 ESN393288:ESV393293 FCJ393288:FCR393293 FMF393288:FMN393293 FWB393288:FWJ393293 GFX393288:GGF393293 GPT393288:GQB393293 GZP393288:GZX393293 HJL393288:HJT393293 HTH393288:HTP393293 IDD393288:IDL393293 IMZ393288:INH393293 IWV393288:IXD393293 JGR393288:JGZ393293 JQN393288:JQV393293 KAJ393288:KAR393293 KKF393288:KKN393293 KUB393288:KUJ393293 LDX393288:LEF393293 LNT393288:LOB393293 LXP393288:LXX393293 MHL393288:MHT393293 MRH393288:MRP393293 NBD393288:NBL393293 NKZ393288:NLH393293 NUV393288:NVD393293 OER393288:OEZ393293 OON393288:OOV393293 OYJ393288:OYR393293 PIF393288:PIN393293 PSB393288:PSJ393293 QBX393288:QCF393293 QLT393288:QMB393293 QVP393288:QVX393293 RFL393288:RFT393293 RPH393288:RPP393293 RZD393288:RZL393293 SIZ393288:SJH393293 SSV393288:STD393293 TCR393288:TCZ393293 TMN393288:TMV393293 TWJ393288:TWR393293 UGF393288:UGN393293 UQB393288:UQJ393293 UZX393288:VAF393293 VJT393288:VKB393293 VTP393288:VTX393293 WDL393288:WDT393293 WNH393288:WNP393293 WXD393288:WXL393293 AV458824:BD458829 KR458824:KZ458829 UN458824:UV458829 AEJ458824:AER458829 AOF458824:AON458829 AYB458824:AYJ458829 BHX458824:BIF458829 BRT458824:BSB458829 CBP458824:CBX458829 CLL458824:CLT458829 CVH458824:CVP458829 DFD458824:DFL458829 DOZ458824:DPH458829 DYV458824:DZD458829 EIR458824:EIZ458829 ESN458824:ESV458829 FCJ458824:FCR458829 FMF458824:FMN458829 FWB458824:FWJ458829 GFX458824:GGF458829 GPT458824:GQB458829 GZP458824:GZX458829 HJL458824:HJT458829 HTH458824:HTP458829 IDD458824:IDL458829 IMZ458824:INH458829 IWV458824:IXD458829 JGR458824:JGZ458829 JQN458824:JQV458829 KAJ458824:KAR458829 KKF458824:KKN458829 KUB458824:KUJ458829 LDX458824:LEF458829 LNT458824:LOB458829 LXP458824:LXX458829 MHL458824:MHT458829 MRH458824:MRP458829 NBD458824:NBL458829 NKZ458824:NLH458829 NUV458824:NVD458829 OER458824:OEZ458829 OON458824:OOV458829 OYJ458824:OYR458829 PIF458824:PIN458829 PSB458824:PSJ458829 QBX458824:QCF458829 QLT458824:QMB458829 QVP458824:QVX458829 RFL458824:RFT458829 RPH458824:RPP458829 RZD458824:RZL458829 SIZ458824:SJH458829 SSV458824:STD458829 TCR458824:TCZ458829 TMN458824:TMV458829 TWJ458824:TWR458829 UGF458824:UGN458829 UQB458824:UQJ458829 UZX458824:VAF458829 VJT458824:VKB458829 VTP458824:VTX458829 WDL458824:WDT458829 WNH458824:WNP458829 WXD458824:WXL458829 AV524360:BD524365 KR524360:KZ524365 UN524360:UV524365 AEJ524360:AER524365 AOF524360:AON524365 AYB524360:AYJ524365 BHX524360:BIF524365 BRT524360:BSB524365 CBP524360:CBX524365 CLL524360:CLT524365 CVH524360:CVP524365 DFD524360:DFL524365 DOZ524360:DPH524365 DYV524360:DZD524365 EIR524360:EIZ524365 ESN524360:ESV524365 FCJ524360:FCR524365 FMF524360:FMN524365 FWB524360:FWJ524365 GFX524360:GGF524365 GPT524360:GQB524365 GZP524360:GZX524365 HJL524360:HJT524365 HTH524360:HTP524365 IDD524360:IDL524365 IMZ524360:INH524365 IWV524360:IXD524365 JGR524360:JGZ524365 JQN524360:JQV524365 KAJ524360:KAR524365 KKF524360:KKN524365 KUB524360:KUJ524365 LDX524360:LEF524365 LNT524360:LOB524365 LXP524360:LXX524365 MHL524360:MHT524365 MRH524360:MRP524365 NBD524360:NBL524365 NKZ524360:NLH524365 NUV524360:NVD524365 OER524360:OEZ524365 OON524360:OOV524365 OYJ524360:OYR524365 PIF524360:PIN524365 PSB524360:PSJ524365 QBX524360:QCF524365 QLT524360:QMB524365 QVP524360:QVX524365 RFL524360:RFT524365 RPH524360:RPP524365 RZD524360:RZL524365 SIZ524360:SJH524365 SSV524360:STD524365 TCR524360:TCZ524365 TMN524360:TMV524365 TWJ524360:TWR524365 UGF524360:UGN524365 UQB524360:UQJ524365 UZX524360:VAF524365 VJT524360:VKB524365 VTP524360:VTX524365 WDL524360:WDT524365 WNH524360:WNP524365 WXD524360:WXL524365 AV589896:BD589901 KR589896:KZ589901 UN589896:UV589901 AEJ589896:AER589901 AOF589896:AON589901 AYB589896:AYJ589901 BHX589896:BIF589901 BRT589896:BSB589901 CBP589896:CBX589901 CLL589896:CLT589901 CVH589896:CVP589901 DFD589896:DFL589901 DOZ589896:DPH589901 DYV589896:DZD589901 EIR589896:EIZ589901 ESN589896:ESV589901 FCJ589896:FCR589901 FMF589896:FMN589901 FWB589896:FWJ589901 GFX589896:GGF589901 GPT589896:GQB589901 GZP589896:GZX589901 HJL589896:HJT589901 HTH589896:HTP589901 IDD589896:IDL589901 IMZ589896:INH589901 IWV589896:IXD589901 JGR589896:JGZ589901 JQN589896:JQV589901 KAJ589896:KAR589901 KKF589896:KKN589901 KUB589896:KUJ589901 LDX589896:LEF589901 LNT589896:LOB589901 LXP589896:LXX589901 MHL589896:MHT589901 MRH589896:MRP589901 NBD589896:NBL589901 NKZ589896:NLH589901 NUV589896:NVD589901 OER589896:OEZ589901 OON589896:OOV589901 OYJ589896:OYR589901 PIF589896:PIN589901 PSB589896:PSJ589901 QBX589896:QCF589901 QLT589896:QMB589901 QVP589896:QVX589901 RFL589896:RFT589901 RPH589896:RPP589901 RZD589896:RZL589901 SIZ589896:SJH589901 SSV589896:STD589901 TCR589896:TCZ589901 TMN589896:TMV589901 TWJ589896:TWR589901 UGF589896:UGN589901 UQB589896:UQJ589901 UZX589896:VAF589901 VJT589896:VKB589901 VTP589896:VTX589901 WDL589896:WDT589901 WNH589896:WNP589901 WXD589896:WXL589901 AV655432:BD655437 KR655432:KZ655437 UN655432:UV655437 AEJ655432:AER655437 AOF655432:AON655437 AYB655432:AYJ655437 BHX655432:BIF655437 BRT655432:BSB655437 CBP655432:CBX655437 CLL655432:CLT655437 CVH655432:CVP655437 DFD655432:DFL655437 DOZ655432:DPH655437 DYV655432:DZD655437 EIR655432:EIZ655437 ESN655432:ESV655437 FCJ655432:FCR655437 FMF655432:FMN655437 FWB655432:FWJ655437 GFX655432:GGF655437 GPT655432:GQB655437 GZP655432:GZX655437 HJL655432:HJT655437 HTH655432:HTP655437 IDD655432:IDL655437 IMZ655432:INH655437 IWV655432:IXD655437 JGR655432:JGZ655437 JQN655432:JQV655437 KAJ655432:KAR655437 KKF655432:KKN655437 KUB655432:KUJ655437 LDX655432:LEF655437 LNT655432:LOB655437 LXP655432:LXX655437 MHL655432:MHT655437 MRH655432:MRP655437 NBD655432:NBL655437 NKZ655432:NLH655437 NUV655432:NVD655437 OER655432:OEZ655437 OON655432:OOV655437 OYJ655432:OYR655437 PIF655432:PIN655437 PSB655432:PSJ655437 QBX655432:QCF655437 QLT655432:QMB655437 QVP655432:QVX655437 RFL655432:RFT655437 RPH655432:RPP655437 RZD655432:RZL655437 SIZ655432:SJH655437 SSV655432:STD655437 TCR655432:TCZ655437 TMN655432:TMV655437 TWJ655432:TWR655437 UGF655432:UGN655437 UQB655432:UQJ655437 UZX655432:VAF655437 VJT655432:VKB655437 VTP655432:VTX655437 WDL655432:WDT655437 WNH655432:WNP655437 WXD655432:WXL655437 AV720968:BD720973 KR720968:KZ720973 UN720968:UV720973 AEJ720968:AER720973 AOF720968:AON720973 AYB720968:AYJ720973 BHX720968:BIF720973 BRT720968:BSB720973 CBP720968:CBX720973 CLL720968:CLT720973 CVH720968:CVP720973 DFD720968:DFL720973 DOZ720968:DPH720973 DYV720968:DZD720973 EIR720968:EIZ720973 ESN720968:ESV720973 FCJ720968:FCR720973 FMF720968:FMN720973 FWB720968:FWJ720973 GFX720968:GGF720973 GPT720968:GQB720973 GZP720968:GZX720973 HJL720968:HJT720973 HTH720968:HTP720973 IDD720968:IDL720973 IMZ720968:INH720973 IWV720968:IXD720973 JGR720968:JGZ720973 JQN720968:JQV720973 KAJ720968:KAR720973 KKF720968:KKN720973 KUB720968:KUJ720973 LDX720968:LEF720973 LNT720968:LOB720973 LXP720968:LXX720973 MHL720968:MHT720973 MRH720968:MRP720973 NBD720968:NBL720973 NKZ720968:NLH720973 NUV720968:NVD720973 OER720968:OEZ720973 OON720968:OOV720973 OYJ720968:OYR720973 PIF720968:PIN720973 PSB720968:PSJ720973 QBX720968:QCF720973 QLT720968:QMB720973 QVP720968:QVX720973 RFL720968:RFT720973 RPH720968:RPP720973 RZD720968:RZL720973 SIZ720968:SJH720973 SSV720968:STD720973 TCR720968:TCZ720973 TMN720968:TMV720973 TWJ720968:TWR720973 UGF720968:UGN720973 UQB720968:UQJ720973 UZX720968:VAF720973 VJT720968:VKB720973 VTP720968:VTX720973 WDL720968:WDT720973 WNH720968:WNP720973 WXD720968:WXL720973 AV786504:BD786509 KR786504:KZ786509 UN786504:UV786509 AEJ786504:AER786509 AOF786504:AON786509 AYB786504:AYJ786509 BHX786504:BIF786509 BRT786504:BSB786509 CBP786504:CBX786509 CLL786504:CLT786509 CVH786504:CVP786509 DFD786504:DFL786509 DOZ786504:DPH786509 DYV786504:DZD786509 EIR786504:EIZ786509 ESN786504:ESV786509 FCJ786504:FCR786509 FMF786504:FMN786509 FWB786504:FWJ786509 GFX786504:GGF786509 GPT786504:GQB786509 GZP786504:GZX786509 HJL786504:HJT786509 HTH786504:HTP786509 IDD786504:IDL786509 IMZ786504:INH786509 IWV786504:IXD786509 JGR786504:JGZ786509 JQN786504:JQV786509 KAJ786504:KAR786509 KKF786504:KKN786509 KUB786504:KUJ786509 LDX786504:LEF786509 LNT786504:LOB786509 LXP786504:LXX786509 MHL786504:MHT786509 MRH786504:MRP786509 NBD786504:NBL786509 NKZ786504:NLH786509 NUV786504:NVD786509 OER786504:OEZ786509 OON786504:OOV786509 OYJ786504:OYR786509 PIF786504:PIN786509 PSB786504:PSJ786509 QBX786504:QCF786509 QLT786504:QMB786509 QVP786504:QVX786509 RFL786504:RFT786509 RPH786504:RPP786509 RZD786504:RZL786509 SIZ786504:SJH786509 SSV786504:STD786509 TCR786504:TCZ786509 TMN786504:TMV786509 TWJ786504:TWR786509 UGF786504:UGN786509 UQB786504:UQJ786509 UZX786504:VAF786509 VJT786504:VKB786509 VTP786504:VTX786509 WDL786504:WDT786509 WNH786504:WNP786509 WXD786504:WXL786509 AV852040:BD852045 KR852040:KZ852045 UN852040:UV852045 AEJ852040:AER852045 AOF852040:AON852045 AYB852040:AYJ852045 BHX852040:BIF852045 BRT852040:BSB852045 CBP852040:CBX852045 CLL852040:CLT852045 CVH852040:CVP852045 DFD852040:DFL852045 DOZ852040:DPH852045 DYV852040:DZD852045 EIR852040:EIZ852045 ESN852040:ESV852045 FCJ852040:FCR852045 FMF852040:FMN852045 FWB852040:FWJ852045 GFX852040:GGF852045 GPT852040:GQB852045 GZP852040:GZX852045 HJL852040:HJT852045 HTH852040:HTP852045 IDD852040:IDL852045 IMZ852040:INH852045 IWV852040:IXD852045 JGR852040:JGZ852045 JQN852040:JQV852045 KAJ852040:KAR852045 KKF852040:KKN852045 KUB852040:KUJ852045 LDX852040:LEF852045 LNT852040:LOB852045 LXP852040:LXX852045 MHL852040:MHT852045 MRH852040:MRP852045 NBD852040:NBL852045 NKZ852040:NLH852045 NUV852040:NVD852045 OER852040:OEZ852045 OON852040:OOV852045 OYJ852040:OYR852045 PIF852040:PIN852045 PSB852040:PSJ852045 QBX852040:QCF852045 QLT852040:QMB852045 QVP852040:QVX852045 RFL852040:RFT852045 RPH852040:RPP852045 RZD852040:RZL852045 SIZ852040:SJH852045 SSV852040:STD852045 TCR852040:TCZ852045 TMN852040:TMV852045 TWJ852040:TWR852045 UGF852040:UGN852045 UQB852040:UQJ852045 UZX852040:VAF852045 VJT852040:VKB852045 VTP852040:VTX852045 WDL852040:WDT852045 WNH852040:WNP852045 WXD852040:WXL852045 AV917576:BD917581 KR917576:KZ917581 UN917576:UV917581 AEJ917576:AER917581 AOF917576:AON917581 AYB917576:AYJ917581 BHX917576:BIF917581 BRT917576:BSB917581 CBP917576:CBX917581 CLL917576:CLT917581 CVH917576:CVP917581 DFD917576:DFL917581 DOZ917576:DPH917581 DYV917576:DZD917581 EIR917576:EIZ917581 ESN917576:ESV917581 FCJ917576:FCR917581 FMF917576:FMN917581 FWB917576:FWJ917581 GFX917576:GGF917581 GPT917576:GQB917581 GZP917576:GZX917581 HJL917576:HJT917581 HTH917576:HTP917581 IDD917576:IDL917581 IMZ917576:INH917581 IWV917576:IXD917581 JGR917576:JGZ917581 JQN917576:JQV917581 KAJ917576:KAR917581 KKF917576:KKN917581 KUB917576:KUJ917581 LDX917576:LEF917581 LNT917576:LOB917581 LXP917576:LXX917581 MHL917576:MHT917581 MRH917576:MRP917581 NBD917576:NBL917581 NKZ917576:NLH917581 NUV917576:NVD917581 OER917576:OEZ917581 OON917576:OOV917581 OYJ917576:OYR917581 PIF917576:PIN917581 PSB917576:PSJ917581 QBX917576:QCF917581 QLT917576:QMB917581 QVP917576:QVX917581 RFL917576:RFT917581 RPH917576:RPP917581 RZD917576:RZL917581 SIZ917576:SJH917581 SSV917576:STD917581 TCR917576:TCZ917581 TMN917576:TMV917581 TWJ917576:TWR917581 UGF917576:UGN917581 UQB917576:UQJ917581 UZX917576:VAF917581 VJT917576:VKB917581 VTP917576:VTX917581 WDL917576:WDT917581 WNH917576:WNP917581 WXD917576:WXL917581 AV983112:BD983117 KR983112:KZ983117 UN983112:UV983117 AEJ983112:AER983117 AOF983112:AON983117 AYB983112:AYJ983117 BHX983112:BIF983117 BRT983112:BSB983117 CBP983112:CBX983117 CLL983112:CLT983117 CVH983112:CVP983117 DFD983112:DFL983117 DOZ983112:DPH983117 DYV983112:DZD983117 EIR983112:EIZ983117 ESN983112:ESV983117 FCJ983112:FCR983117 FMF983112:FMN983117 FWB983112:FWJ983117 GFX983112:GGF983117 GPT983112:GQB983117 GZP983112:GZX983117 HJL983112:HJT983117 HTH983112:HTP983117 IDD983112:IDL983117 IMZ983112:INH983117 IWV983112:IXD983117 JGR983112:JGZ983117 JQN983112:JQV983117 KAJ983112:KAR983117 KKF983112:KKN983117 KUB983112:KUJ983117 LDX983112:LEF983117 LNT983112:LOB983117 LXP983112:LXX983117 MHL983112:MHT983117 MRH983112:MRP983117 NBD983112:NBL983117 NKZ983112:NLH983117 NUV983112:NVD983117 OER983112:OEZ983117 OON983112:OOV983117 OYJ983112:OYR983117 PIF983112:PIN983117 PSB983112:PSJ983117 QBX983112:QCF983117 QLT983112:QMB983117 QVP983112:QVX983117 RFL983112:RFT983117 RPH983112:RPP983117 RZD983112:RZL983117 SIZ983112:SJH983117 SSV983112:STD983117 TCR983112:TCZ983117 TMN983112:TMV983117 TWJ983112:TWR983117 UGF983112:UGN983117 UQB983112:UQJ983117 UZX983112:VAF983117 VJT983112:VKB983117 VTP983112:VTX983117 WDL983112:WDT983117 WNH983112:WNP983117 WXD47:WXL52 AEJ31:AER31 AOF31:AON31">
      <formula1>$E$58:$E$60</formula1>
    </dataValidation>
  </dataValidations>
  <hyperlinks>
    <hyperlink ref="CC30:CH31" location="'（14号様式）条件変更等に関する措置請求（結果通知）'!B41" display="契約約款第１６条を見る"/>
    <hyperlink ref="CC34:CH35" location="'（28号様式）業務仕様書訂正（変更）指示書'!B100" display="契約約款第１８条を見る"/>
    <hyperlink ref="CC37:CH37" location="'（28号様式）業務仕様書訂正（変更）指示書'!B101" display="契約約款第２３条を見る"/>
  </hyperlinks>
  <pageMargins left="0.70866141732283472" right="0.19685039370078741" top="0.78740157480314965" bottom="0.43307086614173229" header="0.55118110236220474" footer="0.39370078740157483"/>
  <pageSetup paperSize="9" scale="95" orientation="portrait" r:id="rId1"/>
  <headerFooter alignWithMargins="0">
    <oddHeader>&amp;L&amp;"ＭＳ 明朝,標準"&amp;8&amp;K01+034第28号様式（業務仕様書訂正（変更）関係）</oddHeader>
    <oddFooter>&amp;R&amp;"ＭＳ 明朝,標準"&amp;8&amp;K01+034施設管理担当者⇒受注者</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39997558519241921"/>
  </sheetPr>
  <dimension ref="B1:CB66"/>
  <sheetViews>
    <sheetView showZeros="0" view="pageBreakPreview" zoomScale="90" zoomScaleNormal="85" zoomScaleSheetLayoutView="90" workbookViewId="0">
      <selection activeCell="H14" sqref="H14:AC16"/>
    </sheetView>
  </sheetViews>
  <sheetFormatPr defaultRowHeight="10.8"/>
  <cols>
    <col min="1" max="1" width="7.109375" style="3" customWidth="1"/>
    <col min="2" max="10" width="2.6640625" style="3" customWidth="1"/>
    <col min="11" max="11" width="2.33203125" style="3" customWidth="1"/>
    <col min="12" max="60" width="2.21875" style="3" customWidth="1"/>
    <col min="61" max="61" width="2.6640625" style="3" customWidth="1"/>
    <col min="62" max="62" width="2.6640625" style="3" hidden="1" customWidth="1"/>
    <col min="63" max="67" width="2.6640625" style="3" customWidth="1"/>
    <col min="68" max="68" width="23.21875" style="3" customWidth="1"/>
    <col min="69" max="70" width="2.6640625" style="3" customWidth="1"/>
    <col min="71" max="71" width="5.6640625" style="3" customWidth="1"/>
    <col min="72" max="72" width="2.6640625" style="3" customWidth="1"/>
    <col min="73" max="73" width="11" style="3" customWidth="1"/>
    <col min="74" max="78" width="2.6640625" style="3" customWidth="1"/>
    <col min="79" max="95" width="3.6640625" style="3" customWidth="1"/>
    <col min="96" max="256" width="9" style="3"/>
    <col min="257" max="265" width="2.6640625" style="3" customWidth="1"/>
    <col min="266" max="266" width="2.33203125" style="3" customWidth="1"/>
    <col min="267" max="315" width="2.21875" style="3" customWidth="1"/>
    <col min="316" max="334" width="2.6640625" style="3" customWidth="1"/>
    <col min="335" max="351" width="3.6640625" style="3" customWidth="1"/>
    <col min="352" max="512" width="9" style="3"/>
    <col min="513" max="521" width="2.6640625" style="3" customWidth="1"/>
    <col min="522" max="522" width="2.33203125" style="3" customWidth="1"/>
    <col min="523" max="571" width="2.21875" style="3" customWidth="1"/>
    <col min="572" max="590" width="2.6640625" style="3" customWidth="1"/>
    <col min="591" max="607" width="3.6640625" style="3" customWidth="1"/>
    <col min="608" max="768" width="9" style="3"/>
    <col min="769" max="777" width="2.6640625" style="3" customWidth="1"/>
    <col min="778" max="778" width="2.33203125" style="3" customWidth="1"/>
    <col min="779" max="827" width="2.21875" style="3" customWidth="1"/>
    <col min="828" max="846" width="2.6640625" style="3" customWidth="1"/>
    <col min="847" max="863" width="3.6640625" style="3" customWidth="1"/>
    <col min="864" max="1024" width="9" style="3"/>
    <col min="1025" max="1033" width="2.6640625" style="3" customWidth="1"/>
    <col min="1034" max="1034" width="2.33203125" style="3" customWidth="1"/>
    <col min="1035" max="1083" width="2.21875" style="3" customWidth="1"/>
    <col min="1084" max="1102" width="2.6640625" style="3" customWidth="1"/>
    <col min="1103" max="1119" width="3.6640625" style="3" customWidth="1"/>
    <col min="1120" max="1280" width="9" style="3"/>
    <col min="1281" max="1289" width="2.6640625" style="3" customWidth="1"/>
    <col min="1290" max="1290" width="2.33203125" style="3" customWidth="1"/>
    <col min="1291" max="1339" width="2.21875" style="3" customWidth="1"/>
    <col min="1340" max="1358" width="2.6640625" style="3" customWidth="1"/>
    <col min="1359" max="1375" width="3.6640625" style="3" customWidth="1"/>
    <col min="1376" max="1536" width="9" style="3"/>
    <col min="1537" max="1545" width="2.6640625" style="3" customWidth="1"/>
    <col min="1546" max="1546" width="2.33203125" style="3" customWidth="1"/>
    <col min="1547" max="1595" width="2.21875" style="3" customWidth="1"/>
    <col min="1596" max="1614" width="2.6640625" style="3" customWidth="1"/>
    <col min="1615" max="1631" width="3.6640625" style="3" customWidth="1"/>
    <col min="1632" max="1792" width="9" style="3"/>
    <col min="1793" max="1801" width="2.6640625" style="3" customWidth="1"/>
    <col min="1802" max="1802" width="2.33203125" style="3" customWidth="1"/>
    <col min="1803" max="1851" width="2.21875" style="3" customWidth="1"/>
    <col min="1852" max="1870" width="2.6640625" style="3" customWidth="1"/>
    <col min="1871" max="1887" width="3.6640625" style="3" customWidth="1"/>
    <col min="1888" max="2048" width="9" style="3"/>
    <col min="2049" max="2057" width="2.6640625" style="3" customWidth="1"/>
    <col min="2058" max="2058" width="2.33203125" style="3" customWidth="1"/>
    <col min="2059" max="2107" width="2.21875" style="3" customWidth="1"/>
    <col min="2108" max="2126" width="2.6640625" style="3" customWidth="1"/>
    <col min="2127" max="2143" width="3.6640625" style="3" customWidth="1"/>
    <col min="2144" max="2304" width="9" style="3"/>
    <col min="2305" max="2313" width="2.6640625" style="3" customWidth="1"/>
    <col min="2314" max="2314" width="2.33203125" style="3" customWidth="1"/>
    <col min="2315" max="2363" width="2.21875" style="3" customWidth="1"/>
    <col min="2364" max="2382" width="2.6640625" style="3" customWidth="1"/>
    <col min="2383" max="2399" width="3.6640625" style="3" customWidth="1"/>
    <col min="2400" max="2560" width="9" style="3"/>
    <col min="2561" max="2569" width="2.6640625" style="3" customWidth="1"/>
    <col min="2570" max="2570" width="2.33203125" style="3" customWidth="1"/>
    <col min="2571" max="2619" width="2.21875" style="3" customWidth="1"/>
    <col min="2620" max="2638" width="2.6640625" style="3" customWidth="1"/>
    <col min="2639" max="2655" width="3.6640625" style="3" customWidth="1"/>
    <col min="2656" max="2816" width="9" style="3"/>
    <col min="2817" max="2825" width="2.6640625" style="3" customWidth="1"/>
    <col min="2826" max="2826" width="2.33203125" style="3" customWidth="1"/>
    <col min="2827" max="2875" width="2.21875" style="3" customWidth="1"/>
    <col min="2876" max="2894" width="2.6640625" style="3" customWidth="1"/>
    <col min="2895" max="2911" width="3.6640625" style="3" customWidth="1"/>
    <col min="2912" max="3072" width="9" style="3"/>
    <col min="3073" max="3081" width="2.6640625" style="3" customWidth="1"/>
    <col min="3082" max="3082" width="2.33203125" style="3" customWidth="1"/>
    <col min="3083" max="3131" width="2.21875" style="3" customWidth="1"/>
    <col min="3132" max="3150" width="2.6640625" style="3" customWidth="1"/>
    <col min="3151" max="3167" width="3.6640625" style="3" customWidth="1"/>
    <col min="3168" max="3328" width="9" style="3"/>
    <col min="3329" max="3337" width="2.6640625" style="3" customWidth="1"/>
    <col min="3338" max="3338" width="2.33203125" style="3" customWidth="1"/>
    <col min="3339" max="3387" width="2.21875" style="3" customWidth="1"/>
    <col min="3388" max="3406" width="2.6640625" style="3" customWidth="1"/>
    <col min="3407" max="3423" width="3.6640625" style="3" customWidth="1"/>
    <col min="3424" max="3584" width="9" style="3"/>
    <col min="3585" max="3593" width="2.6640625" style="3" customWidth="1"/>
    <col min="3594" max="3594" width="2.33203125" style="3" customWidth="1"/>
    <col min="3595" max="3643" width="2.21875" style="3" customWidth="1"/>
    <col min="3644" max="3662" width="2.6640625" style="3" customWidth="1"/>
    <col min="3663" max="3679" width="3.6640625" style="3" customWidth="1"/>
    <col min="3680" max="3840" width="9" style="3"/>
    <col min="3841" max="3849" width="2.6640625" style="3" customWidth="1"/>
    <col min="3850" max="3850" width="2.33203125" style="3" customWidth="1"/>
    <col min="3851" max="3899" width="2.21875" style="3" customWidth="1"/>
    <col min="3900" max="3918" width="2.6640625" style="3" customWidth="1"/>
    <col min="3919" max="3935" width="3.6640625" style="3" customWidth="1"/>
    <col min="3936" max="4096" width="9" style="3"/>
    <col min="4097" max="4105" width="2.6640625" style="3" customWidth="1"/>
    <col min="4106" max="4106" width="2.33203125" style="3" customWidth="1"/>
    <col min="4107" max="4155" width="2.21875" style="3" customWidth="1"/>
    <col min="4156" max="4174" width="2.6640625" style="3" customWidth="1"/>
    <col min="4175" max="4191" width="3.6640625" style="3" customWidth="1"/>
    <col min="4192" max="4352" width="9" style="3"/>
    <col min="4353" max="4361" width="2.6640625" style="3" customWidth="1"/>
    <col min="4362" max="4362" width="2.33203125" style="3" customWidth="1"/>
    <col min="4363" max="4411" width="2.21875" style="3" customWidth="1"/>
    <col min="4412" max="4430" width="2.6640625" style="3" customWidth="1"/>
    <col min="4431" max="4447" width="3.6640625" style="3" customWidth="1"/>
    <col min="4448" max="4608" width="9" style="3"/>
    <col min="4609" max="4617" width="2.6640625" style="3" customWidth="1"/>
    <col min="4618" max="4618" width="2.33203125" style="3" customWidth="1"/>
    <col min="4619" max="4667" width="2.21875" style="3" customWidth="1"/>
    <col min="4668" max="4686" width="2.6640625" style="3" customWidth="1"/>
    <col min="4687" max="4703" width="3.6640625" style="3" customWidth="1"/>
    <col min="4704" max="4864" width="9" style="3"/>
    <col min="4865" max="4873" width="2.6640625" style="3" customWidth="1"/>
    <col min="4874" max="4874" width="2.33203125" style="3" customWidth="1"/>
    <col min="4875" max="4923" width="2.21875" style="3" customWidth="1"/>
    <col min="4924" max="4942" width="2.6640625" style="3" customWidth="1"/>
    <col min="4943" max="4959" width="3.6640625" style="3" customWidth="1"/>
    <col min="4960" max="5120" width="9" style="3"/>
    <col min="5121" max="5129" width="2.6640625" style="3" customWidth="1"/>
    <col min="5130" max="5130" width="2.33203125" style="3" customWidth="1"/>
    <col min="5131" max="5179" width="2.21875" style="3" customWidth="1"/>
    <col min="5180" max="5198" width="2.6640625" style="3" customWidth="1"/>
    <col min="5199" max="5215" width="3.6640625" style="3" customWidth="1"/>
    <col min="5216" max="5376" width="9" style="3"/>
    <col min="5377" max="5385" width="2.6640625" style="3" customWidth="1"/>
    <col min="5386" max="5386" width="2.33203125" style="3" customWidth="1"/>
    <col min="5387" max="5435" width="2.21875" style="3" customWidth="1"/>
    <col min="5436" max="5454" width="2.6640625" style="3" customWidth="1"/>
    <col min="5455" max="5471" width="3.6640625" style="3" customWidth="1"/>
    <col min="5472" max="5632" width="9" style="3"/>
    <col min="5633" max="5641" width="2.6640625" style="3" customWidth="1"/>
    <col min="5642" max="5642" width="2.33203125" style="3" customWidth="1"/>
    <col min="5643" max="5691" width="2.21875" style="3" customWidth="1"/>
    <col min="5692" max="5710" width="2.6640625" style="3" customWidth="1"/>
    <col min="5711" max="5727" width="3.6640625" style="3" customWidth="1"/>
    <col min="5728" max="5888" width="9" style="3"/>
    <col min="5889" max="5897" width="2.6640625" style="3" customWidth="1"/>
    <col min="5898" max="5898" width="2.33203125" style="3" customWidth="1"/>
    <col min="5899" max="5947" width="2.21875" style="3" customWidth="1"/>
    <col min="5948" max="5966" width="2.6640625" style="3" customWidth="1"/>
    <col min="5967" max="5983" width="3.6640625" style="3" customWidth="1"/>
    <col min="5984" max="6144" width="9" style="3"/>
    <col min="6145" max="6153" width="2.6640625" style="3" customWidth="1"/>
    <col min="6154" max="6154" width="2.33203125" style="3" customWidth="1"/>
    <col min="6155" max="6203" width="2.21875" style="3" customWidth="1"/>
    <col min="6204" max="6222" width="2.6640625" style="3" customWidth="1"/>
    <col min="6223" max="6239" width="3.6640625" style="3" customWidth="1"/>
    <col min="6240" max="6400" width="9" style="3"/>
    <col min="6401" max="6409" width="2.6640625" style="3" customWidth="1"/>
    <col min="6410" max="6410" width="2.33203125" style="3" customWidth="1"/>
    <col min="6411" max="6459" width="2.21875" style="3" customWidth="1"/>
    <col min="6460" max="6478" width="2.6640625" style="3" customWidth="1"/>
    <col min="6479" max="6495" width="3.6640625" style="3" customWidth="1"/>
    <col min="6496" max="6656" width="9" style="3"/>
    <col min="6657" max="6665" width="2.6640625" style="3" customWidth="1"/>
    <col min="6666" max="6666" width="2.33203125" style="3" customWidth="1"/>
    <col min="6667" max="6715" width="2.21875" style="3" customWidth="1"/>
    <col min="6716" max="6734" width="2.6640625" style="3" customWidth="1"/>
    <col min="6735" max="6751" width="3.6640625" style="3" customWidth="1"/>
    <col min="6752" max="6912" width="9" style="3"/>
    <col min="6913" max="6921" width="2.6640625" style="3" customWidth="1"/>
    <col min="6922" max="6922" width="2.33203125" style="3" customWidth="1"/>
    <col min="6923" max="6971" width="2.21875" style="3" customWidth="1"/>
    <col min="6972" max="6990" width="2.6640625" style="3" customWidth="1"/>
    <col min="6991" max="7007" width="3.6640625" style="3" customWidth="1"/>
    <col min="7008" max="7168" width="9" style="3"/>
    <col min="7169" max="7177" width="2.6640625" style="3" customWidth="1"/>
    <col min="7178" max="7178" width="2.33203125" style="3" customWidth="1"/>
    <col min="7179" max="7227" width="2.21875" style="3" customWidth="1"/>
    <col min="7228" max="7246" width="2.6640625" style="3" customWidth="1"/>
    <col min="7247" max="7263" width="3.6640625" style="3" customWidth="1"/>
    <col min="7264" max="7424" width="9" style="3"/>
    <col min="7425" max="7433" width="2.6640625" style="3" customWidth="1"/>
    <col min="7434" max="7434" width="2.33203125" style="3" customWidth="1"/>
    <col min="7435" max="7483" width="2.21875" style="3" customWidth="1"/>
    <col min="7484" max="7502" width="2.6640625" style="3" customWidth="1"/>
    <col min="7503" max="7519" width="3.6640625" style="3" customWidth="1"/>
    <col min="7520" max="7680" width="9" style="3"/>
    <col min="7681" max="7689" width="2.6640625" style="3" customWidth="1"/>
    <col min="7690" max="7690" width="2.33203125" style="3" customWidth="1"/>
    <col min="7691" max="7739" width="2.21875" style="3" customWidth="1"/>
    <col min="7740" max="7758" width="2.6640625" style="3" customWidth="1"/>
    <col min="7759" max="7775" width="3.6640625" style="3" customWidth="1"/>
    <col min="7776" max="7936" width="9" style="3"/>
    <col min="7937" max="7945" width="2.6640625" style="3" customWidth="1"/>
    <col min="7946" max="7946" width="2.33203125" style="3" customWidth="1"/>
    <col min="7947" max="7995" width="2.21875" style="3" customWidth="1"/>
    <col min="7996" max="8014" width="2.6640625" style="3" customWidth="1"/>
    <col min="8015" max="8031" width="3.6640625" style="3" customWidth="1"/>
    <col min="8032" max="8192" width="9" style="3"/>
    <col min="8193" max="8201" width="2.6640625" style="3" customWidth="1"/>
    <col min="8202" max="8202" width="2.33203125" style="3" customWidth="1"/>
    <col min="8203" max="8251" width="2.21875" style="3" customWidth="1"/>
    <col min="8252" max="8270" width="2.6640625" style="3" customWidth="1"/>
    <col min="8271" max="8287" width="3.6640625" style="3" customWidth="1"/>
    <col min="8288" max="8448" width="9" style="3"/>
    <col min="8449" max="8457" width="2.6640625" style="3" customWidth="1"/>
    <col min="8458" max="8458" width="2.33203125" style="3" customWidth="1"/>
    <col min="8459" max="8507" width="2.21875" style="3" customWidth="1"/>
    <col min="8508" max="8526" width="2.6640625" style="3" customWidth="1"/>
    <col min="8527" max="8543" width="3.6640625" style="3" customWidth="1"/>
    <col min="8544" max="8704" width="9" style="3"/>
    <col min="8705" max="8713" width="2.6640625" style="3" customWidth="1"/>
    <col min="8714" max="8714" width="2.33203125" style="3" customWidth="1"/>
    <col min="8715" max="8763" width="2.21875" style="3" customWidth="1"/>
    <col min="8764" max="8782" width="2.6640625" style="3" customWidth="1"/>
    <col min="8783" max="8799" width="3.6640625" style="3" customWidth="1"/>
    <col min="8800" max="8960" width="9" style="3"/>
    <col min="8961" max="8969" width="2.6640625" style="3" customWidth="1"/>
    <col min="8970" max="8970" width="2.33203125" style="3" customWidth="1"/>
    <col min="8971" max="9019" width="2.21875" style="3" customWidth="1"/>
    <col min="9020" max="9038" width="2.6640625" style="3" customWidth="1"/>
    <col min="9039" max="9055" width="3.6640625" style="3" customWidth="1"/>
    <col min="9056" max="9216" width="9" style="3"/>
    <col min="9217" max="9225" width="2.6640625" style="3" customWidth="1"/>
    <col min="9226" max="9226" width="2.33203125" style="3" customWidth="1"/>
    <col min="9227" max="9275" width="2.21875" style="3" customWidth="1"/>
    <col min="9276" max="9294" width="2.6640625" style="3" customWidth="1"/>
    <col min="9295" max="9311" width="3.6640625" style="3" customWidth="1"/>
    <col min="9312" max="9472" width="9" style="3"/>
    <col min="9473" max="9481" width="2.6640625" style="3" customWidth="1"/>
    <col min="9482" max="9482" width="2.33203125" style="3" customWidth="1"/>
    <col min="9483" max="9531" width="2.21875" style="3" customWidth="1"/>
    <col min="9532" max="9550" width="2.6640625" style="3" customWidth="1"/>
    <col min="9551" max="9567" width="3.6640625" style="3" customWidth="1"/>
    <col min="9568" max="9728" width="9" style="3"/>
    <col min="9729" max="9737" width="2.6640625" style="3" customWidth="1"/>
    <col min="9738" max="9738" width="2.33203125" style="3" customWidth="1"/>
    <col min="9739" max="9787" width="2.21875" style="3" customWidth="1"/>
    <col min="9788" max="9806" width="2.6640625" style="3" customWidth="1"/>
    <col min="9807" max="9823" width="3.6640625" style="3" customWidth="1"/>
    <col min="9824" max="9984" width="9" style="3"/>
    <col min="9985" max="9993" width="2.6640625" style="3" customWidth="1"/>
    <col min="9994" max="9994" width="2.33203125" style="3" customWidth="1"/>
    <col min="9995" max="10043" width="2.21875" style="3" customWidth="1"/>
    <col min="10044" max="10062" width="2.6640625" style="3" customWidth="1"/>
    <col min="10063" max="10079" width="3.6640625" style="3" customWidth="1"/>
    <col min="10080" max="10240" width="9" style="3"/>
    <col min="10241" max="10249" width="2.6640625" style="3" customWidth="1"/>
    <col min="10250" max="10250" width="2.33203125" style="3" customWidth="1"/>
    <col min="10251" max="10299" width="2.21875" style="3" customWidth="1"/>
    <col min="10300" max="10318" width="2.6640625" style="3" customWidth="1"/>
    <col min="10319" max="10335" width="3.6640625" style="3" customWidth="1"/>
    <col min="10336" max="10496" width="9" style="3"/>
    <col min="10497" max="10505" width="2.6640625" style="3" customWidth="1"/>
    <col min="10506" max="10506" width="2.33203125" style="3" customWidth="1"/>
    <col min="10507" max="10555" width="2.21875" style="3" customWidth="1"/>
    <col min="10556" max="10574" width="2.6640625" style="3" customWidth="1"/>
    <col min="10575" max="10591" width="3.6640625" style="3" customWidth="1"/>
    <col min="10592" max="10752" width="9" style="3"/>
    <col min="10753" max="10761" width="2.6640625" style="3" customWidth="1"/>
    <col min="10762" max="10762" width="2.33203125" style="3" customWidth="1"/>
    <col min="10763" max="10811" width="2.21875" style="3" customWidth="1"/>
    <col min="10812" max="10830" width="2.6640625" style="3" customWidth="1"/>
    <col min="10831" max="10847" width="3.6640625" style="3" customWidth="1"/>
    <col min="10848" max="11008" width="9" style="3"/>
    <col min="11009" max="11017" width="2.6640625" style="3" customWidth="1"/>
    <col min="11018" max="11018" width="2.33203125" style="3" customWidth="1"/>
    <col min="11019" max="11067" width="2.21875" style="3" customWidth="1"/>
    <col min="11068" max="11086" width="2.6640625" style="3" customWidth="1"/>
    <col min="11087" max="11103" width="3.6640625" style="3" customWidth="1"/>
    <col min="11104" max="11264" width="9" style="3"/>
    <col min="11265" max="11273" width="2.6640625" style="3" customWidth="1"/>
    <col min="11274" max="11274" width="2.33203125" style="3" customWidth="1"/>
    <col min="11275" max="11323" width="2.21875" style="3" customWidth="1"/>
    <col min="11324" max="11342" width="2.6640625" style="3" customWidth="1"/>
    <col min="11343" max="11359" width="3.6640625" style="3" customWidth="1"/>
    <col min="11360" max="11520" width="9" style="3"/>
    <col min="11521" max="11529" width="2.6640625" style="3" customWidth="1"/>
    <col min="11530" max="11530" width="2.33203125" style="3" customWidth="1"/>
    <col min="11531" max="11579" width="2.21875" style="3" customWidth="1"/>
    <col min="11580" max="11598" width="2.6640625" style="3" customWidth="1"/>
    <col min="11599" max="11615" width="3.6640625" style="3" customWidth="1"/>
    <col min="11616" max="11776" width="9" style="3"/>
    <col min="11777" max="11785" width="2.6640625" style="3" customWidth="1"/>
    <col min="11786" max="11786" width="2.33203125" style="3" customWidth="1"/>
    <col min="11787" max="11835" width="2.21875" style="3" customWidth="1"/>
    <col min="11836" max="11854" width="2.6640625" style="3" customWidth="1"/>
    <col min="11855" max="11871" width="3.6640625" style="3" customWidth="1"/>
    <col min="11872" max="12032" width="9" style="3"/>
    <col min="12033" max="12041" width="2.6640625" style="3" customWidth="1"/>
    <col min="12042" max="12042" width="2.33203125" style="3" customWidth="1"/>
    <col min="12043" max="12091" width="2.21875" style="3" customWidth="1"/>
    <col min="12092" max="12110" width="2.6640625" style="3" customWidth="1"/>
    <col min="12111" max="12127" width="3.6640625" style="3" customWidth="1"/>
    <col min="12128" max="12288" width="9" style="3"/>
    <col min="12289" max="12297" width="2.6640625" style="3" customWidth="1"/>
    <col min="12298" max="12298" width="2.33203125" style="3" customWidth="1"/>
    <col min="12299" max="12347" width="2.21875" style="3" customWidth="1"/>
    <col min="12348" max="12366" width="2.6640625" style="3" customWidth="1"/>
    <col min="12367" max="12383" width="3.6640625" style="3" customWidth="1"/>
    <col min="12384" max="12544" width="9" style="3"/>
    <col min="12545" max="12553" width="2.6640625" style="3" customWidth="1"/>
    <col min="12554" max="12554" width="2.33203125" style="3" customWidth="1"/>
    <col min="12555" max="12603" width="2.21875" style="3" customWidth="1"/>
    <col min="12604" max="12622" width="2.6640625" style="3" customWidth="1"/>
    <col min="12623" max="12639" width="3.6640625" style="3" customWidth="1"/>
    <col min="12640" max="12800" width="9" style="3"/>
    <col min="12801" max="12809" width="2.6640625" style="3" customWidth="1"/>
    <col min="12810" max="12810" width="2.33203125" style="3" customWidth="1"/>
    <col min="12811" max="12859" width="2.21875" style="3" customWidth="1"/>
    <col min="12860" max="12878" width="2.6640625" style="3" customWidth="1"/>
    <col min="12879" max="12895" width="3.6640625" style="3" customWidth="1"/>
    <col min="12896" max="13056" width="9" style="3"/>
    <col min="13057" max="13065" width="2.6640625" style="3" customWidth="1"/>
    <col min="13066" max="13066" width="2.33203125" style="3" customWidth="1"/>
    <col min="13067" max="13115" width="2.21875" style="3" customWidth="1"/>
    <col min="13116" max="13134" width="2.6640625" style="3" customWidth="1"/>
    <col min="13135" max="13151" width="3.6640625" style="3" customWidth="1"/>
    <col min="13152" max="13312" width="9" style="3"/>
    <col min="13313" max="13321" width="2.6640625" style="3" customWidth="1"/>
    <col min="13322" max="13322" width="2.33203125" style="3" customWidth="1"/>
    <col min="13323" max="13371" width="2.21875" style="3" customWidth="1"/>
    <col min="13372" max="13390" width="2.6640625" style="3" customWidth="1"/>
    <col min="13391" max="13407" width="3.6640625" style="3" customWidth="1"/>
    <col min="13408" max="13568" width="9" style="3"/>
    <col min="13569" max="13577" width="2.6640625" style="3" customWidth="1"/>
    <col min="13578" max="13578" width="2.33203125" style="3" customWidth="1"/>
    <col min="13579" max="13627" width="2.21875" style="3" customWidth="1"/>
    <col min="13628" max="13646" width="2.6640625" style="3" customWidth="1"/>
    <col min="13647" max="13663" width="3.6640625" style="3" customWidth="1"/>
    <col min="13664" max="13824" width="9" style="3"/>
    <col min="13825" max="13833" width="2.6640625" style="3" customWidth="1"/>
    <col min="13834" max="13834" width="2.33203125" style="3" customWidth="1"/>
    <col min="13835" max="13883" width="2.21875" style="3" customWidth="1"/>
    <col min="13884" max="13902" width="2.6640625" style="3" customWidth="1"/>
    <col min="13903" max="13919" width="3.6640625" style="3" customWidth="1"/>
    <col min="13920" max="14080" width="9" style="3"/>
    <col min="14081" max="14089" width="2.6640625" style="3" customWidth="1"/>
    <col min="14090" max="14090" width="2.33203125" style="3" customWidth="1"/>
    <col min="14091" max="14139" width="2.21875" style="3" customWidth="1"/>
    <col min="14140" max="14158" width="2.6640625" style="3" customWidth="1"/>
    <col min="14159" max="14175" width="3.6640625" style="3" customWidth="1"/>
    <col min="14176" max="14336" width="9" style="3"/>
    <col min="14337" max="14345" width="2.6640625" style="3" customWidth="1"/>
    <col min="14346" max="14346" width="2.33203125" style="3" customWidth="1"/>
    <col min="14347" max="14395" width="2.21875" style="3" customWidth="1"/>
    <col min="14396" max="14414" width="2.6640625" style="3" customWidth="1"/>
    <col min="14415" max="14431" width="3.6640625" style="3" customWidth="1"/>
    <col min="14432" max="14592" width="9" style="3"/>
    <col min="14593" max="14601" width="2.6640625" style="3" customWidth="1"/>
    <col min="14602" max="14602" width="2.33203125" style="3" customWidth="1"/>
    <col min="14603" max="14651" width="2.21875" style="3" customWidth="1"/>
    <col min="14652" max="14670" width="2.6640625" style="3" customWidth="1"/>
    <col min="14671" max="14687" width="3.6640625" style="3" customWidth="1"/>
    <col min="14688" max="14848" width="9" style="3"/>
    <col min="14849" max="14857" width="2.6640625" style="3" customWidth="1"/>
    <col min="14858" max="14858" width="2.33203125" style="3" customWidth="1"/>
    <col min="14859" max="14907" width="2.21875" style="3" customWidth="1"/>
    <col min="14908" max="14926" width="2.6640625" style="3" customWidth="1"/>
    <col min="14927" max="14943" width="3.6640625" style="3" customWidth="1"/>
    <col min="14944" max="15104" width="9" style="3"/>
    <col min="15105" max="15113" width="2.6640625" style="3" customWidth="1"/>
    <col min="15114" max="15114" width="2.33203125" style="3" customWidth="1"/>
    <col min="15115" max="15163" width="2.21875" style="3" customWidth="1"/>
    <col min="15164" max="15182" width="2.6640625" style="3" customWidth="1"/>
    <col min="15183" max="15199" width="3.6640625" style="3" customWidth="1"/>
    <col min="15200" max="15360" width="9" style="3"/>
    <col min="15361" max="15369" width="2.6640625" style="3" customWidth="1"/>
    <col min="15370" max="15370" width="2.33203125" style="3" customWidth="1"/>
    <col min="15371" max="15419" width="2.21875" style="3" customWidth="1"/>
    <col min="15420" max="15438" width="2.6640625" style="3" customWidth="1"/>
    <col min="15439" max="15455" width="3.6640625" style="3" customWidth="1"/>
    <col min="15456" max="15616" width="9" style="3"/>
    <col min="15617" max="15625" width="2.6640625" style="3" customWidth="1"/>
    <col min="15626" max="15626" width="2.33203125" style="3" customWidth="1"/>
    <col min="15627" max="15675" width="2.21875" style="3" customWidth="1"/>
    <col min="15676" max="15694" width="2.6640625" style="3" customWidth="1"/>
    <col min="15695" max="15711" width="3.6640625" style="3" customWidth="1"/>
    <col min="15712" max="15872" width="9" style="3"/>
    <col min="15873" max="15881" width="2.6640625" style="3" customWidth="1"/>
    <col min="15882" max="15882" width="2.33203125" style="3" customWidth="1"/>
    <col min="15883" max="15931" width="2.21875" style="3" customWidth="1"/>
    <col min="15932" max="15950" width="2.6640625" style="3" customWidth="1"/>
    <col min="15951" max="15967" width="3.6640625" style="3" customWidth="1"/>
    <col min="15968" max="16128" width="9" style="3"/>
    <col min="16129" max="16137" width="2.6640625" style="3" customWidth="1"/>
    <col min="16138" max="16138" width="2.33203125" style="3" customWidth="1"/>
    <col min="16139" max="16187" width="2.21875" style="3" customWidth="1"/>
    <col min="16188" max="16206" width="2.6640625" style="3" customWidth="1"/>
    <col min="16207" max="16223" width="3.6640625" style="3" customWidth="1"/>
    <col min="16224" max="16384" width="9" style="3"/>
  </cols>
  <sheetData>
    <row r="1" spans="2:77" ht="95.25" customHeight="1">
      <c r="AL1" s="1328" t="s">
        <v>628</v>
      </c>
      <c r="AM1" s="1074"/>
      <c r="AN1" s="1074"/>
      <c r="AO1" s="1074"/>
      <c r="AP1" s="1074"/>
      <c r="AQ1" s="1074"/>
      <c r="AR1" s="1074"/>
      <c r="AS1" s="1074"/>
      <c r="AT1" s="1074"/>
      <c r="AU1" s="1074"/>
      <c r="AV1" s="1074"/>
      <c r="AW1" s="1074"/>
      <c r="AX1" s="1074"/>
      <c r="AY1" s="1074"/>
      <c r="AZ1" s="1074"/>
      <c r="BA1" s="1074"/>
      <c r="BB1" s="1074"/>
      <c r="BC1" s="1074"/>
      <c r="BD1" s="1074"/>
      <c r="BE1" s="1074"/>
      <c r="BF1" s="1074"/>
      <c r="BG1" s="1074"/>
      <c r="BH1" s="1074"/>
      <c r="BI1" s="1074"/>
      <c r="BJ1" s="1074"/>
      <c r="BK1" s="1074"/>
      <c r="BL1" s="1074"/>
    </row>
    <row r="2" spans="2:77" ht="15" customHeight="1">
      <c r="B2" s="141"/>
      <c r="C2" s="464"/>
      <c r="D2" s="464"/>
      <c r="E2" s="464"/>
      <c r="F2" s="464"/>
      <c r="G2" s="464"/>
      <c r="H2" s="464"/>
      <c r="I2" s="464"/>
      <c r="J2" s="464"/>
      <c r="K2" s="464"/>
      <c r="L2" s="464"/>
      <c r="M2" s="299"/>
      <c r="N2" s="299"/>
      <c r="O2" s="299"/>
      <c r="P2" s="142"/>
      <c r="Q2" s="142"/>
      <c r="R2" s="142"/>
      <c r="S2" s="1385" t="s">
        <v>555</v>
      </c>
      <c r="T2" s="1386"/>
      <c r="U2" s="1386"/>
      <c r="V2" s="1386"/>
      <c r="W2" s="1386"/>
      <c r="X2" s="1386"/>
      <c r="Y2" s="1386"/>
      <c r="Z2" s="1386"/>
      <c r="AA2" s="1386"/>
      <c r="AB2" s="1386"/>
      <c r="AC2" s="1386"/>
      <c r="AD2" s="1386"/>
      <c r="AE2" s="1386"/>
      <c r="AF2" s="1386"/>
      <c r="AG2" s="1459" t="s">
        <v>125</v>
      </c>
      <c r="AH2" s="1460"/>
      <c r="AI2" s="1460"/>
      <c r="AJ2" s="1460"/>
      <c r="AK2" s="1460"/>
      <c r="AL2" s="1460"/>
      <c r="AM2" s="1460"/>
      <c r="AN2" s="1460"/>
      <c r="AO2" s="1460"/>
      <c r="AP2" s="1460"/>
      <c r="AQ2" s="143"/>
      <c r="AR2" s="144"/>
      <c r="AS2" s="144"/>
      <c r="AT2" s="143"/>
      <c r="AU2" s="145"/>
      <c r="AV2" s="145"/>
      <c r="AW2" s="146"/>
      <c r="AX2" s="147"/>
      <c r="AY2" s="147"/>
      <c r="AZ2" s="146"/>
      <c r="BA2" s="148"/>
      <c r="BB2" s="148"/>
      <c r="BC2" s="146"/>
      <c r="BD2" s="147"/>
      <c r="BE2" s="147"/>
      <c r="BF2" s="144"/>
      <c r="BG2" s="149"/>
      <c r="BH2" s="149"/>
      <c r="BJ2" s="3" t="s">
        <v>125</v>
      </c>
      <c r="BM2" s="1328" t="s">
        <v>419</v>
      </c>
      <c r="BN2" s="1458"/>
      <c r="BO2" s="1458"/>
      <c r="BP2" s="1458"/>
      <c r="BQ2" s="1458"/>
      <c r="BR2" s="1458"/>
      <c r="BS2" s="1458"/>
      <c r="BT2" s="1458"/>
    </row>
    <row r="3" spans="2:77" ht="15" customHeight="1">
      <c r="B3" s="299"/>
      <c r="C3" s="464"/>
      <c r="D3" s="464"/>
      <c r="E3" s="464"/>
      <c r="F3" s="464"/>
      <c r="G3" s="464"/>
      <c r="H3" s="464"/>
      <c r="I3" s="464"/>
      <c r="J3" s="464"/>
      <c r="K3" s="464"/>
      <c r="L3" s="464"/>
      <c r="M3" s="299"/>
      <c r="N3" s="299"/>
      <c r="O3" s="299"/>
      <c r="P3" s="142"/>
      <c r="Q3" s="142"/>
      <c r="R3" s="142"/>
      <c r="S3" s="1386"/>
      <c r="T3" s="1386"/>
      <c r="U3" s="1386"/>
      <c r="V3" s="1386"/>
      <c r="W3" s="1386"/>
      <c r="X3" s="1386"/>
      <c r="Y3" s="1386"/>
      <c r="Z3" s="1386"/>
      <c r="AA3" s="1386"/>
      <c r="AB3" s="1386"/>
      <c r="AC3" s="1386"/>
      <c r="AD3" s="1386"/>
      <c r="AE3" s="1386"/>
      <c r="AF3" s="1386"/>
      <c r="AG3" s="1460"/>
      <c r="AH3" s="1460"/>
      <c r="AI3" s="1460"/>
      <c r="AJ3" s="1460"/>
      <c r="AK3" s="1460"/>
      <c r="AL3" s="1460"/>
      <c r="AM3" s="1460"/>
      <c r="AN3" s="1460"/>
      <c r="AO3" s="1460"/>
      <c r="AP3" s="1460"/>
      <c r="AQ3" s="149"/>
      <c r="AR3" s="149"/>
      <c r="AS3" s="149"/>
      <c r="AT3" s="149"/>
      <c r="AU3" s="149"/>
      <c r="AV3" s="149"/>
      <c r="AW3" s="147"/>
      <c r="AX3" s="147"/>
      <c r="AY3" s="147"/>
      <c r="AZ3" s="147"/>
      <c r="BA3" s="147"/>
      <c r="BB3" s="147"/>
      <c r="BC3" s="147"/>
      <c r="BD3" s="147"/>
      <c r="BE3" s="147"/>
      <c r="BF3" s="149"/>
      <c r="BG3" s="149"/>
      <c r="BH3" s="149"/>
      <c r="BJ3" s="3" t="s">
        <v>126</v>
      </c>
      <c r="BL3" s="279"/>
      <c r="BM3" s="1458"/>
      <c r="BN3" s="1458"/>
      <c r="BO3" s="1458"/>
      <c r="BP3" s="1458"/>
      <c r="BQ3" s="1458"/>
      <c r="BR3" s="1458"/>
      <c r="BS3" s="1458"/>
      <c r="BT3" s="1458"/>
    </row>
    <row r="4" spans="2:77" ht="18" customHeight="1" thickBot="1">
      <c r="B4" s="1492" t="s">
        <v>554</v>
      </c>
      <c r="C4" s="1493"/>
      <c r="D4" s="1493"/>
      <c r="E4" s="1493"/>
      <c r="F4" s="1493"/>
      <c r="G4" s="1493"/>
      <c r="H4" s="1493"/>
      <c r="I4" s="1493"/>
      <c r="J4" s="1493"/>
      <c r="K4" s="1493"/>
      <c r="L4" s="1493"/>
      <c r="M4" s="1493"/>
      <c r="N4" s="1493"/>
      <c r="O4" s="1493"/>
      <c r="P4" s="1493"/>
      <c r="Q4" s="1493"/>
      <c r="R4" s="1493"/>
      <c r="S4" s="1493"/>
      <c r="T4" s="1493"/>
      <c r="U4" s="1493"/>
      <c r="V4" s="1493"/>
      <c r="W4" s="1493"/>
      <c r="X4" s="1493"/>
      <c r="Y4" s="1226" t="str">
        <f>IF(AG2=BJ2,BJ7,BJ8)</f>
        <v>第１項</v>
      </c>
      <c r="Z4" s="1493"/>
      <c r="AA4" s="1493"/>
      <c r="AB4" s="1494" t="s">
        <v>556</v>
      </c>
      <c r="AC4" s="1495"/>
      <c r="AD4" s="1495"/>
      <c r="AE4" s="1495"/>
      <c r="AF4" s="1495"/>
      <c r="AG4" s="1495"/>
      <c r="AH4" s="1495"/>
      <c r="AI4" s="1495"/>
      <c r="AJ4" s="1495"/>
      <c r="AK4" s="1495"/>
      <c r="AL4" s="1495"/>
      <c r="AM4" s="1495"/>
      <c r="AN4" s="1495"/>
      <c r="AO4" s="1495"/>
      <c r="AP4" s="1495"/>
      <c r="AQ4" s="1495"/>
      <c r="AR4" s="1495"/>
      <c r="AS4" s="1195"/>
      <c r="AT4" s="1195"/>
      <c r="AU4" s="1195"/>
      <c r="AV4" s="1195"/>
      <c r="AW4" s="1195"/>
      <c r="AX4" s="1195"/>
      <c r="AY4" s="1195"/>
      <c r="AZ4" s="1195"/>
      <c r="BA4" s="1195"/>
      <c r="BB4" s="1195"/>
      <c r="BC4" s="1195"/>
      <c r="BD4" s="1195"/>
      <c r="BE4" s="1195"/>
      <c r="BF4" s="1195"/>
      <c r="BG4" s="1195"/>
      <c r="BH4" s="1195"/>
      <c r="BJ4" s="3" t="s">
        <v>127</v>
      </c>
      <c r="BM4" s="1458"/>
      <c r="BN4" s="1458"/>
      <c r="BO4" s="1458"/>
      <c r="BP4" s="1458"/>
      <c r="BQ4" s="1458"/>
      <c r="BR4" s="1458"/>
      <c r="BS4" s="1458"/>
      <c r="BT4" s="1458"/>
    </row>
    <row r="5" spans="2:77" ht="15" customHeight="1">
      <c r="B5" s="150"/>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472" t="s">
        <v>226</v>
      </c>
      <c r="AH5" s="1473"/>
      <c r="AI5" s="1474"/>
      <c r="AJ5" s="1478" t="str">
        <f>各項目入力表!B3</f>
        <v>○○○○施設保全業務（総合管理）</v>
      </c>
      <c r="AK5" s="1479"/>
      <c r="AL5" s="1479"/>
      <c r="AM5" s="1479"/>
      <c r="AN5" s="1479"/>
      <c r="AO5" s="1479"/>
      <c r="AP5" s="1479"/>
      <c r="AQ5" s="1479"/>
      <c r="AR5" s="1479"/>
      <c r="AS5" s="1479"/>
      <c r="AT5" s="1479"/>
      <c r="AU5" s="1479"/>
      <c r="AV5" s="1479"/>
      <c r="AW5" s="1479"/>
      <c r="AX5" s="1479"/>
      <c r="AY5" s="1479"/>
      <c r="AZ5" s="1479"/>
      <c r="BA5" s="1479"/>
      <c r="BB5" s="1479"/>
      <c r="BC5" s="1479"/>
      <c r="BD5" s="1479"/>
      <c r="BE5" s="1479"/>
      <c r="BF5" s="1479"/>
      <c r="BG5" s="1479"/>
      <c r="BH5" s="1480"/>
      <c r="BJ5" s="3" t="s">
        <v>140</v>
      </c>
      <c r="BM5" s="1458"/>
      <c r="BN5" s="1458"/>
      <c r="BO5" s="1458"/>
      <c r="BP5" s="1458"/>
      <c r="BQ5" s="1458"/>
      <c r="BR5" s="1458"/>
      <c r="BS5" s="1458"/>
      <c r="BT5" s="1458"/>
    </row>
    <row r="6" spans="2:77" ht="15" customHeight="1">
      <c r="B6" s="467"/>
      <c r="C6" s="1316" t="s">
        <v>141</v>
      </c>
      <c r="D6" s="1491"/>
      <c r="E6" s="1491"/>
      <c r="F6" s="466"/>
      <c r="G6" s="152"/>
      <c r="H6" s="153"/>
      <c r="I6" s="118"/>
      <c r="J6" s="118"/>
      <c r="K6" s="118"/>
      <c r="L6" s="118"/>
      <c r="M6" s="118"/>
      <c r="N6" s="118"/>
      <c r="O6" s="118"/>
      <c r="P6" s="118"/>
      <c r="Q6" s="118"/>
      <c r="R6" s="118"/>
      <c r="S6" s="152"/>
      <c r="T6" s="152"/>
      <c r="U6" s="152"/>
      <c r="V6" s="152"/>
      <c r="W6" s="152"/>
      <c r="X6" s="152"/>
      <c r="Y6" s="152"/>
      <c r="Z6" s="152"/>
      <c r="AA6" s="152"/>
      <c r="AB6" s="152"/>
      <c r="AC6" s="152"/>
      <c r="AD6" s="118"/>
      <c r="AE6" s="118"/>
      <c r="AF6" s="118"/>
      <c r="AG6" s="1475"/>
      <c r="AH6" s="1476"/>
      <c r="AI6" s="1477"/>
      <c r="AJ6" s="1481"/>
      <c r="AK6" s="1481"/>
      <c r="AL6" s="1481"/>
      <c r="AM6" s="1481"/>
      <c r="AN6" s="1481"/>
      <c r="AO6" s="1481"/>
      <c r="AP6" s="1481"/>
      <c r="AQ6" s="1481"/>
      <c r="AR6" s="1481"/>
      <c r="AS6" s="1481"/>
      <c r="AT6" s="1481"/>
      <c r="AU6" s="1481"/>
      <c r="AV6" s="1481"/>
      <c r="AW6" s="1481"/>
      <c r="AX6" s="1481"/>
      <c r="AY6" s="1481"/>
      <c r="AZ6" s="1481"/>
      <c r="BA6" s="1481"/>
      <c r="BB6" s="1481"/>
      <c r="BC6" s="1481"/>
      <c r="BD6" s="1481"/>
      <c r="BE6" s="1481"/>
      <c r="BF6" s="1481"/>
      <c r="BG6" s="1481"/>
      <c r="BH6" s="1482"/>
      <c r="BJ6" s="3" t="s">
        <v>139</v>
      </c>
    </row>
    <row r="7" spans="2:77" ht="15" customHeight="1">
      <c r="B7" s="310"/>
      <c r="C7" s="1489" t="str">
        <f>IF(各項目入力表!B10=各項目入力表!A19,"平　塚　市　長","平塚市病院事業管理者")</f>
        <v>平　塚　市　長</v>
      </c>
      <c r="D7" s="1490"/>
      <c r="E7" s="1490"/>
      <c r="F7" s="1490"/>
      <c r="G7" s="1490"/>
      <c r="H7" s="1490"/>
      <c r="I7" s="1490"/>
      <c r="J7" s="1490"/>
      <c r="K7" s="1490"/>
      <c r="L7" s="474"/>
      <c r="M7" s="118"/>
      <c r="N7" s="118"/>
      <c r="O7" s="118"/>
      <c r="P7" s="118"/>
      <c r="Q7" s="118"/>
      <c r="R7" s="118"/>
      <c r="S7" s="1465">
        <v>43922</v>
      </c>
      <c r="T7" s="1465"/>
      <c r="U7" s="1466"/>
      <c r="V7" s="1466"/>
      <c r="W7" s="1466"/>
      <c r="X7" s="1466"/>
      <c r="Y7" s="1466"/>
      <c r="Z7" s="1466"/>
      <c r="AA7" s="1466"/>
      <c r="AB7" s="1466"/>
      <c r="AC7" s="1466"/>
      <c r="AD7" s="152"/>
      <c r="AE7" s="152"/>
      <c r="AF7" s="118"/>
      <c r="AG7" s="1441" t="s">
        <v>227</v>
      </c>
      <c r="AH7" s="1483"/>
      <c r="AI7" s="1484"/>
      <c r="AJ7" s="1486" t="str">
        <f>各項目入力表!B4</f>
        <v>平塚市○○地内</v>
      </c>
      <c r="AK7" s="1487"/>
      <c r="AL7" s="1487"/>
      <c r="AM7" s="1487"/>
      <c r="AN7" s="1487"/>
      <c r="AO7" s="1487"/>
      <c r="AP7" s="1487"/>
      <c r="AQ7" s="1487"/>
      <c r="AR7" s="1487"/>
      <c r="AS7" s="1487"/>
      <c r="AT7" s="1487"/>
      <c r="AU7" s="1487"/>
      <c r="AV7" s="1487"/>
      <c r="AW7" s="1487"/>
      <c r="AX7" s="1487"/>
      <c r="AY7" s="1487"/>
      <c r="AZ7" s="1487"/>
      <c r="BA7" s="1485" t="s">
        <v>185</v>
      </c>
      <c r="BB7" s="1483"/>
      <c r="BC7" s="1484"/>
      <c r="BD7" s="1467" t="str">
        <f>各項目入力表!B5</f>
        <v>05</v>
      </c>
      <c r="BE7" s="1468"/>
      <c r="BF7" s="1468"/>
      <c r="BG7" s="1468"/>
      <c r="BH7" s="1469"/>
      <c r="BJ7" s="3" t="s">
        <v>342</v>
      </c>
    </row>
    <row r="8" spans="2:77" ht="15" customHeight="1">
      <c r="B8" s="157"/>
      <c r="C8" s="118"/>
      <c r="D8" s="118"/>
      <c r="E8" s="118"/>
      <c r="F8" s="118"/>
      <c r="G8" s="118"/>
      <c r="H8" s="118"/>
      <c r="I8" s="152"/>
      <c r="J8" s="152"/>
      <c r="K8" s="152"/>
      <c r="L8" s="152"/>
      <c r="M8" s="152"/>
      <c r="N8" s="152"/>
      <c r="O8" s="152"/>
      <c r="P8" s="152"/>
      <c r="Q8" s="152"/>
      <c r="R8" s="152"/>
      <c r="S8" s="152"/>
      <c r="T8" s="152"/>
      <c r="U8" s="152"/>
      <c r="V8" s="152"/>
      <c r="W8" s="152"/>
      <c r="X8" s="152"/>
      <c r="Y8" s="152"/>
      <c r="Z8" s="152"/>
      <c r="AA8" s="152"/>
      <c r="AB8" s="152"/>
      <c r="AC8" s="152"/>
      <c r="AD8" s="152"/>
      <c r="AE8" s="152"/>
      <c r="AF8" s="118"/>
      <c r="AG8" s="1475"/>
      <c r="AH8" s="1476"/>
      <c r="AI8" s="1477"/>
      <c r="AJ8" s="1488"/>
      <c r="AK8" s="1481"/>
      <c r="AL8" s="1481"/>
      <c r="AM8" s="1481"/>
      <c r="AN8" s="1481"/>
      <c r="AO8" s="1481"/>
      <c r="AP8" s="1481"/>
      <c r="AQ8" s="1481"/>
      <c r="AR8" s="1481"/>
      <c r="AS8" s="1481"/>
      <c r="AT8" s="1481"/>
      <c r="AU8" s="1481"/>
      <c r="AV8" s="1481"/>
      <c r="AW8" s="1481"/>
      <c r="AX8" s="1481"/>
      <c r="AY8" s="1481"/>
      <c r="AZ8" s="1481"/>
      <c r="BA8" s="1475"/>
      <c r="BB8" s="1476"/>
      <c r="BC8" s="1477"/>
      <c r="BD8" s="1470"/>
      <c r="BE8" s="1470"/>
      <c r="BF8" s="1470"/>
      <c r="BG8" s="1470"/>
      <c r="BH8" s="1471"/>
      <c r="BJ8" s="3" t="s">
        <v>343</v>
      </c>
    </row>
    <row r="9" spans="2:77" ht="15" customHeight="1">
      <c r="B9" s="157"/>
      <c r="C9" s="118"/>
      <c r="D9" s="118"/>
      <c r="E9" s="118"/>
      <c r="F9" s="118"/>
      <c r="G9" s="118"/>
      <c r="H9" s="1422" t="s">
        <v>24</v>
      </c>
      <c r="I9" s="1438"/>
      <c r="J9" s="1438"/>
      <c r="K9" s="1438"/>
      <c r="L9" s="1438"/>
      <c r="M9" s="1439" t="str">
        <f>各項目入力表!F3</f>
        <v>○○市○○番地○○</v>
      </c>
      <c r="N9" s="1463"/>
      <c r="O9" s="1463"/>
      <c r="P9" s="1463"/>
      <c r="Q9" s="1463"/>
      <c r="R9" s="1463"/>
      <c r="S9" s="1463"/>
      <c r="T9" s="1463"/>
      <c r="U9" s="1463"/>
      <c r="V9" s="1463"/>
      <c r="W9" s="1463"/>
      <c r="X9" s="1463"/>
      <c r="Y9" s="1463"/>
      <c r="Z9" s="1463"/>
      <c r="AA9" s="1463"/>
      <c r="AB9" s="1463"/>
      <c r="AC9" s="1463"/>
      <c r="AD9" s="1463"/>
      <c r="AE9" s="158"/>
      <c r="AF9" s="152"/>
      <c r="AG9" s="1441" t="s">
        <v>87</v>
      </c>
      <c r="AH9" s="1442"/>
      <c r="AI9" s="1443"/>
      <c r="AJ9" s="859"/>
      <c r="AK9" s="1355" t="str">
        <f>IF(AG2=BJ4,各項目入力表!D4,+IF(AG2=BJ3,各項目入力表!D3,""))</f>
        <v/>
      </c>
      <c r="AL9" s="1454"/>
      <c r="AM9" s="1454"/>
      <c r="AN9" s="1454"/>
      <c r="AO9" s="1454"/>
      <c r="AP9" s="1454"/>
      <c r="AQ9" s="1454"/>
      <c r="AR9" s="1454"/>
      <c r="AS9" s="1454"/>
      <c r="AT9" s="863"/>
      <c r="AU9" s="1464" t="s">
        <v>762</v>
      </c>
      <c r="AV9" s="1442"/>
      <c r="AW9" s="1443"/>
      <c r="AX9" s="868"/>
      <c r="AY9" s="1496" t="str">
        <f>IF(AG2=BJ4,各項目入力表!D8,+IF(AG2=BJ3,各項目入力表!D7,""))</f>
        <v/>
      </c>
      <c r="AZ9" s="1497"/>
      <c r="BA9" s="1497"/>
      <c r="BB9" s="1497"/>
      <c r="BC9" s="1497"/>
      <c r="BD9" s="1497"/>
      <c r="BE9" s="1497"/>
      <c r="BF9" s="1497"/>
      <c r="BG9" s="1278" t="str">
        <f>IF(AG2=BJ4,"円",+IF(AG2=BJ3,"円",""))</f>
        <v/>
      </c>
      <c r="BH9" s="1279"/>
    </row>
    <row r="10" spans="2:77" ht="15" customHeight="1">
      <c r="B10" s="157"/>
      <c r="C10" s="118"/>
      <c r="D10" s="118"/>
      <c r="E10" s="118"/>
      <c r="F10" s="152"/>
      <c r="G10" s="152"/>
      <c r="H10" s="152"/>
      <c r="I10" s="152"/>
      <c r="J10" s="152"/>
      <c r="K10" s="152"/>
      <c r="L10" s="152"/>
      <c r="M10" s="1440"/>
      <c r="N10" s="1440"/>
      <c r="O10" s="1440"/>
      <c r="P10" s="1440"/>
      <c r="Q10" s="1440"/>
      <c r="R10" s="1440"/>
      <c r="S10" s="1440"/>
      <c r="T10" s="1440"/>
      <c r="U10" s="1440"/>
      <c r="V10" s="1440"/>
      <c r="W10" s="1440"/>
      <c r="X10" s="1440"/>
      <c r="Y10" s="1440"/>
      <c r="Z10" s="1440"/>
      <c r="AA10" s="1440"/>
      <c r="AB10" s="1440"/>
      <c r="AC10" s="1440"/>
      <c r="AD10" s="1440"/>
      <c r="AE10" s="152"/>
      <c r="AF10" s="118"/>
      <c r="AG10" s="1444"/>
      <c r="AH10" s="1445"/>
      <c r="AI10" s="1446"/>
      <c r="AJ10" s="857"/>
      <c r="AK10" s="1447">
        <f>IF(AG2=BJ4,各項目入力表!D3,+IF(AG2=BJ3,各項目入力表!B6,各項目入力表!B6))</f>
        <v>43922</v>
      </c>
      <c r="AL10" s="1449"/>
      <c r="AM10" s="1449"/>
      <c r="AN10" s="1449"/>
      <c r="AO10" s="1449"/>
      <c r="AP10" s="1449"/>
      <c r="AQ10" s="1449"/>
      <c r="AR10" s="1449"/>
      <c r="AS10" s="1449"/>
      <c r="AT10" s="858"/>
      <c r="AU10" s="1444"/>
      <c r="AV10" s="1445"/>
      <c r="AW10" s="1446"/>
      <c r="AX10" s="869"/>
      <c r="AY10" s="1461">
        <f>IF(AG2='（２号様式）業務計画書（全体工程表）'!BJ4,各項目入力表!D7,+IF(AG2=BJ3,各項目入力表!B9,各項目入力表!B9))</f>
        <v>10800000</v>
      </c>
      <c r="AZ10" s="1462"/>
      <c r="BA10" s="1462"/>
      <c r="BB10" s="1462"/>
      <c r="BC10" s="1462"/>
      <c r="BD10" s="1462"/>
      <c r="BE10" s="1462"/>
      <c r="BF10" s="1462"/>
      <c r="BG10" s="872" t="s">
        <v>520</v>
      </c>
      <c r="BH10" s="114"/>
    </row>
    <row r="11" spans="2:77" ht="15" customHeight="1">
      <c r="B11" s="157"/>
      <c r="C11" s="118"/>
      <c r="D11" s="1436" t="s">
        <v>12</v>
      </c>
      <c r="E11" s="1437"/>
      <c r="F11" s="1437"/>
      <c r="G11" s="465"/>
      <c r="H11" s="1422" t="s">
        <v>13</v>
      </c>
      <c r="I11" s="1438"/>
      <c r="J11" s="1438"/>
      <c r="K11" s="1438"/>
      <c r="L11" s="1438"/>
      <c r="M11" s="1439" t="str">
        <f>各項目入力表!F4</f>
        <v>○△□×ビル管理株式会社</v>
      </c>
      <c r="N11" s="1439"/>
      <c r="O11" s="1439"/>
      <c r="P11" s="1439"/>
      <c r="Q11" s="1439"/>
      <c r="R11" s="1439"/>
      <c r="S11" s="1439"/>
      <c r="T11" s="1439"/>
      <c r="U11" s="1439"/>
      <c r="V11" s="1439"/>
      <c r="W11" s="1439"/>
      <c r="X11" s="1439"/>
      <c r="Y11" s="1439"/>
      <c r="Z11" s="1439"/>
      <c r="AA11" s="1439"/>
      <c r="AB11" s="1439"/>
      <c r="AC11" s="1439"/>
      <c r="AD11" s="1439"/>
      <c r="AE11" s="118"/>
      <c r="AF11" s="152"/>
      <c r="AG11" s="1441" t="s">
        <v>507</v>
      </c>
      <c r="AH11" s="1442"/>
      <c r="AI11" s="1443"/>
      <c r="AJ11" s="859"/>
      <c r="AK11" s="1355"/>
      <c r="AL11" s="1454"/>
      <c r="AM11" s="1454"/>
      <c r="AN11" s="1454"/>
      <c r="AO11" s="1454"/>
      <c r="AP11" s="1454"/>
      <c r="AQ11" s="1454"/>
      <c r="AR11" s="1454"/>
      <c r="AS11" s="1454"/>
      <c r="AT11" s="860"/>
      <c r="AU11" s="833"/>
      <c r="AV11" s="833"/>
      <c r="AW11" s="833"/>
      <c r="AX11" s="859"/>
      <c r="AY11" s="1355" t="str">
        <f>IF(AG2=BJ4,各項目入力表!D6,+IF(AG2=BJ3,各項目入力表!D5,""))</f>
        <v/>
      </c>
      <c r="AZ11" s="1454"/>
      <c r="BA11" s="1454"/>
      <c r="BB11" s="1454"/>
      <c r="BC11" s="1454"/>
      <c r="BD11" s="1454"/>
      <c r="BE11" s="1454"/>
      <c r="BF11" s="1454"/>
      <c r="BG11" s="1454"/>
      <c r="BH11" s="861"/>
    </row>
    <row r="12" spans="2:77" ht="15" customHeight="1">
      <c r="B12" s="157"/>
      <c r="C12" s="118"/>
      <c r="D12" s="118"/>
      <c r="E12" s="118"/>
      <c r="F12" s="118"/>
      <c r="G12" s="118"/>
      <c r="H12" s="118"/>
      <c r="I12" s="152"/>
      <c r="J12" s="152"/>
      <c r="K12" s="152"/>
      <c r="L12" s="152"/>
      <c r="M12" s="1440"/>
      <c r="N12" s="1440"/>
      <c r="O12" s="1440"/>
      <c r="P12" s="1440"/>
      <c r="Q12" s="1440"/>
      <c r="R12" s="1440"/>
      <c r="S12" s="1440"/>
      <c r="T12" s="1440"/>
      <c r="U12" s="1440"/>
      <c r="V12" s="1440"/>
      <c r="W12" s="1440"/>
      <c r="X12" s="1440"/>
      <c r="Y12" s="1440"/>
      <c r="Z12" s="1440"/>
      <c r="AA12" s="1440"/>
      <c r="AB12" s="1440"/>
      <c r="AC12" s="1440"/>
      <c r="AD12" s="1440"/>
      <c r="AE12" s="152"/>
      <c r="AF12" s="118"/>
      <c r="AG12" s="1444"/>
      <c r="AH12" s="1445"/>
      <c r="AI12" s="1446"/>
      <c r="AJ12" s="857"/>
      <c r="AK12" s="1447">
        <f>各項目入力表!B7</f>
        <v>43922</v>
      </c>
      <c r="AL12" s="1448"/>
      <c r="AM12" s="1448"/>
      <c r="AN12" s="1448"/>
      <c r="AO12" s="1448"/>
      <c r="AP12" s="1448"/>
      <c r="AQ12" s="1448"/>
      <c r="AR12" s="1448"/>
      <c r="AS12" s="1448"/>
      <c r="AT12" s="856"/>
      <c r="AU12" s="834"/>
      <c r="AV12" s="834" t="s">
        <v>89</v>
      </c>
      <c r="AW12" s="835"/>
      <c r="AX12" s="857"/>
      <c r="AY12" s="1447">
        <f>IF(AG2=BJ4,各項目入力表!D5,+IF(AG2=BJ3,各項目入力表!B8,各項目入力表!B8))</f>
        <v>44286</v>
      </c>
      <c r="AZ12" s="1449"/>
      <c r="BA12" s="1449"/>
      <c r="BB12" s="1449"/>
      <c r="BC12" s="1449"/>
      <c r="BD12" s="1449"/>
      <c r="BE12" s="1449"/>
      <c r="BF12" s="1449"/>
      <c r="BG12" s="1449"/>
      <c r="BH12" s="862"/>
    </row>
    <row r="13" spans="2:77" ht="15" customHeight="1">
      <c r="B13" s="157"/>
      <c r="C13" s="118"/>
      <c r="D13" s="118"/>
      <c r="E13" s="118"/>
      <c r="F13" s="118"/>
      <c r="G13" s="118"/>
      <c r="H13" s="1422" t="s">
        <v>15</v>
      </c>
      <c r="I13" s="1423"/>
      <c r="J13" s="1423"/>
      <c r="K13" s="1423"/>
      <c r="L13" s="1423"/>
      <c r="M13" s="1455" t="str">
        <f>各項目入力表!F5</f>
        <v>代表取締役　○△　□×</v>
      </c>
      <c r="N13" s="1455"/>
      <c r="O13" s="1455"/>
      <c r="P13" s="1455"/>
      <c r="Q13" s="1455"/>
      <c r="R13" s="1455"/>
      <c r="S13" s="1455"/>
      <c r="T13" s="1455"/>
      <c r="U13" s="1455"/>
      <c r="V13" s="1455"/>
      <c r="W13" s="1455"/>
      <c r="X13" s="1455"/>
      <c r="Y13" s="1455"/>
      <c r="Z13" s="1455"/>
      <c r="AA13" s="1455"/>
      <c r="AB13" s="1051"/>
      <c r="AC13" s="318"/>
      <c r="AD13" s="318"/>
      <c r="AE13" s="311"/>
      <c r="AF13" s="152"/>
      <c r="AG13" s="1424" t="str">
        <f>IF(AG2=BJ2,"業務着手　予定日","業務　　　着手日 ")</f>
        <v>業務着手　予定日</v>
      </c>
      <c r="AH13" s="1425"/>
      <c r="AI13" s="1426"/>
      <c r="AJ13" s="472"/>
      <c r="AK13" s="472"/>
      <c r="AL13" s="472"/>
      <c r="AM13" s="472"/>
      <c r="AN13" s="118"/>
      <c r="AO13" s="118"/>
      <c r="AP13" s="118"/>
      <c r="AQ13" s="118"/>
      <c r="AR13" s="118"/>
      <c r="AS13" s="118"/>
      <c r="AT13" s="118"/>
      <c r="AU13" s="1430" t="s">
        <v>513</v>
      </c>
      <c r="AV13" s="1431"/>
      <c r="AW13" s="1432"/>
      <c r="AX13" s="864"/>
      <c r="AY13" s="1452"/>
      <c r="AZ13" s="1453"/>
      <c r="BA13" s="1453"/>
      <c r="BB13" s="1453"/>
      <c r="BC13" s="1453"/>
      <c r="BD13" s="1453"/>
      <c r="BE13" s="1453"/>
      <c r="BF13" s="1453"/>
      <c r="BG13" s="1453"/>
      <c r="BH13" s="865"/>
      <c r="BP13" s="6"/>
      <c r="BQ13" s="6"/>
      <c r="BR13" s="6"/>
      <c r="BS13" s="6"/>
      <c r="BT13" s="6"/>
      <c r="BU13" s="6"/>
      <c r="BV13" s="6"/>
      <c r="BW13" s="6"/>
      <c r="BX13" s="6"/>
      <c r="BY13" s="6"/>
    </row>
    <row r="14" spans="2:77" ht="15" customHeight="1">
      <c r="B14" s="157"/>
      <c r="C14" s="118"/>
      <c r="D14" s="118"/>
      <c r="E14" s="118"/>
      <c r="F14" s="118"/>
      <c r="G14" s="118"/>
      <c r="H14" s="1456" t="s">
        <v>852</v>
      </c>
      <c r="I14" s="1376"/>
      <c r="J14" s="1376"/>
      <c r="K14" s="1376"/>
      <c r="L14" s="1376"/>
      <c r="M14" s="1376"/>
      <c r="N14" s="1376"/>
      <c r="O14" s="1376"/>
      <c r="P14" s="1376"/>
      <c r="Q14" s="1376"/>
      <c r="R14" s="1376"/>
      <c r="S14" s="1376"/>
      <c r="T14" s="1376"/>
      <c r="U14" s="1376"/>
      <c r="V14" s="1376"/>
      <c r="W14" s="1376"/>
      <c r="X14" s="1376"/>
      <c r="Y14" s="1376"/>
      <c r="Z14" s="1376"/>
      <c r="AA14" s="1376"/>
      <c r="AB14" s="1376"/>
      <c r="AC14" s="1376"/>
      <c r="AD14" s="1063"/>
      <c r="AE14" s="118"/>
      <c r="AF14" s="118"/>
      <c r="AG14" s="1427"/>
      <c r="AH14" s="1428"/>
      <c r="AI14" s="1429"/>
      <c r="AJ14" s="866"/>
      <c r="AK14" s="1450">
        <v>43922</v>
      </c>
      <c r="AL14" s="1451"/>
      <c r="AM14" s="1451"/>
      <c r="AN14" s="1451"/>
      <c r="AO14" s="1451"/>
      <c r="AP14" s="1451"/>
      <c r="AQ14" s="1451"/>
      <c r="AR14" s="1451"/>
      <c r="AS14" s="1451"/>
      <c r="AT14" s="867"/>
      <c r="AU14" s="1433"/>
      <c r="AV14" s="1434"/>
      <c r="AW14" s="1435"/>
      <c r="AX14" s="866"/>
      <c r="AY14" s="1450">
        <v>44286</v>
      </c>
      <c r="AZ14" s="1451"/>
      <c r="BA14" s="1451"/>
      <c r="BB14" s="1451"/>
      <c r="BC14" s="1451"/>
      <c r="BD14" s="1451"/>
      <c r="BE14" s="1451"/>
      <c r="BF14" s="1451"/>
      <c r="BG14" s="1451"/>
      <c r="BH14" s="867"/>
    </row>
    <row r="15" spans="2:77" ht="15" customHeight="1">
      <c r="B15" s="118"/>
      <c r="C15" s="118"/>
      <c r="D15" s="118"/>
      <c r="E15" s="118"/>
      <c r="F15" s="118"/>
      <c r="G15" s="118"/>
      <c r="H15" s="1376"/>
      <c r="I15" s="1376"/>
      <c r="J15" s="1376"/>
      <c r="K15" s="1376"/>
      <c r="L15" s="1376"/>
      <c r="M15" s="1376"/>
      <c r="N15" s="1376"/>
      <c r="O15" s="1376"/>
      <c r="P15" s="1376"/>
      <c r="Q15" s="1376"/>
      <c r="R15" s="1376"/>
      <c r="S15" s="1376"/>
      <c r="T15" s="1376"/>
      <c r="U15" s="1376"/>
      <c r="V15" s="1376"/>
      <c r="W15" s="1376"/>
      <c r="X15" s="1376"/>
      <c r="Y15" s="1376"/>
      <c r="Z15" s="1376"/>
      <c r="AA15" s="1376"/>
      <c r="AB15" s="1376"/>
      <c r="AC15" s="1376"/>
      <c r="AD15" s="1063"/>
      <c r="AE15" s="118"/>
      <c r="AF15" s="118"/>
      <c r="AG15" s="1064"/>
      <c r="AH15" s="1064"/>
      <c r="AI15" s="1064"/>
      <c r="AJ15" s="1065"/>
      <c r="AK15" s="1046"/>
      <c r="AL15" s="1062"/>
      <c r="AM15" s="1062"/>
      <c r="AN15" s="1062"/>
      <c r="AO15" s="1062"/>
      <c r="AP15" s="1062"/>
      <c r="AQ15" s="1062"/>
      <c r="AR15" s="1062"/>
      <c r="AS15" s="1062"/>
      <c r="AT15" s="1061"/>
      <c r="AU15" s="1066"/>
      <c r="AV15" s="1066"/>
      <c r="AW15" s="1066"/>
      <c r="AX15" s="1065"/>
      <c r="AY15" s="1046"/>
      <c r="AZ15" s="1062"/>
      <c r="BA15" s="1062"/>
      <c r="BB15" s="1062"/>
      <c r="BC15" s="1062"/>
      <c r="BD15" s="1062"/>
      <c r="BE15" s="1062"/>
      <c r="BF15" s="1062"/>
      <c r="BG15" s="1062"/>
      <c r="BH15" s="1061"/>
    </row>
    <row r="16" spans="2:77" ht="15" customHeight="1">
      <c r="B16" s="157"/>
      <c r="C16" s="118"/>
      <c r="D16" s="118"/>
      <c r="E16" s="118"/>
      <c r="F16" s="118"/>
      <c r="G16" s="118"/>
      <c r="H16" s="1457"/>
      <c r="I16" s="1457"/>
      <c r="J16" s="1457"/>
      <c r="K16" s="1457"/>
      <c r="L16" s="1457"/>
      <c r="M16" s="1457"/>
      <c r="N16" s="1457"/>
      <c r="O16" s="1457"/>
      <c r="P16" s="1457"/>
      <c r="Q16" s="1457"/>
      <c r="R16" s="1457"/>
      <c r="S16" s="1457"/>
      <c r="T16" s="1457"/>
      <c r="U16" s="1457"/>
      <c r="V16" s="1457"/>
      <c r="W16" s="1457"/>
      <c r="X16" s="1457"/>
      <c r="Y16" s="1457"/>
      <c r="Z16" s="1457"/>
      <c r="AA16" s="1457"/>
      <c r="AB16" s="1457"/>
      <c r="AC16" s="1457"/>
      <c r="AD16" s="319"/>
      <c r="AE16" s="155"/>
      <c r="AF16" s="155"/>
      <c r="AG16" s="1049"/>
      <c r="AH16" s="1049"/>
      <c r="AI16" s="1049"/>
      <c r="AJ16" s="866"/>
      <c r="AK16" s="1047"/>
      <c r="AL16" s="1048"/>
      <c r="AM16" s="1048"/>
      <c r="AN16" s="1048"/>
      <c r="AO16" s="1048"/>
      <c r="AP16" s="1048"/>
      <c r="AQ16" s="1048"/>
      <c r="AR16" s="1048"/>
      <c r="AS16" s="1048"/>
      <c r="AT16" s="1044"/>
      <c r="AU16" s="1050"/>
      <c r="AV16" s="1050"/>
      <c r="AW16" s="1050"/>
      <c r="AX16" s="866"/>
      <c r="AY16" s="1047"/>
      <c r="AZ16" s="1048"/>
      <c r="BA16" s="1048"/>
      <c r="BB16" s="1048"/>
      <c r="BC16" s="1048"/>
      <c r="BD16" s="1048"/>
      <c r="BE16" s="1048"/>
      <c r="BF16" s="1048"/>
      <c r="BG16" s="1062"/>
      <c r="BH16" s="1061"/>
    </row>
    <row r="17" spans="2:80" ht="15" customHeight="1">
      <c r="B17" s="1410" t="s">
        <v>91</v>
      </c>
      <c r="C17" s="1411"/>
      <c r="D17" s="1411"/>
      <c r="E17" s="1411"/>
      <c r="F17" s="1411"/>
      <c r="G17" s="1411"/>
      <c r="H17" s="1411"/>
      <c r="I17" s="1411"/>
      <c r="J17" s="1411"/>
      <c r="K17" s="1411"/>
      <c r="L17" s="1412"/>
      <c r="M17" s="460" t="s">
        <v>644</v>
      </c>
      <c r="N17" s="460"/>
      <c r="O17" s="911"/>
      <c r="P17" s="460" t="s">
        <v>645</v>
      </c>
      <c r="Q17" s="460"/>
      <c r="R17" s="911"/>
      <c r="S17" s="460" t="s">
        <v>186</v>
      </c>
      <c r="T17" s="460"/>
      <c r="U17" s="911"/>
      <c r="V17" s="899" t="s">
        <v>187</v>
      </c>
      <c r="W17" s="460"/>
      <c r="X17" s="911"/>
      <c r="Y17" s="460" t="s">
        <v>188</v>
      </c>
      <c r="Z17" s="460"/>
      <c r="AA17" s="911"/>
      <c r="AB17" s="899" t="s">
        <v>189</v>
      </c>
      <c r="AC17" s="460"/>
      <c r="AD17" s="911"/>
      <c r="AE17" s="460" t="s">
        <v>190</v>
      </c>
      <c r="AF17" s="460"/>
      <c r="AG17" s="1067"/>
      <c r="AH17" s="1068" t="s">
        <v>191</v>
      </c>
      <c r="AI17" s="1068"/>
      <c r="AJ17" s="1067"/>
      <c r="AK17" s="1068" t="s">
        <v>192</v>
      </c>
      <c r="AL17" s="1068"/>
      <c r="AM17" s="1067"/>
      <c r="AN17" s="1068" t="s">
        <v>647</v>
      </c>
      <c r="AO17" s="1068"/>
      <c r="AP17" s="1067"/>
      <c r="AQ17" s="1068" t="s">
        <v>648</v>
      </c>
      <c r="AR17" s="1068"/>
      <c r="AS17" s="1067"/>
      <c r="AT17" s="1068" t="s">
        <v>649</v>
      </c>
      <c r="AU17" s="1068"/>
      <c r="AV17" s="1067"/>
      <c r="AW17" s="1068"/>
      <c r="AX17" s="1068"/>
      <c r="AY17" s="1067"/>
      <c r="AZ17" s="1068"/>
      <c r="BA17" s="1068"/>
      <c r="BB17" s="1067"/>
      <c r="BC17" s="1068"/>
      <c r="BD17" s="1068"/>
      <c r="BE17" s="1068" t="s">
        <v>92</v>
      </c>
      <c r="BF17" s="1413" t="s">
        <v>16</v>
      </c>
      <c r="BG17" s="1414"/>
      <c r="BH17" s="1415"/>
    </row>
    <row r="18" spans="2:80" ht="15" customHeight="1">
      <c r="B18" s="1419" t="s">
        <v>228</v>
      </c>
      <c r="C18" s="1420"/>
      <c r="D18" s="1420"/>
      <c r="E18" s="1420"/>
      <c r="F18" s="1420"/>
      <c r="G18" s="1420"/>
      <c r="H18" s="1420"/>
      <c r="I18" s="1420"/>
      <c r="J18" s="1420"/>
      <c r="K18" s="1420"/>
      <c r="L18" s="1421"/>
      <c r="M18" s="912" t="s">
        <v>646</v>
      </c>
      <c r="N18" s="913">
        <v>20</v>
      </c>
      <c r="O18" s="914">
        <v>30</v>
      </c>
      <c r="P18" s="912" t="s">
        <v>646</v>
      </c>
      <c r="Q18" s="913">
        <v>20</v>
      </c>
      <c r="R18" s="914">
        <v>30</v>
      </c>
      <c r="S18" s="912" t="s">
        <v>646</v>
      </c>
      <c r="T18" s="913">
        <v>20</v>
      </c>
      <c r="U18" s="914">
        <v>30</v>
      </c>
      <c r="V18" s="912" t="s">
        <v>646</v>
      </c>
      <c r="W18" s="913">
        <v>20</v>
      </c>
      <c r="X18" s="914">
        <v>30</v>
      </c>
      <c r="Y18" s="912" t="s">
        <v>646</v>
      </c>
      <c r="Z18" s="913">
        <v>20</v>
      </c>
      <c r="AA18" s="914">
        <v>30</v>
      </c>
      <c r="AB18" s="912" t="s">
        <v>646</v>
      </c>
      <c r="AC18" s="913">
        <v>20</v>
      </c>
      <c r="AD18" s="914">
        <v>30</v>
      </c>
      <c r="AE18" s="912" t="s">
        <v>646</v>
      </c>
      <c r="AF18" s="913">
        <v>20</v>
      </c>
      <c r="AG18" s="914">
        <v>30</v>
      </c>
      <c r="AH18" s="912" t="s">
        <v>646</v>
      </c>
      <c r="AI18" s="913">
        <v>20</v>
      </c>
      <c r="AJ18" s="914">
        <v>30</v>
      </c>
      <c r="AK18" s="912" t="s">
        <v>646</v>
      </c>
      <c r="AL18" s="913">
        <v>20</v>
      </c>
      <c r="AM18" s="914">
        <v>30</v>
      </c>
      <c r="AN18" s="912" t="s">
        <v>646</v>
      </c>
      <c r="AO18" s="913">
        <v>20</v>
      </c>
      <c r="AP18" s="914">
        <v>30</v>
      </c>
      <c r="AQ18" s="912" t="s">
        <v>646</v>
      </c>
      <c r="AR18" s="913">
        <v>20</v>
      </c>
      <c r="AS18" s="914">
        <v>30</v>
      </c>
      <c r="AT18" s="912" t="s">
        <v>646</v>
      </c>
      <c r="AU18" s="913">
        <v>20</v>
      </c>
      <c r="AV18" s="914">
        <v>30</v>
      </c>
      <c r="AW18" s="915"/>
      <c r="AX18" s="915"/>
      <c r="AY18" s="914"/>
      <c r="AZ18" s="915"/>
      <c r="BA18" s="915"/>
      <c r="BB18" s="914"/>
      <c r="BC18" s="915"/>
      <c r="BD18" s="915"/>
      <c r="BE18" s="916"/>
      <c r="BF18" s="1416"/>
      <c r="BG18" s="1417"/>
      <c r="BH18" s="1418"/>
    </row>
    <row r="19" spans="2:80" ht="24.9" customHeight="1">
      <c r="B19" s="1391" t="s">
        <v>640</v>
      </c>
      <c r="C19" s="1392"/>
      <c r="D19" s="1392"/>
      <c r="E19" s="1392"/>
      <c r="F19" s="1392"/>
      <c r="G19" s="1392"/>
      <c r="H19" s="1392"/>
      <c r="I19" s="1392"/>
      <c r="J19" s="1392"/>
      <c r="K19" s="1392"/>
      <c r="L19" s="1393"/>
      <c r="M19" s="68"/>
      <c r="N19" s="69"/>
      <c r="O19" s="70"/>
      <c r="P19" s="68"/>
      <c r="Q19" s="69"/>
      <c r="R19" s="70"/>
      <c r="S19" s="68"/>
      <c r="T19" s="69"/>
      <c r="U19" s="70"/>
      <c r="V19" s="68"/>
      <c r="W19" s="69"/>
      <c r="X19" s="70"/>
      <c r="Y19" s="68"/>
      <c r="Z19" s="921"/>
      <c r="AA19" s="70"/>
      <c r="AB19" s="68"/>
      <c r="AC19" s="69"/>
      <c r="AD19" s="70"/>
      <c r="AE19" s="68"/>
      <c r="AF19" s="69"/>
      <c r="AG19" s="917"/>
      <c r="AH19" s="918"/>
      <c r="AI19" s="69"/>
      <c r="AJ19" s="70"/>
      <c r="AK19" s="68"/>
      <c r="AL19" s="69"/>
      <c r="AM19" s="70"/>
      <c r="AN19" s="68"/>
      <c r="AO19" s="69"/>
      <c r="AP19" s="70"/>
      <c r="AQ19" s="68"/>
      <c r="AR19" s="69"/>
      <c r="AS19" s="70"/>
      <c r="AT19" s="68"/>
      <c r="AU19" s="69"/>
      <c r="AV19" s="70"/>
      <c r="AW19" s="68"/>
      <c r="AX19" s="69"/>
      <c r="AY19" s="70"/>
      <c r="AZ19" s="68"/>
      <c r="BA19" s="69"/>
      <c r="BB19" s="70"/>
      <c r="BC19" s="68"/>
      <c r="BD19" s="69"/>
      <c r="BE19" s="70"/>
      <c r="BF19" s="1394"/>
      <c r="BG19" s="1395"/>
      <c r="BH19" s="1396"/>
    </row>
    <row r="20" spans="2:80" ht="24.9" customHeight="1">
      <c r="B20" s="1391" t="s">
        <v>641</v>
      </c>
      <c r="C20" s="1392"/>
      <c r="D20" s="1392"/>
      <c r="E20" s="1392"/>
      <c r="F20" s="1392"/>
      <c r="G20" s="1392"/>
      <c r="H20" s="1392"/>
      <c r="I20" s="1392"/>
      <c r="J20" s="1392"/>
      <c r="K20" s="1392"/>
      <c r="L20" s="1393"/>
      <c r="M20" s="68"/>
      <c r="N20" s="69"/>
      <c r="O20" s="70"/>
      <c r="P20" s="68"/>
      <c r="Q20" s="69"/>
      <c r="R20" s="70"/>
      <c r="S20" s="68"/>
      <c r="T20" s="69"/>
      <c r="U20" s="70"/>
      <c r="V20" s="68"/>
      <c r="W20" s="69"/>
      <c r="X20" s="70"/>
      <c r="Y20" s="68"/>
      <c r="Z20" s="921"/>
      <c r="AA20" s="70"/>
      <c r="AB20" s="68"/>
      <c r="AC20" s="69"/>
      <c r="AD20" s="70"/>
      <c r="AE20" s="68"/>
      <c r="AF20" s="69"/>
      <c r="AG20" s="917"/>
      <c r="AH20" s="918"/>
      <c r="AI20" s="69"/>
      <c r="AJ20" s="70"/>
      <c r="AK20" s="68"/>
      <c r="AL20" s="69"/>
      <c r="AM20" s="70"/>
      <c r="AN20" s="68"/>
      <c r="AO20" s="69"/>
      <c r="AP20" s="70"/>
      <c r="AQ20" s="68"/>
      <c r="AR20" s="69"/>
      <c r="AS20" s="70"/>
      <c r="AT20" s="68"/>
      <c r="AU20" s="69"/>
      <c r="AV20" s="70"/>
      <c r="AW20" s="68"/>
      <c r="AX20" s="69"/>
      <c r="AY20" s="70"/>
      <c r="AZ20" s="68"/>
      <c r="BA20" s="69"/>
      <c r="BB20" s="70"/>
      <c r="BC20" s="68"/>
      <c r="BD20" s="69"/>
      <c r="BE20" s="70"/>
      <c r="BF20" s="1394"/>
      <c r="BG20" s="1395"/>
      <c r="BH20" s="1396"/>
      <c r="BM20" s="152"/>
    </row>
    <row r="21" spans="2:80" ht="24.9" customHeight="1">
      <c r="B21" s="1391" t="s">
        <v>642</v>
      </c>
      <c r="C21" s="1392"/>
      <c r="D21" s="1392"/>
      <c r="E21" s="1392"/>
      <c r="F21" s="1392"/>
      <c r="G21" s="1392"/>
      <c r="H21" s="1392"/>
      <c r="I21" s="1392"/>
      <c r="J21" s="1392"/>
      <c r="K21" s="1392"/>
      <c r="L21" s="1393"/>
      <c r="M21" s="68"/>
      <c r="N21" s="69"/>
      <c r="O21" s="70"/>
      <c r="P21" s="68"/>
      <c r="Q21" s="69"/>
      <c r="R21" s="70"/>
      <c r="S21" s="68"/>
      <c r="T21" s="69"/>
      <c r="U21" s="70"/>
      <c r="V21" s="68"/>
      <c r="W21" s="69"/>
      <c r="X21" s="70"/>
      <c r="Y21" s="68"/>
      <c r="Z21" s="921"/>
      <c r="AA21" s="70"/>
      <c r="AB21" s="68"/>
      <c r="AC21" s="69"/>
      <c r="AD21" s="70"/>
      <c r="AE21" s="68"/>
      <c r="AF21" s="69"/>
      <c r="AG21" s="917"/>
      <c r="AH21" s="918"/>
      <c r="AI21" s="69"/>
      <c r="AJ21" s="70"/>
      <c r="AK21" s="68"/>
      <c r="AL21" s="69"/>
      <c r="AM21" s="70"/>
      <c r="AN21" s="68"/>
      <c r="AO21" s="69"/>
      <c r="AP21" s="70"/>
      <c r="AQ21" s="68"/>
      <c r="AR21" s="69"/>
      <c r="AS21" s="70"/>
      <c r="AT21" s="68"/>
      <c r="AU21" s="69"/>
      <c r="AV21" s="70"/>
      <c r="AW21" s="68"/>
      <c r="AX21" s="69"/>
      <c r="AY21" s="70"/>
      <c r="AZ21" s="68"/>
      <c r="BA21" s="69"/>
      <c r="BB21" s="70"/>
      <c r="BC21" s="68"/>
      <c r="BD21" s="69"/>
      <c r="BE21" s="70"/>
      <c r="BF21" s="1394"/>
      <c r="BG21" s="1395"/>
      <c r="BH21" s="1396"/>
    </row>
    <row r="22" spans="2:80" ht="24.9" customHeight="1">
      <c r="B22" s="1391" t="s">
        <v>643</v>
      </c>
      <c r="C22" s="1392"/>
      <c r="D22" s="1392"/>
      <c r="E22" s="1392"/>
      <c r="F22" s="1392"/>
      <c r="G22" s="1392"/>
      <c r="H22" s="1392"/>
      <c r="I22" s="1392"/>
      <c r="J22" s="1392"/>
      <c r="K22" s="1392"/>
      <c r="L22" s="1393"/>
      <c r="M22" s="68"/>
      <c r="N22" s="69"/>
      <c r="O22" s="70"/>
      <c r="P22" s="68"/>
      <c r="Q22" s="69"/>
      <c r="R22" s="70"/>
      <c r="S22" s="68"/>
      <c r="T22" s="69"/>
      <c r="U22" s="70"/>
      <c r="V22" s="68"/>
      <c r="W22" s="69"/>
      <c r="X22" s="70"/>
      <c r="Y22" s="68"/>
      <c r="Z22" s="921"/>
      <c r="AA22" s="70"/>
      <c r="AB22" s="68"/>
      <c r="AC22" s="69"/>
      <c r="AD22" s="70"/>
      <c r="AE22" s="68"/>
      <c r="AF22" s="69"/>
      <c r="AG22" s="917"/>
      <c r="AH22" s="918"/>
      <c r="AI22" s="69"/>
      <c r="AJ22" s="70"/>
      <c r="AK22" s="68"/>
      <c r="AL22" s="69"/>
      <c r="AM22" s="70"/>
      <c r="AN22" s="68"/>
      <c r="AO22" s="69"/>
      <c r="AP22" s="70"/>
      <c r="AQ22" s="68"/>
      <c r="AR22" s="69"/>
      <c r="AS22" s="70"/>
      <c r="AT22" s="68"/>
      <c r="AU22" s="69"/>
      <c r="AV22" s="70"/>
      <c r="AW22" s="68"/>
      <c r="AX22" s="69"/>
      <c r="AY22" s="70"/>
      <c r="AZ22" s="68"/>
      <c r="BA22" s="69"/>
      <c r="BB22" s="70"/>
      <c r="BC22" s="68"/>
      <c r="BD22" s="69"/>
      <c r="BE22" s="70"/>
      <c r="BF22" s="1394"/>
      <c r="BG22" s="1395"/>
      <c r="BH22" s="1396"/>
    </row>
    <row r="23" spans="2:80" ht="24.9" customHeight="1">
      <c r="B23" s="1391" t="s">
        <v>650</v>
      </c>
      <c r="C23" s="1392"/>
      <c r="D23" s="1392"/>
      <c r="E23" s="1392"/>
      <c r="F23" s="1392"/>
      <c r="G23" s="1392"/>
      <c r="H23" s="1392"/>
      <c r="I23" s="1392"/>
      <c r="J23" s="1392"/>
      <c r="K23" s="1392"/>
      <c r="L23" s="1393"/>
      <c r="M23" s="68"/>
      <c r="N23" s="69"/>
      <c r="O23" s="70"/>
      <c r="P23" s="68"/>
      <c r="Q23" s="69"/>
      <c r="R23" s="70"/>
      <c r="S23" s="68"/>
      <c r="T23" s="69"/>
      <c r="U23" s="70"/>
      <c r="V23" s="68"/>
      <c r="W23" s="69"/>
      <c r="X23" s="70"/>
      <c r="Y23" s="68"/>
      <c r="Z23" s="921"/>
      <c r="AA23" s="70"/>
      <c r="AB23" s="68"/>
      <c r="AC23" s="69"/>
      <c r="AD23" s="70"/>
      <c r="AE23" s="68"/>
      <c r="AF23" s="69"/>
      <c r="AG23" s="917"/>
      <c r="AH23" s="918"/>
      <c r="AI23" s="69"/>
      <c r="AJ23" s="70"/>
      <c r="AK23" s="68"/>
      <c r="AL23" s="69"/>
      <c r="AM23" s="70"/>
      <c r="AN23" s="68"/>
      <c r="AO23" s="69"/>
      <c r="AP23" s="70"/>
      <c r="AQ23" s="68"/>
      <c r="AR23" s="69"/>
      <c r="AS23" s="70"/>
      <c r="AT23" s="68"/>
      <c r="AU23" s="69"/>
      <c r="AV23" s="70"/>
      <c r="AW23" s="68"/>
      <c r="AX23" s="69"/>
      <c r="AY23" s="70"/>
      <c r="AZ23" s="68"/>
      <c r="BA23" s="69"/>
      <c r="BB23" s="70"/>
      <c r="BC23" s="68"/>
      <c r="BD23" s="69"/>
      <c r="BE23" s="70"/>
      <c r="BF23" s="1394"/>
      <c r="BG23" s="1408"/>
      <c r="BH23" s="1409"/>
    </row>
    <row r="24" spans="2:80" ht="24.9" customHeight="1">
      <c r="B24" s="1391" t="s">
        <v>651</v>
      </c>
      <c r="C24" s="1392"/>
      <c r="D24" s="1392"/>
      <c r="E24" s="1392"/>
      <c r="F24" s="1392"/>
      <c r="G24" s="1392"/>
      <c r="H24" s="1392"/>
      <c r="I24" s="1392"/>
      <c r="J24" s="1392"/>
      <c r="K24" s="1392"/>
      <c r="L24" s="1393"/>
      <c r="M24" s="68"/>
      <c r="N24" s="71"/>
      <c r="O24" s="70"/>
      <c r="P24" s="68"/>
      <c r="Q24" s="69"/>
      <c r="R24" s="70"/>
      <c r="S24" s="68"/>
      <c r="T24" s="69"/>
      <c r="U24" s="70"/>
      <c r="V24" s="68"/>
      <c r="W24" s="69"/>
      <c r="X24" s="70"/>
      <c r="Y24" s="68"/>
      <c r="Z24" s="921"/>
      <c r="AA24" s="70"/>
      <c r="AB24" s="68"/>
      <c r="AC24" s="69"/>
      <c r="AD24" s="70"/>
      <c r="AE24" s="68"/>
      <c r="AF24" s="69"/>
      <c r="AG24" s="917"/>
      <c r="AH24" s="918"/>
      <c r="AI24" s="69"/>
      <c r="AJ24" s="70"/>
      <c r="AK24" s="68"/>
      <c r="AL24" s="69"/>
      <c r="AM24" s="70"/>
      <c r="AN24" s="68"/>
      <c r="AO24" s="69"/>
      <c r="AP24" s="70"/>
      <c r="AQ24" s="68"/>
      <c r="AR24" s="69"/>
      <c r="AS24" s="70"/>
      <c r="AT24" s="68"/>
      <c r="AU24" s="69"/>
      <c r="AV24" s="70"/>
      <c r="AW24" s="68"/>
      <c r="AX24" s="69"/>
      <c r="AY24" s="70"/>
      <c r="AZ24" s="68"/>
      <c r="BA24" s="69"/>
      <c r="BB24" s="70"/>
      <c r="BC24" s="68"/>
      <c r="BD24" s="69"/>
      <c r="BE24" s="70"/>
      <c r="BF24" s="1394"/>
      <c r="BG24" s="1395"/>
      <c r="BH24" s="1396"/>
    </row>
    <row r="25" spans="2:80" ht="24.9" customHeight="1">
      <c r="B25" s="1391" t="s">
        <v>652</v>
      </c>
      <c r="C25" s="1406"/>
      <c r="D25" s="1406"/>
      <c r="E25" s="1406"/>
      <c r="F25" s="1406"/>
      <c r="G25" s="1406"/>
      <c r="H25" s="1406"/>
      <c r="I25" s="1406"/>
      <c r="J25" s="1406"/>
      <c r="K25" s="1406"/>
      <c r="L25" s="1407"/>
      <c r="M25" s="68"/>
      <c r="N25" s="69"/>
      <c r="O25" s="70"/>
      <c r="P25" s="68"/>
      <c r="Q25" s="69"/>
      <c r="R25" s="70"/>
      <c r="S25" s="68"/>
      <c r="T25" s="69"/>
      <c r="U25" s="70"/>
      <c r="V25" s="68"/>
      <c r="W25" s="69"/>
      <c r="X25" s="70"/>
      <c r="Y25" s="68"/>
      <c r="Z25" s="921"/>
      <c r="AA25" s="70"/>
      <c r="AB25" s="68"/>
      <c r="AC25" s="69"/>
      <c r="AD25" s="70"/>
      <c r="AE25" s="68"/>
      <c r="AF25" s="69"/>
      <c r="AG25" s="917"/>
      <c r="AH25" s="918"/>
      <c r="AI25" s="69"/>
      <c r="AJ25" s="70"/>
      <c r="AK25" s="68"/>
      <c r="AL25" s="69"/>
      <c r="AM25" s="70"/>
      <c r="AN25" s="68"/>
      <c r="AO25" s="69"/>
      <c r="AP25" s="70"/>
      <c r="AQ25" s="68"/>
      <c r="AR25" s="69"/>
      <c r="AS25" s="70"/>
      <c r="AT25" s="68"/>
      <c r="AU25" s="69"/>
      <c r="AV25" s="70"/>
      <c r="AW25" s="68"/>
      <c r="AX25" s="69"/>
      <c r="AY25" s="70"/>
      <c r="AZ25" s="68"/>
      <c r="BA25" s="69"/>
      <c r="BB25" s="70"/>
      <c r="BC25" s="68"/>
      <c r="BD25" s="69"/>
      <c r="BE25" s="70"/>
      <c r="BF25" s="1394"/>
      <c r="BG25" s="1395"/>
      <c r="BH25" s="1396"/>
      <c r="BL25" s="1328" t="s">
        <v>132</v>
      </c>
      <c r="BM25" s="1090"/>
      <c r="BN25" s="1090"/>
      <c r="BO25" s="1090"/>
      <c r="BP25" s="1090"/>
    </row>
    <row r="26" spans="2:80" ht="24.9" customHeight="1">
      <c r="B26" s="1391" t="s">
        <v>653</v>
      </c>
      <c r="C26" s="1392"/>
      <c r="D26" s="1392"/>
      <c r="E26" s="1392"/>
      <c r="F26" s="1392"/>
      <c r="G26" s="1392"/>
      <c r="H26" s="1392"/>
      <c r="I26" s="1392"/>
      <c r="J26" s="1392"/>
      <c r="K26" s="1392"/>
      <c r="L26" s="1393"/>
      <c r="M26" s="68"/>
      <c r="N26" s="69"/>
      <c r="O26" s="70"/>
      <c r="P26" s="68"/>
      <c r="Q26" s="69"/>
      <c r="R26" s="70"/>
      <c r="S26" s="68"/>
      <c r="T26" s="69"/>
      <c r="U26" s="70"/>
      <c r="V26" s="68"/>
      <c r="W26" s="69"/>
      <c r="X26" s="70"/>
      <c r="Y26" s="68"/>
      <c r="Z26" s="921"/>
      <c r="AA26" s="70"/>
      <c r="AB26" s="68"/>
      <c r="AC26" s="69"/>
      <c r="AD26" s="70"/>
      <c r="AE26" s="68"/>
      <c r="AF26" s="69"/>
      <c r="AG26" s="917"/>
      <c r="AH26" s="918"/>
      <c r="AI26" s="69"/>
      <c r="AJ26" s="70"/>
      <c r="AK26" s="68"/>
      <c r="AL26" s="69"/>
      <c r="AM26" s="70"/>
      <c r="AN26" s="68"/>
      <c r="AO26" s="69"/>
      <c r="AP26" s="70"/>
      <c r="AQ26" s="68"/>
      <c r="AR26" s="69"/>
      <c r="AS26" s="70"/>
      <c r="AT26" s="68"/>
      <c r="AU26" s="69"/>
      <c r="AV26" s="70"/>
      <c r="AW26" s="68"/>
      <c r="AX26" s="69"/>
      <c r="AY26" s="70"/>
      <c r="AZ26" s="68"/>
      <c r="BA26" s="69"/>
      <c r="BB26" s="70"/>
      <c r="BC26" s="68"/>
      <c r="BD26" s="69"/>
      <c r="BE26" s="70"/>
      <c r="BF26" s="1394"/>
      <c r="BG26" s="1395"/>
      <c r="BH26" s="1396"/>
      <c r="BL26" s="1090"/>
      <c r="BM26" s="1090"/>
      <c r="BN26" s="1090"/>
      <c r="BO26" s="1090"/>
      <c r="BP26" s="1090"/>
    </row>
    <row r="27" spans="2:80" ht="24.9" customHeight="1">
      <c r="B27" s="1391"/>
      <c r="C27" s="1392"/>
      <c r="D27" s="1392"/>
      <c r="E27" s="1392"/>
      <c r="F27" s="1392"/>
      <c r="G27" s="1392"/>
      <c r="H27" s="1392"/>
      <c r="I27" s="1392"/>
      <c r="J27" s="1392"/>
      <c r="K27" s="1392"/>
      <c r="L27" s="1393"/>
      <c r="M27" s="68"/>
      <c r="N27" s="69"/>
      <c r="O27" s="70"/>
      <c r="P27" s="68"/>
      <c r="Q27" s="69"/>
      <c r="R27" s="70"/>
      <c r="S27" s="68"/>
      <c r="T27" s="69"/>
      <c r="U27" s="70"/>
      <c r="V27" s="68"/>
      <c r="W27" s="69"/>
      <c r="X27" s="70"/>
      <c r="Y27" s="68"/>
      <c r="Z27" s="921"/>
      <c r="AA27" s="70"/>
      <c r="AB27" s="68"/>
      <c r="AC27" s="69"/>
      <c r="AD27" s="70"/>
      <c r="AE27" s="68"/>
      <c r="AF27" s="69"/>
      <c r="AG27" s="917"/>
      <c r="AH27" s="918"/>
      <c r="AI27" s="69"/>
      <c r="AJ27" s="70"/>
      <c r="AK27" s="68"/>
      <c r="AL27" s="69"/>
      <c r="AM27" s="70"/>
      <c r="AN27" s="68"/>
      <c r="AO27" s="69"/>
      <c r="AP27" s="70"/>
      <c r="AQ27" s="68"/>
      <c r="AR27" s="69"/>
      <c r="AS27" s="70"/>
      <c r="AT27" s="68"/>
      <c r="AU27" s="69"/>
      <c r="AV27" s="70"/>
      <c r="AW27" s="68"/>
      <c r="AX27" s="69"/>
      <c r="AY27" s="70"/>
      <c r="AZ27" s="68"/>
      <c r="BA27" s="69"/>
      <c r="BB27" s="70"/>
      <c r="BC27" s="68"/>
      <c r="BD27" s="69"/>
      <c r="BE27" s="70"/>
      <c r="BF27" s="1394"/>
      <c r="BG27" s="1395"/>
      <c r="BH27" s="1396"/>
      <c r="BL27" s="1090"/>
      <c r="BM27" s="1090"/>
      <c r="BN27" s="1090"/>
      <c r="BO27" s="1090"/>
      <c r="BP27" s="1090"/>
    </row>
    <row r="28" spans="2:80" ht="24.9" customHeight="1">
      <c r="B28" s="1403" t="s">
        <v>512</v>
      </c>
      <c r="C28" s="1404"/>
      <c r="D28" s="1404"/>
      <c r="E28" s="1404"/>
      <c r="F28" s="1404"/>
      <c r="G28" s="1404"/>
      <c r="H28" s="1404"/>
      <c r="I28" s="1404"/>
      <c r="J28" s="1404"/>
      <c r="K28" s="1404"/>
      <c r="L28" s="1405"/>
      <c r="M28" s="68"/>
      <c r="N28" s="69"/>
      <c r="O28" s="70"/>
      <c r="P28" s="68"/>
      <c r="Q28" s="69"/>
      <c r="R28" s="70"/>
      <c r="S28" s="68"/>
      <c r="T28" s="69"/>
      <c r="U28" s="70"/>
      <c r="V28" s="68"/>
      <c r="W28" s="69"/>
      <c r="X28" s="70"/>
      <c r="Y28" s="68"/>
      <c r="Z28" s="921"/>
      <c r="AA28" s="70"/>
      <c r="AB28" s="68"/>
      <c r="AC28" s="69"/>
      <c r="AD28" s="70"/>
      <c r="AE28" s="68"/>
      <c r="AF28" s="69"/>
      <c r="AG28" s="917"/>
      <c r="AH28" s="918"/>
      <c r="AI28" s="69"/>
      <c r="AJ28" s="70"/>
      <c r="AK28" s="68"/>
      <c r="AL28" s="69"/>
      <c r="AM28" s="70"/>
      <c r="AN28" s="68"/>
      <c r="AO28" s="69"/>
      <c r="AP28" s="70"/>
      <c r="AQ28" s="68"/>
      <c r="AR28" s="69"/>
      <c r="AS28" s="70"/>
      <c r="AT28" s="68"/>
      <c r="AU28" s="69"/>
      <c r="AV28" s="70"/>
      <c r="AW28" s="68"/>
      <c r="AX28" s="69"/>
      <c r="AY28" s="70"/>
      <c r="AZ28" s="68"/>
      <c r="BA28" s="69"/>
      <c r="BB28" s="70"/>
      <c r="BC28" s="68"/>
      <c r="BD28" s="69"/>
      <c r="BE28" s="70"/>
      <c r="BF28" s="1394"/>
      <c r="BG28" s="1395"/>
      <c r="BH28" s="1396"/>
      <c r="BL28" s="1074"/>
      <c r="BM28" s="1074"/>
      <c r="BN28" s="1074"/>
      <c r="BO28" s="1074"/>
      <c r="BP28" s="1074"/>
    </row>
    <row r="29" spans="2:80" ht="24.9" customHeight="1">
      <c r="B29" s="1403" t="s">
        <v>654</v>
      </c>
      <c r="C29" s="1404"/>
      <c r="D29" s="1404"/>
      <c r="E29" s="1404"/>
      <c r="F29" s="1404"/>
      <c r="G29" s="1404"/>
      <c r="H29" s="1404"/>
      <c r="I29" s="1404"/>
      <c r="J29" s="1404"/>
      <c r="K29" s="1404"/>
      <c r="L29" s="1405"/>
      <c r="M29" s="68"/>
      <c r="N29" s="69"/>
      <c r="O29" s="70"/>
      <c r="P29" s="68"/>
      <c r="Q29" s="69"/>
      <c r="R29" s="70"/>
      <c r="S29" s="68"/>
      <c r="T29" s="69"/>
      <c r="U29" s="70"/>
      <c r="V29" s="68"/>
      <c r="W29" s="69"/>
      <c r="X29" s="70"/>
      <c r="Y29" s="68"/>
      <c r="Z29" s="921"/>
      <c r="AA29" s="70"/>
      <c r="AB29" s="68"/>
      <c r="AC29" s="69"/>
      <c r="AD29" s="70"/>
      <c r="AE29" s="68"/>
      <c r="AF29" s="69"/>
      <c r="AG29" s="917"/>
      <c r="AH29" s="918"/>
      <c r="AI29" s="69"/>
      <c r="AJ29" s="70"/>
      <c r="AK29" s="68"/>
      <c r="AL29" s="69"/>
      <c r="AM29" s="70"/>
      <c r="AN29" s="68"/>
      <c r="AO29" s="69"/>
      <c r="AP29" s="70"/>
      <c r="AQ29" s="68"/>
      <c r="AR29" s="69"/>
      <c r="AS29" s="70"/>
      <c r="AT29" s="68"/>
      <c r="AU29" s="69"/>
      <c r="AV29" s="70"/>
      <c r="AW29" s="68"/>
      <c r="AX29" s="69"/>
      <c r="AY29" s="70"/>
      <c r="AZ29" s="68"/>
      <c r="BA29" s="69"/>
      <c r="BB29" s="70"/>
      <c r="BC29" s="68"/>
      <c r="BD29" s="69"/>
      <c r="BE29" s="70"/>
      <c r="BF29" s="1394"/>
      <c r="BG29" s="1395"/>
      <c r="BH29" s="1396"/>
    </row>
    <row r="30" spans="2:80" ht="24.9" customHeight="1">
      <c r="B30" s="1391"/>
      <c r="C30" s="1392"/>
      <c r="D30" s="1392"/>
      <c r="E30" s="1392"/>
      <c r="F30" s="1392"/>
      <c r="G30" s="1392"/>
      <c r="H30" s="1392"/>
      <c r="I30" s="1392"/>
      <c r="J30" s="1392"/>
      <c r="K30" s="1392"/>
      <c r="L30" s="1393"/>
      <c r="M30" s="68"/>
      <c r="N30" s="69"/>
      <c r="O30" s="70"/>
      <c r="P30" s="68"/>
      <c r="Q30" s="69"/>
      <c r="R30" s="70"/>
      <c r="S30" s="68"/>
      <c r="T30" s="69"/>
      <c r="U30" s="70"/>
      <c r="V30" s="68"/>
      <c r="W30" s="69"/>
      <c r="X30" s="70"/>
      <c r="Y30" s="68"/>
      <c r="Z30" s="921"/>
      <c r="AA30" s="70"/>
      <c r="AB30" s="68"/>
      <c r="AC30" s="69"/>
      <c r="AD30" s="70"/>
      <c r="AE30" s="68"/>
      <c r="AF30" s="69"/>
      <c r="AG30" s="917"/>
      <c r="AH30" s="918"/>
      <c r="AI30" s="69"/>
      <c r="AJ30" s="70"/>
      <c r="AK30" s="68"/>
      <c r="AL30" s="69"/>
      <c r="AM30" s="70"/>
      <c r="AN30" s="68"/>
      <c r="AO30" s="69"/>
      <c r="AP30" s="70"/>
      <c r="AQ30" s="68"/>
      <c r="AR30" s="69"/>
      <c r="AS30" s="70"/>
      <c r="AT30" s="68"/>
      <c r="AU30" s="69"/>
      <c r="AV30" s="70"/>
      <c r="AW30" s="68"/>
      <c r="AX30" s="69"/>
      <c r="AY30" s="70"/>
      <c r="AZ30" s="68"/>
      <c r="BA30" s="69"/>
      <c r="BB30" s="70"/>
      <c r="BC30" s="68"/>
      <c r="BD30" s="69"/>
      <c r="BE30" s="70"/>
      <c r="BF30" s="1394"/>
      <c r="BG30" s="1395"/>
      <c r="BH30" s="1396"/>
    </row>
    <row r="31" spans="2:80" ht="24.9" customHeight="1" thickBot="1">
      <c r="B31" s="1397"/>
      <c r="C31" s="1398"/>
      <c r="D31" s="1398"/>
      <c r="E31" s="1398"/>
      <c r="F31" s="1398"/>
      <c r="G31" s="1398"/>
      <c r="H31" s="1398"/>
      <c r="I31" s="1398"/>
      <c r="J31" s="1398"/>
      <c r="K31" s="1398"/>
      <c r="L31" s="1399"/>
      <c r="M31" s="72"/>
      <c r="N31" s="73"/>
      <c r="O31" s="74"/>
      <c r="P31" s="72"/>
      <c r="Q31" s="73"/>
      <c r="R31" s="74"/>
      <c r="S31" s="72"/>
      <c r="T31" s="73"/>
      <c r="U31" s="74"/>
      <c r="V31" s="72"/>
      <c r="W31" s="73"/>
      <c r="X31" s="74"/>
      <c r="Y31" s="72"/>
      <c r="Z31" s="922"/>
      <c r="AA31" s="74"/>
      <c r="AB31" s="72"/>
      <c r="AC31" s="73"/>
      <c r="AD31" s="74"/>
      <c r="AE31" s="72"/>
      <c r="AF31" s="73"/>
      <c r="AG31" s="919"/>
      <c r="AH31" s="920"/>
      <c r="AI31" s="73"/>
      <c r="AJ31" s="74"/>
      <c r="AK31" s="72"/>
      <c r="AL31" s="73"/>
      <c r="AM31" s="74"/>
      <c r="AN31" s="72"/>
      <c r="AO31" s="73"/>
      <c r="AP31" s="74"/>
      <c r="AQ31" s="72"/>
      <c r="AR31" s="73"/>
      <c r="AS31" s="74"/>
      <c r="AT31" s="72"/>
      <c r="AU31" s="73"/>
      <c r="AV31" s="74"/>
      <c r="AW31" s="72"/>
      <c r="AX31" s="73"/>
      <c r="AY31" s="74"/>
      <c r="AZ31" s="72"/>
      <c r="BA31" s="73"/>
      <c r="BB31" s="74"/>
      <c r="BC31" s="72"/>
      <c r="BD31" s="73"/>
      <c r="BE31" s="74"/>
      <c r="BF31" s="1400"/>
      <c r="BG31" s="1401"/>
      <c r="BH31" s="1402"/>
      <c r="BL31" s="4"/>
      <c r="BM31" s="4"/>
      <c r="BN31" s="4"/>
      <c r="BO31" s="4"/>
      <c r="BP31" s="4"/>
      <c r="BQ31" s="4"/>
      <c r="BR31" s="4"/>
      <c r="BS31" s="4"/>
      <c r="BT31" s="4"/>
      <c r="BU31" s="4"/>
      <c r="BV31" s="4"/>
      <c r="BW31" s="4"/>
      <c r="BX31" s="4"/>
      <c r="BY31" s="4"/>
      <c r="BZ31" s="4"/>
      <c r="CA31" s="4"/>
      <c r="CB31" s="4"/>
    </row>
    <row r="32" spans="2:80" s="4" customFormat="1" ht="12.9" hidden="1" customHeight="1">
      <c r="B32" s="160"/>
      <c r="C32" s="161"/>
      <c r="D32" s="161"/>
      <c r="E32" s="161"/>
      <c r="F32" s="161"/>
      <c r="G32" s="161"/>
      <c r="H32" s="161"/>
      <c r="I32" s="161"/>
      <c r="J32" s="161"/>
      <c r="K32" s="161"/>
      <c r="L32" s="161"/>
      <c r="M32" s="160"/>
      <c r="N32" s="160"/>
      <c r="O32" s="160"/>
      <c r="P32" s="160"/>
      <c r="Q32" s="160"/>
      <c r="R32" s="160"/>
      <c r="S32" s="160"/>
      <c r="T32" s="160"/>
      <c r="U32" s="160"/>
      <c r="V32" s="160"/>
      <c r="W32" s="160"/>
      <c r="X32" s="160"/>
      <c r="Y32" s="160"/>
      <c r="Z32" s="160"/>
      <c r="AA32" s="160"/>
      <c r="AB32" s="160"/>
      <c r="AC32" s="160"/>
      <c r="AD32" s="160"/>
      <c r="AE32" s="160"/>
      <c r="AF32" s="160"/>
      <c r="AG32" s="162"/>
      <c r="AH32" s="232"/>
      <c r="AI32" s="232"/>
      <c r="AJ32" s="232"/>
      <c r="AK32" s="231"/>
      <c r="AL32" s="231"/>
      <c r="AM32" s="231"/>
      <c r="AN32" s="231"/>
      <c r="AO32" s="231"/>
      <c r="AP32" s="231"/>
      <c r="AQ32" s="1329" t="s">
        <v>25</v>
      </c>
      <c r="AR32" s="1330"/>
      <c r="AS32" s="1330"/>
      <c r="AT32" s="163"/>
      <c r="AU32" s="1333" t="s">
        <v>99</v>
      </c>
      <c r="AV32" s="1333"/>
      <c r="AW32" s="1333"/>
      <c r="AX32" s="1333"/>
      <c r="AY32" s="56"/>
      <c r="AZ32" s="164"/>
      <c r="BA32" s="231"/>
      <c r="BB32" s="1333" t="s">
        <v>26</v>
      </c>
      <c r="BC32" s="1334"/>
      <c r="BD32" s="1334"/>
      <c r="BE32" s="1334"/>
      <c r="BF32" s="1334"/>
      <c r="BG32" s="165"/>
      <c r="BH32" s="166"/>
    </row>
    <row r="33" spans="2:80" s="4" customFormat="1" ht="20.100000000000001" hidden="1" customHeight="1">
      <c r="B33" s="160"/>
      <c r="C33" s="161"/>
      <c r="D33" s="161"/>
      <c r="E33" s="161"/>
      <c r="F33" s="161"/>
      <c r="G33" s="161"/>
      <c r="H33" s="161"/>
      <c r="I33" s="161"/>
      <c r="J33" s="161"/>
      <c r="K33" s="161"/>
      <c r="L33" s="161"/>
      <c r="M33" s="160"/>
      <c r="N33" s="160"/>
      <c r="O33" s="160"/>
      <c r="P33" s="160"/>
      <c r="Q33" s="160"/>
      <c r="R33" s="160"/>
      <c r="S33" s="160"/>
      <c r="T33" s="160"/>
      <c r="U33" s="160"/>
      <c r="V33" s="160"/>
      <c r="W33" s="160"/>
      <c r="X33" s="160"/>
      <c r="Y33" s="160"/>
      <c r="Z33" s="160"/>
      <c r="AA33" s="160"/>
      <c r="AB33" s="160"/>
      <c r="AC33" s="160"/>
      <c r="AD33" s="160"/>
      <c r="AE33" s="160"/>
      <c r="AF33" s="160"/>
      <c r="AG33" s="160"/>
      <c r="AH33" s="233"/>
      <c r="AI33" s="233"/>
      <c r="AJ33" s="233"/>
      <c r="AK33" s="233"/>
      <c r="AL33" s="233"/>
      <c r="AM33" s="233"/>
      <c r="AN33" s="233"/>
      <c r="AO33" s="233"/>
      <c r="AP33" s="233"/>
      <c r="AQ33" s="1335"/>
      <c r="AR33" s="1336"/>
      <c r="AS33" s="1336"/>
      <c r="AT33" s="1343"/>
      <c r="AU33" s="1344"/>
      <c r="AV33" s="1344"/>
      <c r="AW33" s="1345"/>
      <c r="AX33" s="1345"/>
      <c r="AY33" s="1341"/>
      <c r="AZ33" s="1343"/>
      <c r="BA33" s="1344"/>
      <c r="BB33" s="1344"/>
      <c r="BC33" s="1345"/>
      <c r="BD33" s="1345"/>
      <c r="BE33" s="1345"/>
      <c r="BF33" s="1345"/>
      <c r="BG33" s="1345"/>
      <c r="BH33" s="1348"/>
      <c r="BL33" s="3"/>
      <c r="BM33" s="3"/>
      <c r="BN33" s="3"/>
      <c r="BO33" s="3"/>
      <c r="BP33" s="3"/>
      <c r="BQ33" s="3"/>
      <c r="BR33" s="3"/>
      <c r="BS33" s="3"/>
      <c r="BT33" s="3"/>
      <c r="BU33" s="3"/>
      <c r="BV33" s="3"/>
      <c r="BW33" s="3"/>
      <c r="BX33" s="3"/>
      <c r="BY33" s="3"/>
      <c r="BZ33" s="3"/>
      <c r="CA33" s="3"/>
      <c r="CB33" s="3"/>
    </row>
    <row r="34" spans="2:80" ht="20.100000000000001" hidden="1" customHeight="1" thickBot="1">
      <c r="C34" s="5"/>
      <c r="AG34" s="233"/>
      <c r="AH34" s="233"/>
      <c r="AI34" s="233"/>
      <c r="AJ34" s="167" t="s">
        <v>94</v>
      </c>
      <c r="AK34" s="233"/>
      <c r="AL34" s="233"/>
      <c r="AM34" s="233"/>
      <c r="AN34" s="233"/>
      <c r="AO34" s="233"/>
      <c r="AP34" s="233"/>
      <c r="AQ34" s="1337"/>
      <c r="AR34" s="1338"/>
      <c r="AS34" s="1338"/>
      <c r="AT34" s="1346"/>
      <c r="AU34" s="1347"/>
      <c r="AV34" s="1347"/>
      <c r="AW34" s="1347"/>
      <c r="AX34" s="1347"/>
      <c r="AY34" s="1342"/>
      <c r="AZ34" s="1346"/>
      <c r="BA34" s="1347"/>
      <c r="BB34" s="1347"/>
      <c r="BC34" s="1347"/>
      <c r="BD34" s="1347"/>
      <c r="BE34" s="1347"/>
      <c r="BF34" s="1347"/>
      <c r="BG34" s="1347"/>
      <c r="BH34" s="1349"/>
    </row>
    <row r="35" spans="2:80" ht="24" customHeight="1"/>
    <row r="36" spans="2:80" ht="15" hidden="1" customHeight="1">
      <c r="B36" s="141"/>
      <c r="C36" s="227"/>
      <c r="D36" s="227"/>
      <c r="E36" s="227"/>
      <c r="F36" s="227"/>
      <c r="G36" s="227"/>
      <c r="H36" s="227"/>
      <c r="I36" s="227"/>
      <c r="J36" s="227"/>
      <c r="K36" s="227"/>
      <c r="L36" s="227"/>
      <c r="M36" s="218"/>
      <c r="N36" s="218"/>
      <c r="O36" s="218"/>
      <c r="P36" s="142"/>
      <c r="Q36" s="142"/>
      <c r="R36" s="142"/>
      <c r="S36" s="1385" t="s">
        <v>100</v>
      </c>
      <c r="T36" s="1386"/>
      <c r="U36" s="1386"/>
      <c r="V36" s="1386"/>
      <c r="W36" s="1386"/>
      <c r="X36" s="1386"/>
      <c r="Y36" s="1386"/>
      <c r="Z36" s="1386"/>
      <c r="AA36" s="1386"/>
      <c r="AB36" s="1386"/>
      <c r="AC36" s="1386"/>
      <c r="AD36" s="1386"/>
      <c r="AE36" s="1386"/>
      <c r="AF36" s="1386"/>
      <c r="AG36" s="1387"/>
      <c r="AH36" s="1387" t="s">
        <v>95</v>
      </c>
      <c r="AI36" s="1385" t="s">
        <v>80</v>
      </c>
      <c r="AJ36" s="1389"/>
      <c r="AK36" s="1389"/>
      <c r="AL36" s="1389"/>
      <c r="AM36" s="1389"/>
      <c r="AN36" s="1389"/>
      <c r="AO36" s="1390" t="s">
        <v>96</v>
      </c>
      <c r="AP36" s="1390"/>
      <c r="AQ36" s="143"/>
      <c r="AR36" s="144"/>
      <c r="AS36" s="144"/>
      <c r="AT36" s="143"/>
      <c r="AU36" s="145"/>
      <c r="AV36" s="145"/>
      <c r="AW36" s="146"/>
      <c r="AX36" s="147"/>
      <c r="AY36" s="147"/>
      <c r="AZ36" s="146"/>
      <c r="BA36" s="148"/>
      <c r="BB36" s="148"/>
      <c r="BC36" s="146"/>
      <c r="BD36" s="147"/>
      <c r="BE36" s="147"/>
      <c r="BF36" s="144"/>
      <c r="BG36" s="149"/>
      <c r="BH36" s="149"/>
    </row>
    <row r="37" spans="2:80" ht="15" hidden="1" customHeight="1">
      <c r="B37" s="218"/>
      <c r="C37" s="227"/>
      <c r="D37" s="227"/>
      <c r="E37" s="227"/>
      <c r="F37" s="227"/>
      <c r="G37" s="227"/>
      <c r="H37" s="227"/>
      <c r="I37" s="227"/>
      <c r="J37" s="227"/>
      <c r="K37" s="227"/>
      <c r="L37" s="227"/>
      <c r="M37" s="218"/>
      <c r="N37" s="218"/>
      <c r="O37" s="218"/>
      <c r="P37" s="142"/>
      <c r="Q37" s="142"/>
      <c r="R37" s="142"/>
      <c r="S37" s="1386"/>
      <c r="T37" s="1386"/>
      <c r="U37" s="1386"/>
      <c r="V37" s="1386"/>
      <c r="W37" s="1386"/>
      <c r="X37" s="1386"/>
      <c r="Y37" s="1386"/>
      <c r="Z37" s="1386"/>
      <c r="AA37" s="1386"/>
      <c r="AB37" s="1386"/>
      <c r="AC37" s="1386"/>
      <c r="AD37" s="1386"/>
      <c r="AE37" s="1386"/>
      <c r="AF37" s="1386"/>
      <c r="AG37" s="1387"/>
      <c r="AH37" s="1388"/>
      <c r="AI37" s="1389"/>
      <c r="AJ37" s="1389"/>
      <c r="AK37" s="1389"/>
      <c r="AL37" s="1389"/>
      <c r="AM37" s="1389"/>
      <c r="AN37" s="1389"/>
      <c r="AO37" s="1390"/>
      <c r="AP37" s="1390"/>
      <c r="AQ37" s="149"/>
      <c r="AR37" s="149"/>
      <c r="AS37" s="149"/>
      <c r="AT37" s="149"/>
      <c r="AU37" s="149"/>
      <c r="AV37" s="149"/>
      <c r="AW37" s="147"/>
      <c r="AX37" s="147"/>
      <c r="AY37" s="147"/>
      <c r="AZ37" s="147"/>
      <c r="BA37" s="147"/>
      <c r="BB37" s="147"/>
      <c r="BC37" s="147"/>
      <c r="BD37" s="147"/>
      <c r="BE37" s="147"/>
      <c r="BF37" s="149"/>
      <c r="BG37" s="149"/>
      <c r="BH37" s="149"/>
      <c r="BJ37" s="3" t="s">
        <v>80</v>
      </c>
    </row>
    <row r="38" spans="2:80" ht="18" hidden="1" customHeight="1" thickBot="1">
      <c r="B38" s="1367" t="s">
        <v>101</v>
      </c>
      <c r="C38" s="1368"/>
      <c r="D38" s="1368"/>
      <c r="E38" s="1368"/>
      <c r="F38" s="1368"/>
      <c r="G38" s="1368"/>
      <c r="H38" s="1368"/>
      <c r="I38" s="1368"/>
      <c r="J38" s="1368"/>
      <c r="K38" s="1368"/>
      <c r="L38" s="1368"/>
      <c r="M38" s="1368"/>
      <c r="N38" s="1368"/>
      <c r="O38" s="1368"/>
      <c r="P38" s="1368"/>
      <c r="Q38" s="1368"/>
      <c r="R38" s="1368"/>
      <c r="S38" s="1368"/>
      <c r="T38" s="1368"/>
      <c r="U38" s="1368"/>
      <c r="V38" s="1368"/>
      <c r="W38" s="1368"/>
      <c r="X38" s="1368"/>
      <c r="Y38" s="1368"/>
      <c r="Z38" s="1368"/>
      <c r="AA38" s="1368"/>
      <c r="AB38" s="1368"/>
      <c r="AC38" s="1368"/>
      <c r="AD38" s="1368"/>
      <c r="AE38" s="1368"/>
      <c r="AF38" s="1368"/>
      <c r="AG38" s="1368"/>
      <c r="AH38" s="1368"/>
      <c r="AI38" s="1368"/>
      <c r="AJ38" s="1368"/>
      <c r="AK38" s="1368"/>
      <c r="AL38" s="1368"/>
      <c r="AM38" s="1368"/>
      <c r="AN38" s="1368"/>
      <c r="AO38" s="1368"/>
      <c r="AP38" s="1368"/>
      <c r="AQ38" s="1368"/>
      <c r="AR38" s="1368"/>
      <c r="AS38" s="1368"/>
      <c r="AT38" s="1368"/>
      <c r="AU38" s="1368"/>
      <c r="AV38" s="1368"/>
      <c r="AW38" s="1368"/>
      <c r="AX38" s="1368"/>
      <c r="AY38" s="1368"/>
      <c r="AZ38" s="1368"/>
      <c r="BA38" s="1368"/>
      <c r="BB38" s="1368"/>
      <c r="BC38" s="1368"/>
      <c r="BD38" s="1368"/>
      <c r="BE38" s="1368"/>
      <c r="BF38" s="1368"/>
      <c r="BG38" s="1368"/>
      <c r="BH38" s="1368"/>
      <c r="BJ38" s="3" t="s">
        <v>81</v>
      </c>
    </row>
    <row r="39" spans="2:80" ht="15" hidden="1"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369" t="s">
        <v>3</v>
      </c>
      <c r="AH39" s="1370"/>
      <c r="AI39" s="1370"/>
      <c r="AJ39" s="1370"/>
      <c r="AK39" s="1370"/>
      <c r="AL39" s="1371" t="str">
        <f>AJ5</f>
        <v>○○○○施設保全業務（総合管理）</v>
      </c>
      <c r="AM39" s="1371"/>
      <c r="AN39" s="1371"/>
      <c r="AO39" s="1371"/>
      <c r="AP39" s="1371"/>
      <c r="AQ39" s="1371"/>
      <c r="AR39" s="1371"/>
      <c r="AS39" s="1371"/>
      <c r="AT39" s="1371"/>
      <c r="AU39" s="1371"/>
      <c r="AV39" s="1371"/>
      <c r="AW39" s="1371"/>
      <c r="AX39" s="1371"/>
      <c r="AY39" s="1371"/>
      <c r="AZ39" s="1371"/>
      <c r="BA39" s="1371"/>
      <c r="BB39" s="1371"/>
      <c r="BC39" s="1371"/>
      <c r="BD39" s="1371"/>
      <c r="BE39" s="1371"/>
      <c r="BF39" s="1371"/>
      <c r="BG39" s="1371"/>
      <c r="BH39" s="1372"/>
    </row>
    <row r="40" spans="2:80" ht="15" hidden="1" customHeight="1">
      <c r="B40" s="1375" t="s">
        <v>68</v>
      </c>
      <c r="C40" s="1376"/>
      <c r="D40" s="1376"/>
      <c r="E40" s="1376"/>
      <c r="F40" s="1376"/>
      <c r="G40" s="152"/>
      <c r="H40" s="153"/>
      <c r="I40" s="118"/>
      <c r="J40" s="118"/>
      <c r="K40" s="118"/>
      <c r="L40" s="118"/>
      <c r="M40" s="118"/>
      <c r="N40" s="118"/>
      <c r="O40" s="118"/>
      <c r="P40" s="118"/>
      <c r="Q40" s="118"/>
      <c r="R40" s="118"/>
      <c r="S40" s="152" t="s">
        <v>69</v>
      </c>
      <c r="T40" s="152"/>
      <c r="U40" s="152"/>
      <c r="V40" s="152"/>
      <c r="W40" s="152"/>
      <c r="X40" s="152"/>
      <c r="Y40" s="152"/>
      <c r="Z40" s="152"/>
      <c r="AA40" s="152"/>
      <c r="AB40" s="152"/>
      <c r="AC40" s="152"/>
      <c r="AD40" s="118"/>
      <c r="AE40" s="118"/>
      <c r="AF40" s="118"/>
      <c r="AG40" s="154"/>
      <c r="AH40" s="155"/>
      <c r="AI40" s="155"/>
      <c r="AJ40" s="155"/>
      <c r="AK40" s="155"/>
      <c r="AL40" s="1373"/>
      <c r="AM40" s="1373"/>
      <c r="AN40" s="1373"/>
      <c r="AO40" s="1373"/>
      <c r="AP40" s="1373"/>
      <c r="AQ40" s="1373"/>
      <c r="AR40" s="1373"/>
      <c r="AS40" s="1373"/>
      <c r="AT40" s="1373"/>
      <c r="AU40" s="1373"/>
      <c r="AV40" s="1373"/>
      <c r="AW40" s="1373"/>
      <c r="AX40" s="1373"/>
      <c r="AY40" s="1373"/>
      <c r="AZ40" s="1373"/>
      <c r="BA40" s="1373"/>
      <c r="BB40" s="1373"/>
      <c r="BC40" s="1373"/>
      <c r="BD40" s="1373"/>
      <c r="BE40" s="1373"/>
      <c r="BF40" s="1373"/>
      <c r="BG40" s="1373"/>
      <c r="BH40" s="1374"/>
    </row>
    <row r="41" spans="2:80" ht="15" hidden="1" customHeight="1">
      <c r="B41" s="1377" t="s">
        <v>47</v>
      </c>
      <c r="C41" s="1316"/>
      <c r="D41" s="1316"/>
      <c r="E41" s="1316"/>
      <c r="F41" s="1316"/>
      <c r="G41" s="152"/>
      <c r="H41" s="156"/>
      <c r="I41" s="118"/>
      <c r="J41" s="118"/>
      <c r="K41" s="118"/>
      <c r="L41" s="118"/>
      <c r="M41" s="118"/>
      <c r="N41" s="118"/>
      <c r="O41" s="118"/>
      <c r="P41" s="118"/>
      <c r="Q41" s="118"/>
      <c r="R41" s="118"/>
      <c r="S41" s="1378">
        <f>S7</f>
        <v>43922</v>
      </c>
      <c r="T41" s="1379"/>
      <c r="U41" s="1380"/>
      <c r="V41" s="1380"/>
      <c r="W41" s="1380"/>
      <c r="X41" s="1380"/>
      <c r="Y41" s="1380"/>
      <c r="Z41" s="1380"/>
      <c r="AA41" s="1380"/>
      <c r="AB41" s="1380"/>
      <c r="AC41" s="1380"/>
      <c r="AD41" s="152"/>
      <c r="AE41" s="152"/>
      <c r="AF41" s="118"/>
      <c r="AG41" s="1381" t="s">
        <v>10</v>
      </c>
      <c r="AH41" s="1382"/>
      <c r="AI41" s="1382"/>
      <c r="AJ41" s="1382"/>
      <c r="AK41" s="1382"/>
      <c r="AL41" s="1383" t="str">
        <f>AJ7</f>
        <v>平塚市○○地内</v>
      </c>
      <c r="AM41" s="1383"/>
      <c r="AN41" s="1383"/>
      <c r="AO41" s="1383"/>
      <c r="AP41" s="1383"/>
      <c r="AQ41" s="1383"/>
      <c r="AR41" s="1383"/>
      <c r="AS41" s="1383"/>
      <c r="AT41" s="1383"/>
      <c r="AU41" s="1383"/>
      <c r="AV41" s="1383"/>
      <c r="AW41" s="1383"/>
      <c r="AX41" s="1383"/>
      <c r="AY41" s="1383"/>
      <c r="AZ41" s="1383"/>
      <c r="BA41" s="1383"/>
      <c r="BB41" s="1383"/>
      <c r="BC41" s="1383"/>
      <c r="BD41" s="1383"/>
      <c r="BE41" s="1383"/>
      <c r="BF41" s="1383"/>
      <c r="BG41" s="1383"/>
      <c r="BH41" s="1384"/>
    </row>
    <row r="42" spans="2:80" ht="15" hidden="1" customHeight="1">
      <c r="B42" s="157"/>
      <c r="C42" s="118"/>
      <c r="D42" s="118"/>
      <c r="E42" s="118"/>
      <c r="F42" s="118"/>
      <c r="G42" s="118"/>
      <c r="H42" s="118"/>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18"/>
      <c r="AG42" s="154"/>
      <c r="AH42" s="155"/>
      <c r="AI42" s="155"/>
      <c r="AJ42" s="155"/>
      <c r="AK42" s="155"/>
      <c r="AL42" s="1373"/>
      <c r="AM42" s="1373"/>
      <c r="AN42" s="1373"/>
      <c r="AO42" s="1373"/>
      <c r="AP42" s="1373"/>
      <c r="AQ42" s="1373"/>
      <c r="AR42" s="1373"/>
      <c r="AS42" s="1373"/>
      <c r="AT42" s="1373"/>
      <c r="AU42" s="1373"/>
      <c r="AV42" s="1373"/>
      <c r="AW42" s="1373"/>
      <c r="AX42" s="1373"/>
      <c r="AY42" s="1373"/>
      <c r="AZ42" s="1373"/>
      <c r="BA42" s="1373"/>
      <c r="BB42" s="1373"/>
      <c r="BC42" s="1373"/>
      <c r="BD42" s="1373"/>
      <c r="BE42" s="1373"/>
      <c r="BF42" s="1373"/>
      <c r="BG42" s="1373"/>
      <c r="BH42" s="1374"/>
    </row>
    <row r="43" spans="2:80" ht="15" hidden="1" customHeight="1">
      <c r="B43" s="157"/>
      <c r="C43" s="118"/>
      <c r="D43" s="118"/>
      <c r="E43" s="118"/>
      <c r="F43" s="118"/>
      <c r="G43" s="118"/>
      <c r="H43" s="1298" t="s">
        <v>24</v>
      </c>
      <c r="I43" s="1317"/>
      <c r="J43" s="1317"/>
      <c r="K43" s="1317"/>
      <c r="L43" s="1317"/>
      <c r="M43" s="1318" t="str">
        <f>M9</f>
        <v>○○市○○番地○○</v>
      </c>
      <c r="N43" s="1358"/>
      <c r="O43" s="1358"/>
      <c r="P43" s="1358"/>
      <c r="Q43" s="1358"/>
      <c r="R43" s="1358"/>
      <c r="S43" s="1358"/>
      <c r="T43" s="1358"/>
      <c r="U43" s="1358"/>
      <c r="V43" s="1358"/>
      <c r="W43" s="1358"/>
      <c r="X43" s="1358"/>
      <c r="Y43" s="1358"/>
      <c r="Z43" s="1358"/>
      <c r="AA43" s="1358"/>
      <c r="AB43" s="1358"/>
      <c r="AC43" s="1358"/>
      <c r="AD43" s="1358"/>
      <c r="AE43" s="158"/>
      <c r="AF43" s="152"/>
      <c r="AG43" s="1352" t="s">
        <v>87</v>
      </c>
      <c r="AH43" s="1353"/>
      <c r="AI43" s="1353"/>
      <c r="AJ43" s="1354">
        <f>AJ9</f>
        <v>0</v>
      </c>
      <c r="AK43" s="1355"/>
      <c r="AL43" s="1355"/>
      <c r="AM43" s="1355"/>
      <c r="AN43" s="1355"/>
      <c r="AO43" s="1355"/>
      <c r="AP43" s="1355"/>
      <c r="AQ43" s="1355"/>
      <c r="AR43" s="1355"/>
      <c r="AS43" s="1355"/>
      <c r="AT43" s="1359"/>
      <c r="AU43" s="1360" t="s">
        <v>88</v>
      </c>
      <c r="AV43" s="1361"/>
      <c r="AW43" s="1361"/>
      <c r="AX43" s="1364">
        <f>AX9</f>
        <v>0</v>
      </c>
      <c r="AY43" s="1365"/>
      <c r="AZ43" s="1365"/>
      <c r="BA43" s="1365"/>
      <c r="BB43" s="1365"/>
      <c r="BC43" s="1365"/>
      <c r="BD43" s="1365"/>
      <c r="BE43" s="1365"/>
      <c r="BF43" s="1365"/>
      <c r="BG43" s="1365"/>
      <c r="BH43" s="114"/>
    </row>
    <row r="44" spans="2:80" ht="15" hidden="1" customHeight="1">
      <c r="B44" s="157"/>
      <c r="C44" s="118"/>
      <c r="D44" s="118"/>
      <c r="E44" s="118"/>
      <c r="F44" s="152"/>
      <c r="G44" s="152"/>
      <c r="H44" s="152"/>
      <c r="I44" s="152"/>
      <c r="J44" s="152"/>
      <c r="K44" s="152"/>
      <c r="L44" s="152"/>
      <c r="M44" s="1319"/>
      <c r="N44" s="1319"/>
      <c r="O44" s="1319"/>
      <c r="P44" s="1319"/>
      <c r="Q44" s="1319"/>
      <c r="R44" s="1319"/>
      <c r="S44" s="1319"/>
      <c r="T44" s="1319"/>
      <c r="U44" s="1319"/>
      <c r="V44" s="1319"/>
      <c r="W44" s="1319"/>
      <c r="X44" s="1319"/>
      <c r="Y44" s="1319"/>
      <c r="Z44" s="1319"/>
      <c r="AA44" s="1319"/>
      <c r="AB44" s="1319"/>
      <c r="AC44" s="1319"/>
      <c r="AD44" s="1319"/>
      <c r="AE44" s="152"/>
      <c r="AF44" s="118"/>
      <c r="AG44" s="1309"/>
      <c r="AH44" s="1310"/>
      <c r="AI44" s="1310"/>
      <c r="AJ44" s="1313">
        <f>AJ10</f>
        <v>0</v>
      </c>
      <c r="AK44" s="1314"/>
      <c r="AL44" s="1264"/>
      <c r="AM44" s="1264"/>
      <c r="AN44" s="1264"/>
      <c r="AO44" s="1264"/>
      <c r="AP44" s="1264"/>
      <c r="AQ44" s="1264"/>
      <c r="AR44" s="1264"/>
      <c r="AS44" s="1264"/>
      <c r="AT44" s="1315"/>
      <c r="AU44" s="1362"/>
      <c r="AV44" s="1363"/>
      <c r="AW44" s="1363"/>
      <c r="AX44" s="1366">
        <f>AX10</f>
        <v>0</v>
      </c>
      <c r="AY44" s="1366"/>
      <c r="AZ44" s="1366"/>
      <c r="BA44" s="1366"/>
      <c r="BB44" s="1366"/>
      <c r="BC44" s="1366"/>
      <c r="BD44" s="1366"/>
      <c r="BE44" s="1366"/>
      <c r="BF44" s="1366"/>
      <c r="BG44" s="1366"/>
      <c r="BH44" s="115" t="s">
        <v>11</v>
      </c>
    </row>
    <row r="45" spans="2:80" ht="15" hidden="1" customHeight="1">
      <c r="B45" s="157"/>
      <c r="C45" s="118"/>
      <c r="D45" s="1316" t="s">
        <v>12</v>
      </c>
      <c r="E45" s="1158"/>
      <c r="F45" s="1158"/>
      <c r="G45" s="229"/>
      <c r="H45" s="1298" t="s">
        <v>13</v>
      </c>
      <c r="I45" s="1317"/>
      <c r="J45" s="1317"/>
      <c r="K45" s="1317"/>
      <c r="L45" s="1317"/>
      <c r="M45" s="1318" t="str">
        <f>M11</f>
        <v>○△□×ビル管理株式会社</v>
      </c>
      <c r="N45" s="1318"/>
      <c r="O45" s="1318"/>
      <c r="P45" s="1318"/>
      <c r="Q45" s="1318"/>
      <c r="R45" s="1318"/>
      <c r="S45" s="1318"/>
      <c r="T45" s="1318"/>
      <c r="U45" s="1318"/>
      <c r="V45" s="1318"/>
      <c r="W45" s="1318"/>
      <c r="X45" s="1318"/>
      <c r="Y45" s="1318"/>
      <c r="Z45" s="1318"/>
      <c r="AA45" s="1318"/>
      <c r="AB45" s="1318"/>
      <c r="AC45" s="1318"/>
      <c r="AD45" s="1318"/>
      <c r="AE45" s="118"/>
      <c r="AF45" s="152"/>
      <c r="AG45" s="1352" t="s">
        <v>14</v>
      </c>
      <c r="AH45" s="1353"/>
      <c r="AI45" s="1353"/>
      <c r="AJ45" s="1354">
        <f>AJ11</f>
        <v>0</v>
      </c>
      <c r="AK45" s="1355"/>
      <c r="AL45" s="1355"/>
      <c r="AM45" s="1355"/>
      <c r="AN45" s="1355"/>
      <c r="AO45" s="1355"/>
      <c r="AP45" s="1355"/>
      <c r="AQ45" s="1355"/>
      <c r="AR45" s="1355"/>
      <c r="AS45" s="1355"/>
      <c r="AT45" s="1355"/>
      <c r="AU45" s="116"/>
      <c r="AV45" s="116"/>
      <c r="AW45" s="116"/>
      <c r="AX45" s="1354">
        <f>AX11</f>
        <v>0</v>
      </c>
      <c r="AY45" s="1355"/>
      <c r="AZ45" s="1355"/>
      <c r="BA45" s="1355"/>
      <c r="BB45" s="1355"/>
      <c r="BC45" s="1355"/>
      <c r="BD45" s="1355"/>
      <c r="BE45" s="1355"/>
      <c r="BF45" s="1355"/>
      <c r="BG45" s="1355"/>
      <c r="BH45" s="1356"/>
    </row>
    <row r="46" spans="2:80" ht="15" hidden="1" customHeight="1">
      <c r="B46" s="157"/>
      <c r="C46" s="118"/>
      <c r="D46" s="118"/>
      <c r="E46" s="118"/>
      <c r="F46" s="118"/>
      <c r="G46" s="118"/>
      <c r="H46" s="118"/>
      <c r="I46" s="152"/>
      <c r="J46" s="152"/>
      <c r="K46" s="152"/>
      <c r="L46" s="152"/>
      <c r="M46" s="1319"/>
      <c r="N46" s="1319"/>
      <c r="O46" s="1319"/>
      <c r="P46" s="1319"/>
      <c r="Q46" s="1319"/>
      <c r="R46" s="1319"/>
      <c r="S46" s="1319"/>
      <c r="T46" s="1319"/>
      <c r="U46" s="1319"/>
      <c r="V46" s="1319"/>
      <c r="W46" s="1319"/>
      <c r="X46" s="1319"/>
      <c r="Y46" s="1319"/>
      <c r="Z46" s="1319"/>
      <c r="AA46" s="1319"/>
      <c r="AB46" s="1319"/>
      <c r="AC46" s="1319"/>
      <c r="AD46" s="1319"/>
      <c r="AE46" s="152"/>
      <c r="AF46" s="118"/>
      <c r="AG46" s="1309"/>
      <c r="AH46" s="1310"/>
      <c r="AI46" s="1310"/>
      <c r="AJ46" s="1313">
        <f>AJ12</f>
        <v>0</v>
      </c>
      <c r="AK46" s="1314"/>
      <c r="AL46" s="1264"/>
      <c r="AM46" s="1264"/>
      <c r="AN46" s="1264"/>
      <c r="AO46" s="1264"/>
      <c r="AP46" s="1264"/>
      <c r="AQ46" s="1264"/>
      <c r="AR46" s="1264"/>
      <c r="AS46" s="1264"/>
      <c r="AT46" s="1264"/>
      <c r="AU46" s="117"/>
      <c r="AV46" s="117" t="s">
        <v>89</v>
      </c>
      <c r="AW46" s="235"/>
      <c r="AX46" s="1313">
        <f>AX12</f>
        <v>0</v>
      </c>
      <c r="AY46" s="1314"/>
      <c r="AZ46" s="1264"/>
      <c r="BA46" s="1264"/>
      <c r="BB46" s="1264"/>
      <c r="BC46" s="1264"/>
      <c r="BD46" s="1264"/>
      <c r="BE46" s="1264"/>
      <c r="BF46" s="1264"/>
      <c r="BG46" s="1264"/>
      <c r="BH46" s="1357"/>
    </row>
    <row r="47" spans="2:80" ht="15" hidden="1" customHeight="1">
      <c r="B47" s="157"/>
      <c r="C47" s="118"/>
      <c r="D47" s="118"/>
      <c r="E47" s="118"/>
      <c r="F47" s="118"/>
      <c r="G47" s="118"/>
      <c r="H47" s="1298" t="s">
        <v>15</v>
      </c>
      <c r="I47" s="1299"/>
      <c r="J47" s="1299"/>
      <c r="K47" s="1299"/>
      <c r="L47" s="1299"/>
      <c r="M47" s="1300" t="str">
        <f>M13</f>
        <v>代表取締役　○△　□×</v>
      </c>
      <c r="N47" s="1301"/>
      <c r="O47" s="1301"/>
      <c r="P47" s="1301"/>
      <c r="Q47" s="1301"/>
      <c r="R47" s="1301"/>
      <c r="S47" s="1301"/>
      <c r="T47" s="1301"/>
      <c r="U47" s="1301"/>
      <c r="V47" s="1301"/>
      <c r="W47" s="1301"/>
      <c r="X47" s="1301"/>
      <c r="Y47" s="1301"/>
      <c r="Z47" s="1301"/>
      <c r="AA47" s="1301"/>
      <c r="AB47" s="1301"/>
      <c r="AC47" s="1301"/>
      <c r="AD47" s="1301"/>
      <c r="AE47" s="158" t="s">
        <v>90</v>
      </c>
      <c r="AF47" s="152"/>
      <c r="AG47" s="1303" t="s">
        <v>79</v>
      </c>
      <c r="AH47" s="1304"/>
      <c r="AI47" s="1304"/>
      <c r="AJ47" s="220"/>
      <c r="AK47" s="220"/>
      <c r="AL47" s="220"/>
      <c r="AM47" s="220"/>
      <c r="AN47" s="118"/>
      <c r="AO47" s="118"/>
      <c r="AP47" s="118"/>
      <c r="AQ47" s="118"/>
      <c r="AR47" s="118"/>
      <c r="AS47" s="118"/>
      <c r="AT47" s="118"/>
      <c r="AU47" s="1307" t="s">
        <v>78</v>
      </c>
      <c r="AV47" s="1308"/>
      <c r="AW47" s="1308"/>
      <c r="AX47" s="1311">
        <f>AX13</f>
        <v>0</v>
      </c>
      <c r="AY47" s="1311"/>
      <c r="AZ47" s="1311"/>
      <c r="BA47" s="1311"/>
      <c r="BB47" s="1311"/>
      <c r="BC47" s="1311"/>
      <c r="BD47" s="1311"/>
      <c r="BE47" s="1311"/>
      <c r="BF47" s="1311"/>
      <c r="BG47" s="1311"/>
      <c r="BH47" s="1312"/>
    </row>
    <row r="48" spans="2:80" ht="15" hidden="1" customHeight="1">
      <c r="B48" s="159"/>
      <c r="C48" s="155"/>
      <c r="D48" s="155"/>
      <c r="E48" s="155"/>
      <c r="F48" s="155"/>
      <c r="G48" s="155"/>
      <c r="H48" s="155"/>
      <c r="I48" s="155"/>
      <c r="J48" s="155"/>
      <c r="K48" s="155"/>
      <c r="L48" s="155"/>
      <c r="M48" s="1302"/>
      <c r="N48" s="1302"/>
      <c r="O48" s="1302"/>
      <c r="P48" s="1302"/>
      <c r="Q48" s="1302"/>
      <c r="R48" s="1302"/>
      <c r="S48" s="1302"/>
      <c r="T48" s="1302"/>
      <c r="U48" s="1302"/>
      <c r="V48" s="1302"/>
      <c r="W48" s="1302"/>
      <c r="X48" s="1302"/>
      <c r="Y48" s="1302"/>
      <c r="Z48" s="1302"/>
      <c r="AA48" s="1302"/>
      <c r="AB48" s="1302"/>
      <c r="AC48" s="1302"/>
      <c r="AD48" s="1302"/>
      <c r="AE48" s="155"/>
      <c r="AF48" s="155"/>
      <c r="AG48" s="1305"/>
      <c r="AH48" s="1306"/>
      <c r="AI48" s="1306"/>
      <c r="AJ48" s="1313">
        <f>AJ14</f>
        <v>0</v>
      </c>
      <c r="AK48" s="1314"/>
      <c r="AL48" s="1264"/>
      <c r="AM48" s="1264"/>
      <c r="AN48" s="1264"/>
      <c r="AO48" s="1264"/>
      <c r="AP48" s="1264"/>
      <c r="AQ48" s="1264"/>
      <c r="AR48" s="1264"/>
      <c r="AS48" s="1264"/>
      <c r="AT48" s="1315"/>
      <c r="AU48" s="1309"/>
      <c r="AV48" s="1310"/>
      <c r="AW48" s="1310"/>
      <c r="AX48" s="1313">
        <f t="shared" ref="AX48" si="0">AX14</f>
        <v>0</v>
      </c>
      <c r="AY48" s="1314"/>
      <c r="AZ48" s="1264"/>
      <c r="BA48" s="1264"/>
      <c r="BB48" s="1264"/>
      <c r="BC48" s="1264"/>
      <c r="BD48" s="1264"/>
      <c r="BE48" s="1264"/>
      <c r="BF48" s="1264"/>
      <c r="BG48" s="1264"/>
      <c r="BH48" s="1315"/>
    </row>
    <row r="49" spans="2:80" ht="15" hidden="1" customHeight="1">
      <c r="B49" s="1283" t="s">
        <v>91</v>
      </c>
      <c r="C49" s="1284"/>
      <c r="D49" s="1284"/>
      <c r="E49" s="1284"/>
      <c r="F49" s="1284"/>
      <c r="G49" s="1284"/>
      <c r="H49" s="1284"/>
      <c r="I49" s="1284"/>
      <c r="J49" s="1284"/>
      <c r="K49" s="1284"/>
      <c r="L49" s="1285"/>
      <c r="M49" s="168" t="str">
        <f>M17</f>
        <v>4月</v>
      </c>
      <c r="N49" s="168">
        <f t="shared" ref="N49:BE50" si="1">N17</f>
        <v>0</v>
      </c>
      <c r="O49" s="168">
        <f t="shared" si="1"/>
        <v>0</v>
      </c>
      <c r="P49" s="168" t="str">
        <f t="shared" si="1"/>
        <v>5月</v>
      </c>
      <c r="Q49" s="168">
        <f t="shared" si="1"/>
        <v>0</v>
      </c>
      <c r="R49" s="168">
        <f t="shared" si="1"/>
        <v>0</v>
      </c>
      <c r="S49" s="168" t="str">
        <f t="shared" si="1"/>
        <v>6月</v>
      </c>
      <c r="T49" s="168">
        <f t="shared" si="1"/>
        <v>0</v>
      </c>
      <c r="U49" s="168">
        <f t="shared" si="1"/>
        <v>0</v>
      </c>
      <c r="V49" s="168" t="str">
        <f t="shared" si="1"/>
        <v>7月</v>
      </c>
      <c r="W49" s="168">
        <f t="shared" si="1"/>
        <v>0</v>
      </c>
      <c r="X49" s="168">
        <f t="shared" si="1"/>
        <v>0</v>
      </c>
      <c r="Y49" s="168" t="str">
        <f t="shared" si="1"/>
        <v>8月</v>
      </c>
      <c r="Z49" s="168">
        <f t="shared" si="1"/>
        <v>0</v>
      </c>
      <c r="AA49" s="168">
        <f t="shared" si="1"/>
        <v>0</v>
      </c>
      <c r="AB49" s="168" t="str">
        <f t="shared" si="1"/>
        <v>9月</v>
      </c>
      <c r="AC49" s="168">
        <f t="shared" si="1"/>
        <v>0</v>
      </c>
      <c r="AD49" s="168">
        <f t="shared" si="1"/>
        <v>0</v>
      </c>
      <c r="AE49" s="168" t="str">
        <f t="shared" si="1"/>
        <v>10月</v>
      </c>
      <c r="AF49" s="168">
        <f t="shared" si="1"/>
        <v>0</v>
      </c>
      <c r="AG49" s="168">
        <f t="shared" si="1"/>
        <v>0</v>
      </c>
      <c r="AH49" s="168" t="str">
        <f t="shared" si="1"/>
        <v>11月</v>
      </c>
      <c r="AI49" s="168">
        <f t="shared" si="1"/>
        <v>0</v>
      </c>
      <c r="AJ49" s="168">
        <f t="shared" si="1"/>
        <v>0</v>
      </c>
      <c r="AK49" s="168" t="str">
        <f t="shared" si="1"/>
        <v>12月</v>
      </c>
      <c r="AL49" s="168">
        <f t="shared" si="1"/>
        <v>0</v>
      </c>
      <c r="AM49" s="168">
        <f t="shared" si="1"/>
        <v>0</v>
      </c>
      <c r="AN49" s="168" t="str">
        <f t="shared" si="1"/>
        <v>1月</v>
      </c>
      <c r="AO49" s="168">
        <f t="shared" si="1"/>
        <v>0</v>
      </c>
      <c r="AP49" s="168">
        <f t="shared" si="1"/>
        <v>0</v>
      </c>
      <c r="AQ49" s="168" t="str">
        <f t="shared" si="1"/>
        <v>2月</v>
      </c>
      <c r="AR49" s="168">
        <f t="shared" si="1"/>
        <v>0</v>
      </c>
      <c r="AS49" s="168">
        <f t="shared" si="1"/>
        <v>0</v>
      </c>
      <c r="AT49" s="168" t="str">
        <f t="shared" si="1"/>
        <v>3月</v>
      </c>
      <c r="AU49" s="168">
        <f t="shared" si="1"/>
        <v>0</v>
      </c>
      <c r="AV49" s="168">
        <f t="shared" si="1"/>
        <v>0</v>
      </c>
      <c r="AW49" s="168">
        <f t="shared" si="1"/>
        <v>0</v>
      </c>
      <c r="AX49" s="168">
        <f t="shared" si="1"/>
        <v>0</v>
      </c>
      <c r="AY49" s="168">
        <f t="shared" si="1"/>
        <v>0</v>
      </c>
      <c r="AZ49" s="168">
        <f t="shared" si="1"/>
        <v>0</v>
      </c>
      <c r="BA49" s="168">
        <f t="shared" si="1"/>
        <v>0</v>
      </c>
      <c r="BB49" s="168">
        <f t="shared" si="1"/>
        <v>0</v>
      </c>
      <c r="BC49" s="168">
        <f t="shared" si="1"/>
        <v>0</v>
      </c>
      <c r="BD49" s="168">
        <f t="shared" si="1"/>
        <v>0</v>
      </c>
      <c r="BE49" s="168" t="str">
        <f t="shared" si="1"/>
        <v>　</v>
      </c>
      <c r="BF49" s="1286" t="s">
        <v>16</v>
      </c>
      <c r="BG49" s="1287"/>
      <c r="BH49" s="1288"/>
    </row>
    <row r="50" spans="2:80" ht="15" hidden="1" customHeight="1">
      <c r="B50" s="1292" t="s">
        <v>93</v>
      </c>
      <c r="C50" s="1293"/>
      <c r="D50" s="1293"/>
      <c r="E50" s="1293"/>
      <c r="F50" s="1293"/>
      <c r="G50" s="1293"/>
      <c r="H50" s="1293"/>
      <c r="I50" s="1293"/>
      <c r="J50" s="1293"/>
      <c r="K50" s="1293"/>
      <c r="L50" s="1294"/>
      <c r="M50" s="1295" t="str">
        <f>M18</f>
        <v>10</v>
      </c>
      <c r="N50" s="1296"/>
      <c r="O50" s="1297"/>
      <c r="P50" s="1295" t="str">
        <f t="shared" si="1"/>
        <v>10</v>
      </c>
      <c r="Q50" s="1296"/>
      <c r="R50" s="1297"/>
      <c r="S50" s="1295" t="str">
        <f t="shared" si="1"/>
        <v>10</v>
      </c>
      <c r="T50" s="1296"/>
      <c r="U50" s="1297"/>
      <c r="V50" s="1295" t="str">
        <f t="shared" si="1"/>
        <v>10</v>
      </c>
      <c r="W50" s="1296"/>
      <c r="X50" s="1297"/>
      <c r="Y50" s="1295" t="str">
        <f t="shared" si="1"/>
        <v>10</v>
      </c>
      <c r="Z50" s="1296"/>
      <c r="AA50" s="1297"/>
      <c r="AB50" s="1295" t="str">
        <f t="shared" si="1"/>
        <v>10</v>
      </c>
      <c r="AC50" s="1296"/>
      <c r="AD50" s="1297"/>
      <c r="AE50" s="1295" t="str">
        <f t="shared" si="1"/>
        <v>10</v>
      </c>
      <c r="AF50" s="1296"/>
      <c r="AG50" s="1297"/>
      <c r="AH50" s="1295" t="str">
        <f t="shared" si="1"/>
        <v>10</v>
      </c>
      <c r="AI50" s="1296"/>
      <c r="AJ50" s="1297"/>
      <c r="AK50" s="1295" t="str">
        <f t="shared" si="1"/>
        <v>10</v>
      </c>
      <c r="AL50" s="1296"/>
      <c r="AM50" s="1297"/>
      <c r="AN50" s="1295" t="str">
        <f t="shared" si="1"/>
        <v>10</v>
      </c>
      <c r="AO50" s="1296"/>
      <c r="AP50" s="1297"/>
      <c r="AQ50" s="1295" t="str">
        <f t="shared" si="1"/>
        <v>10</v>
      </c>
      <c r="AR50" s="1296"/>
      <c r="AS50" s="1297"/>
      <c r="AT50" s="1295" t="str">
        <f t="shared" si="1"/>
        <v>10</v>
      </c>
      <c r="AU50" s="1296"/>
      <c r="AV50" s="1297"/>
      <c r="AW50" s="1295">
        <f t="shared" si="1"/>
        <v>0</v>
      </c>
      <c r="AX50" s="1296"/>
      <c r="AY50" s="1297"/>
      <c r="AZ50" s="1295">
        <f t="shared" si="1"/>
        <v>0</v>
      </c>
      <c r="BA50" s="1296"/>
      <c r="BB50" s="1297"/>
      <c r="BC50" s="1295">
        <f t="shared" si="1"/>
        <v>0</v>
      </c>
      <c r="BD50" s="1296"/>
      <c r="BE50" s="1297"/>
      <c r="BF50" s="1289"/>
      <c r="BG50" s="1290"/>
      <c r="BH50" s="1291"/>
      <c r="BL50" s="301"/>
      <c r="BM50" s="301"/>
      <c r="BN50" s="301"/>
      <c r="BO50" s="301"/>
      <c r="BP50" s="301"/>
    </row>
    <row r="51" spans="2:80" ht="24.9" hidden="1" customHeight="1">
      <c r="B51" s="1320" t="str">
        <f>B19</f>
        <v>管理引継確認（業務開始時）</v>
      </c>
      <c r="C51" s="1281"/>
      <c r="D51" s="1281"/>
      <c r="E51" s="1281"/>
      <c r="F51" s="1281"/>
      <c r="G51" s="1281"/>
      <c r="H51" s="1281"/>
      <c r="I51" s="1281"/>
      <c r="J51" s="1281"/>
      <c r="K51" s="1281"/>
      <c r="L51" s="1321"/>
      <c r="M51" s="68"/>
      <c r="N51" s="69"/>
      <c r="O51" s="70"/>
      <c r="P51" s="68"/>
      <c r="Q51" s="69"/>
      <c r="R51" s="70"/>
      <c r="S51" s="68"/>
      <c r="T51" s="69"/>
      <c r="U51" s="70"/>
      <c r="V51" s="68"/>
      <c r="W51" s="69"/>
      <c r="X51" s="70"/>
      <c r="Y51" s="68"/>
      <c r="Z51" s="69"/>
      <c r="AA51" s="70"/>
      <c r="AB51" s="68"/>
      <c r="AC51" s="69"/>
      <c r="AD51" s="70"/>
      <c r="AE51" s="68"/>
      <c r="AF51" s="69"/>
      <c r="AG51" s="70"/>
      <c r="AH51" s="68"/>
      <c r="AI51" s="69"/>
      <c r="AJ51" s="70"/>
      <c r="AK51" s="68"/>
      <c r="AL51" s="69"/>
      <c r="AM51" s="70"/>
      <c r="AN51" s="169"/>
      <c r="AO51" s="170"/>
      <c r="AP51" s="171"/>
      <c r="AQ51" s="169"/>
      <c r="AR51" s="170"/>
      <c r="AS51" s="171"/>
      <c r="AT51" s="169"/>
      <c r="AU51" s="170"/>
      <c r="AV51" s="171"/>
      <c r="AW51" s="169"/>
      <c r="AX51" s="170"/>
      <c r="AY51" s="171"/>
      <c r="AZ51" s="169"/>
      <c r="BA51" s="170"/>
      <c r="BB51" s="171"/>
      <c r="BC51" s="169"/>
      <c r="BD51" s="170"/>
      <c r="BE51" s="171"/>
      <c r="BF51" s="1280"/>
      <c r="BG51" s="1281"/>
      <c r="BH51" s="1282"/>
      <c r="BK51" s="300" t="s">
        <v>97</v>
      </c>
      <c r="BL51" s="301"/>
      <c r="BM51" s="301"/>
      <c r="BN51" s="301"/>
      <c r="BO51" s="301"/>
      <c r="BP51" s="301"/>
    </row>
    <row r="52" spans="2:80" ht="24.9" hidden="1" customHeight="1">
      <c r="B52" s="1320" t="str">
        <f t="shared" ref="B52:B62" si="2">B20</f>
        <v>業務計画書作成・提出</v>
      </c>
      <c r="C52" s="1281"/>
      <c r="D52" s="1281"/>
      <c r="E52" s="1281"/>
      <c r="F52" s="1281"/>
      <c r="G52" s="1281"/>
      <c r="H52" s="1281"/>
      <c r="I52" s="1281"/>
      <c r="J52" s="1281"/>
      <c r="K52" s="1281"/>
      <c r="L52" s="1321"/>
      <c r="M52" s="68"/>
      <c r="N52" s="69"/>
      <c r="O52" s="70"/>
      <c r="P52" s="68"/>
      <c r="Q52" s="69"/>
      <c r="R52" s="70"/>
      <c r="S52" s="68"/>
      <c r="T52" s="69"/>
      <c r="U52" s="70"/>
      <c r="V52" s="68"/>
      <c r="W52" s="69"/>
      <c r="X52" s="70"/>
      <c r="Y52" s="68"/>
      <c r="Z52" s="69"/>
      <c r="AA52" s="70"/>
      <c r="AB52" s="68"/>
      <c r="AC52" s="69"/>
      <c r="AD52" s="70"/>
      <c r="AE52" s="68"/>
      <c r="AF52" s="69"/>
      <c r="AG52" s="70"/>
      <c r="AH52" s="68"/>
      <c r="AI52" s="69"/>
      <c r="AJ52" s="70"/>
      <c r="AK52" s="68"/>
      <c r="AL52" s="69"/>
      <c r="AM52" s="70"/>
      <c r="AN52" s="169"/>
      <c r="AO52" s="170"/>
      <c r="AP52" s="171"/>
      <c r="AQ52" s="169"/>
      <c r="AR52" s="170"/>
      <c r="AS52" s="171"/>
      <c r="AT52" s="169"/>
      <c r="AU52" s="170"/>
      <c r="AV52" s="171"/>
      <c r="AW52" s="169"/>
      <c r="AX52" s="170"/>
      <c r="AY52" s="171"/>
      <c r="AZ52" s="169"/>
      <c r="BA52" s="170"/>
      <c r="BB52" s="171"/>
      <c r="BC52" s="169"/>
      <c r="BD52" s="170"/>
      <c r="BE52" s="171"/>
      <c r="BF52" s="1280"/>
      <c r="BG52" s="1281"/>
      <c r="BH52" s="1282"/>
      <c r="BK52" s="301"/>
      <c r="BL52" s="301"/>
      <c r="BM52" s="301"/>
      <c r="BN52" s="301"/>
      <c r="BO52" s="301"/>
      <c r="BP52" s="301"/>
    </row>
    <row r="53" spans="2:80" ht="24.9" hidden="1" customHeight="1">
      <c r="B53" s="1320" t="str">
        <f t="shared" si="2"/>
        <v>作業計画書作成・提出</v>
      </c>
      <c r="C53" s="1281"/>
      <c r="D53" s="1281"/>
      <c r="E53" s="1281"/>
      <c r="F53" s="1281"/>
      <c r="G53" s="1281"/>
      <c r="H53" s="1281"/>
      <c r="I53" s="1281"/>
      <c r="J53" s="1281"/>
      <c r="K53" s="1281"/>
      <c r="L53" s="1321"/>
      <c r="M53" s="68"/>
      <c r="N53" s="69"/>
      <c r="O53" s="70"/>
      <c r="P53" s="68"/>
      <c r="Q53" s="69"/>
      <c r="R53" s="70"/>
      <c r="S53" s="68"/>
      <c r="T53" s="69"/>
      <c r="U53" s="70"/>
      <c r="V53" s="68"/>
      <c r="W53" s="69"/>
      <c r="X53" s="70"/>
      <c r="Y53" s="68"/>
      <c r="Z53" s="69"/>
      <c r="AA53" s="70"/>
      <c r="AB53" s="68"/>
      <c r="AC53" s="69"/>
      <c r="AD53" s="70"/>
      <c r="AE53" s="68"/>
      <c r="AF53" s="69"/>
      <c r="AG53" s="70"/>
      <c r="AH53" s="68"/>
      <c r="AI53" s="69"/>
      <c r="AJ53" s="70"/>
      <c r="AK53" s="68"/>
      <c r="AL53" s="69"/>
      <c r="AM53" s="70"/>
      <c r="AN53" s="169"/>
      <c r="AO53" s="170"/>
      <c r="AP53" s="171"/>
      <c r="AQ53" s="169"/>
      <c r="AR53" s="170"/>
      <c r="AS53" s="171"/>
      <c r="AT53" s="169"/>
      <c r="AU53" s="170"/>
      <c r="AV53" s="171"/>
      <c r="AW53" s="169"/>
      <c r="AX53" s="170"/>
      <c r="AY53" s="171"/>
      <c r="AZ53" s="169"/>
      <c r="BA53" s="170"/>
      <c r="BB53" s="171"/>
      <c r="BC53" s="169"/>
      <c r="BD53" s="170"/>
      <c r="BE53" s="171"/>
      <c r="BF53" s="1280"/>
      <c r="BG53" s="1281"/>
      <c r="BH53" s="1282"/>
      <c r="BK53" s="301"/>
      <c r="BL53" s="301"/>
      <c r="BM53" s="301"/>
      <c r="BN53" s="301"/>
      <c r="BO53" s="301"/>
      <c r="BP53" s="301"/>
    </row>
    <row r="54" spans="2:80" ht="24.9" hidden="1" customHeight="1">
      <c r="B54" s="1320" t="str">
        <f t="shared" si="2"/>
        <v>作業の実施</v>
      </c>
      <c r="C54" s="1281"/>
      <c r="D54" s="1281"/>
      <c r="E54" s="1281"/>
      <c r="F54" s="1281"/>
      <c r="G54" s="1281"/>
      <c r="H54" s="1281"/>
      <c r="I54" s="1281"/>
      <c r="J54" s="1281"/>
      <c r="K54" s="1281"/>
      <c r="L54" s="1321"/>
      <c r="M54" s="68"/>
      <c r="N54" s="69"/>
      <c r="O54" s="70"/>
      <c r="P54" s="68"/>
      <c r="Q54" s="69"/>
      <c r="R54" s="70"/>
      <c r="S54" s="68"/>
      <c r="T54" s="69"/>
      <c r="U54" s="70"/>
      <c r="V54" s="68"/>
      <c r="W54" s="69"/>
      <c r="X54" s="70"/>
      <c r="Y54" s="68"/>
      <c r="Z54" s="69"/>
      <c r="AA54" s="70"/>
      <c r="AB54" s="68"/>
      <c r="AC54" s="69"/>
      <c r="AD54" s="70"/>
      <c r="AE54" s="68"/>
      <c r="AF54" s="69"/>
      <c r="AG54" s="70"/>
      <c r="AH54" s="68"/>
      <c r="AI54" s="69"/>
      <c r="AJ54" s="70"/>
      <c r="AK54" s="68"/>
      <c r="AL54" s="69"/>
      <c r="AM54" s="70"/>
      <c r="AN54" s="169"/>
      <c r="AO54" s="170"/>
      <c r="AP54" s="171"/>
      <c r="AQ54" s="169"/>
      <c r="AR54" s="170"/>
      <c r="AS54" s="171"/>
      <c r="AT54" s="169"/>
      <c r="AU54" s="170"/>
      <c r="AV54" s="171"/>
      <c r="AW54" s="169"/>
      <c r="AX54" s="170"/>
      <c r="AY54" s="171"/>
      <c r="AZ54" s="169"/>
      <c r="BA54" s="170"/>
      <c r="BB54" s="171"/>
      <c r="BC54" s="169"/>
      <c r="BD54" s="170"/>
      <c r="BE54" s="171"/>
      <c r="BF54" s="1280"/>
      <c r="BG54" s="1281"/>
      <c r="BH54" s="1282"/>
      <c r="BK54" s="301"/>
      <c r="BL54" s="301"/>
      <c r="BM54" s="301"/>
      <c r="BN54" s="301"/>
      <c r="BO54" s="301"/>
      <c r="BP54" s="301"/>
    </row>
    <row r="55" spans="2:80" ht="24.9" hidden="1" customHeight="1">
      <c r="B55" s="1320" t="str">
        <f t="shared" si="2"/>
        <v>自主検査</v>
      </c>
      <c r="C55" s="1281"/>
      <c r="D55" s="1281"/>
      <c r="E55" s="1281"/>
      <c r="F55" s="1281"/>
      <c r="G55" s="1281"/>
      <c r="H55" s="1281"/>
      <c r="I55" s="1281"/>
      <c r="J55" s="1281"/>
      <c r="K55" s="1281"/>
      <c r="L55" s="1321"/>
      <c r="M55" s="68"/>
      <c r="N55" s="69"/>
      <c r="O55" s="70"/>
      <c r="P55" s="68"/>
      <c r="Q55" s="69"/>
      <c r="R55" s="70"/>
      <c r="S55" s="68"/>
      <c r="T55" s="69"/>
      <c r="U55" s="70"/>
      <c r="V55" s="68"/>
      <c r="W55" s="69"/>
      <c r="X55" s="70"/>
      <c r="Y55" s="68"/>
      <c r="Z55" s="69"/>
      <c r="AA55" s="70"/>
      <c r="AB55" s="68"/>
      <c r="AC55" s="69"/>
      <c r="AD55" s="70"/>
      <c r="AE55" s="68"/>
      <c r="AF55" s="69"/>
      <c r="AG55" s="70"/>
      <c r="AH55" s="68"/>
      <c r="AI55" s="69"/>
      <c r="AJ55" s="70"/>
      <c r="AK55" s="68"/>
      <c r="AL55" s="69"/>
      <c r="AM55" s="70"/>
      <c r="AN55" s="169"/>
      <c r="AO55" s="170"/>
      <c r="AP55" s="171"/>
      <c r="AQ55" s="169"/>
      <c r="AR55" s="170"/>
      <c r="AS55" s="171"/>
      <c r="AT55" s="169"/>
      <c r="AU55" s="170"/>
      <c r="AV55" s="171"/>
      <c r="AW55" s="169"/>
      <c r="AX55" s="170"/>
      <c r="AY55" s="171"/>
      <c r="AZ55" s="169"/>
      <c r="BA55" s="170"/>
      <c r="BB55" s="171"/>
      <c r="BC55" s="169"/>
      <c r="BD55" s="170"/>
      <c r="BE55" s="171"/>
      <c r="BF55" s="1280"/>
      <c r="BG55" s="1350"/>
      <c r="BH55" s="1351"/>
      <c r="BK55" s="301"/>
    </row>
    <row r="56" spans="2:80" ht="24.9" hidden="1" customHeight="1">
      <c r="B56" s="1320" t="str">
        <f t="shared" si="2"/>
        <v>作業報告書作成</v>
      </c>
      <c r="C56" s="1281"/>
      <c r="D56" s="1281"/>
      <c r="E56" s="1281"/>
      <c r="F56" s="1281"/>
      <c r="G56" s="1281"/>
      <c r="H56" s="1281"/>
      <c r="I56" s="1281"/>
      <c r="J56" s="1281"/>
      <c r="K56" s="1281"/>
      <c r="L56" s="1321"/>
      <c r="M56" s="68"/>
      <c r="N56" s="71"/>
      <c r="O56" s="70"/>
      <c r="P56" s="68"/>
      <c r="Q56" s="69"/>
      <c r="R56" s="70"/>
      <c r="S56" s="68"/>
      <c r="T56" s="69"/>
      <c r="U56" s="70"/>
      <c r="V56" s="68"/>
      <c r="W56" s="69"/>
      <c r="X56" s="70"/>
      <c r="Y56" s="68"/>
      <c r="Z56" s="69"/>
      <c r="AA56" s="70"/>
      <c r="AB56" s="68"/>
      <c r="AC56" s="69"/>
      <c r="AD56" s="70"/>
      <c r="AE56" s="68"/>
      <c r="AF56" s="69"/>
      <c r="AG56" s="70"/>
      <c r="AH56" s="68"/>
      <c r="AI56" s="69"/>
      <c r="AJ56" s="70"/>
      <c r="AK56" s="68"/>
      <c r="AL56" s="69"/>
      <c r="AM56" s="70"/>
      <c r="AN56" s="169"/>
      <c r="AO56" s="170"/>
      <c r="AP56" s="171"/>
      <c r="AQ56" s="169"/>
      <c r="AR56" s="170"/>
      <c r="AS56" s="171"/>
      <c r="AT56" s="169"/>
      <c r="AU56" s="170"/>
      <c r="AV56" s="171"/>
      <c r="AW56" s="169"/>
      <c r="AX56" s="170"/>
      <c r="AY56" s="171"/>
      <c r="AZ56" s="169"/>
      <c r="BA56" s="170"/>
      <c r="BB56" s="171"/>
      <c r="BC56" s="169"/>
      <c r="BD56" s="170"/>
      <c r="BE56" s="171"/>
      <c r="BF56" s="1280"/>
      <c r="BG56" s="1281"/>
      <c r="BH56" s="1282"/>
    </row>
    <row r="57" spans="2:80" ht="24.9" hidden="1" customHeight="1">
      <c r="B57" s="1320" t="str">
        <f t="shared" si="2"/>
        <v>管理引継確認（業務開始時）</v>
      </c>
      <c r="C57" s="1281"/>
      <c r="D57" s="1281"/>
      <c r="E57" s="1281"/>
      <c r="F57" s="1281"/>
      <c r="G57" s="1281"/>
      <c r="H57" s="1281"/>
      <c r="I57" s="1281"/>
      <c r="J57" s="1281"/>
      <c r="K57" s="1281"/>
      <c r="L57" s="1321"/>
      <c r="M57" s="68"/>
      <c r="N57" s="69"/>
      <c r="O57" s="70"/>
      <c r="P57" s="68"/>
      <c r="Q57" s="69"/>
      <c r="R57" s="70"/>
      <c r="S57" s="68"/>
      <c r="T57" s="69"/>
      <c r="U57" s="70"/>
      <c r="V57" s="68"/>
      <c r="W57" s="69"/>
      <c r="X57" s="70"/>
      <c r="Y57" s="68"/>
      <c r="Z57" s="69"/>
      <c r="AA57" s="70"/>
      <c r="AB57" s="68"/>
      <c r="AC57" s="69"/>
      <c r="AD57" s="70"/>
      <c r="AE57" s="68"/>
      <c r="AF57" s="69"/>
      <c r="AG57" s="70"/>
      <c r="AH57" s="68"/>
      <c r="AI57" s="69"/>
      <c r="AJ57" s="70"/>
      <c r="AK57" s="68"/>
      <c r="AL57" s="69"/>
      <c r="AM57" s="70"/>
      <c r="AN57" s="169"/>
      <c r="AO57" s="170"/>
      <c r="AP57" s="171"/>
      <c r="AQ57" s="169"/>
      <c r="AR57" s="170"/>
      <c r="AS57" s="171"/>
      <c r="AT57" s="169"/>
      <c r="AU57" s="170"/>
      <c r="AV57" s="171"/>
      <c r="AW57" s="169"/>
      <c r="AX57" s="170"/>
      <c r="AY57" s="171"/>
      <c r="AZ57" s="169"/>
      <c r="BA57" s="170"/>
      <c r="BB57" s="171"/>
      <c r="BC57" s="169"/>
      <c r="BD57" s="170"/>
      <c r="BE57" s="171"/>
      <c r="BF57" s="1280"/>
      <c r="BG57" s="1281"/>
      <c r="BH57" s="1282"/>
    </row>
    <row r="58" spans="2:80" ht="24.9" hidden="1" customHeight="1">
      <c r="B58" s="1320" t="str">
        <f t="shared" si="2"/>
        <v>施設管理担当者検査</v>
      </c>
      <c r="C58" s="1281"/>
      <c r="D58" s="1281"/>
      <c r="E58" s="1281"/>
      <c r="F58" s="1281"/>
      <c r="G58" s="1281"/>
      <c r="H58" s="1281"/>
      <c r="I58" s="1281"/>
      <c r="J58" s="1281"/>
      <c r="K58" s="1281"/>
      <c r="L58" s="1321"/>
      <c r="M58" s="169"/>
      <c r="N58" s="170"/>
      <c r="O58" s="171"/>
      <c r="P58" s="169"/>
      <c r="Q58" s="170"/>
      <c r="R58" s="171"/>
      <c r="S58" s="169"/>
      <c r="T58" s="170"/>
      <c r="U58" s="171"/>
      <c r="V58" s="169"/>
      <c r="W58" s="170"/>
      <c r="X58" s="171"/>
      <c r="Y58" s="169"/>
      <c r="Z58" s="170"/>
      <c r="AA58" s="171"/>
      <c r="AB58" s="169"/>
      <c r="AC58" s="170"/>
      <c r="AD58" s="171"/>
      <c r="AE58" s="169"/>
      <c r="AF58" s="170"/>
      <c r="AG58" s="171"/>
      <c r="AH58" s="169"/>
      <c r="AI58" s="170"/>
      <c r="AJ58" s="171"/>
      <c r="AK58" s="169"/>
      <c r="AL58" s="170"/>
      <c r="AM58" s="171"/>
      <c r="AN58" s="169"/>
      <c r="AO58" s="170"/>
      <c r="AP58" s="171"/>
      <c r="AQ58" s="169"/>
      <c r="AR58" s="170"/>
      <c r="AS58" s="171"/>
      <c r="AT58" s="169"/>
      <c r="AU58" s="170"/>
      <c r="AV58" s="171"/>
      <c r="AW58" s="169"/>
      <c r="AX58" s="170"/>
      <c r="AY58" s="171"/>
      <c r="AZ58" s="169"/>
      <c r="BA58" s="170"/>
      <c r="BB58" s="171"/>
      <c r="BC58" s="169"/>
      <c r="BD58" s="170"/>
      <c r="BE58" s="171"/>
      <c r="BF58" s="1280"/>
      <c r="BG58" s="1281"/>
      <c r="BH58" s="1282"/>
    </row>
    <row r="59" spans="2:80" ht="24.9" hidden="1" customHeight="1">
      <c r="B59" s="1320">
        <f t="shared" si="2"/>
        <v>0</v>
      </c>
      <c r="C59" s="1281"/>
      <c r="D59" s="1281"/>
      <c r="E59" s="1281"/>
      <c r="F59" s="1281"/>
      <c r="G59" s="1281"/>
      <c r="H59" s="1281"/>
      <c r="I59" s="1281"/>
      <c r="J59" s="1281"/>
      <c r="K59" s="1281"/>
      <c r="L59" s="1321"/>
      <c r="M59" s="169"/>
      <c r="N59" s="170"/>
      <c r="O59" s="171"/>
      <c r="P59" s="169"/>
      <c r="Q59" s="170"/>
      <c r="R59" s="171"/>
      <c r="S59" s="169"/>
      <c r="T59" s="170"/>
      <c r="U59" s="171"/>
      <c r="V59" s="169"/>
      <c r="W59" s="170"/>
      <c r="X59" s="171"/>
      <c r="Y59" s="169"/>
      <c r="Z59" s="170"/>
      <c r="AA59" s="171"/>
      <c r="AB59" s="169"/>
      <c r="AC59" s="170"/>
      <c r="AD59" s="171"/>
      <c r="AE59" s="169"/>
      <c r="AF59" s="170"/>
      <c r="AG59" s="171"/>
      <c r="AH59" s="169"/>
      <c r="AI59" s="170"/>
      <c r="AJ59" s="171"/>
      <c r="AK59" s="169"/>
      <c r="AL59" s="170"/>
      <c r="AM59" s="171"/>
      <c r="AN59" s="169"/>
      <c r="AO59" s="170"/>
      <c r="AP59" s="171"/>
      <c r="AQ59" s="169"/>
      <c r="AR59" s="170"/>
      <c r="AS59" s="171"/>
      <c r="AT59" s="169"/>
      <c r="AU59" s="170"/>
      <c r="AV59" s="171"/>
      <c r="AW59" s="169"/>
      <c r="AX59" s="170"/>
      <c r="AY59" s="171"/>
      <c r="AZ59" s="169"/>
      <c r="BA59" s="170"/>
      <c r="BB59" s="171"/>
      <c r="BC59" s="169"/>
      <c r="BD59" s="170"/>
      <c r="BE59" s="171"/>
      <c r="BF59" s="1280"/>
      <c r="BG59" s="1281"/>
      <c r="BH59" s="1282"/>
    </row>
    <row r="60" spans="2:80" ht="24.9" hidden="1" customHeight="1">
      <c r="B60" s="1320" t="str">
        <f t="shared" si="2"/>
        <v>夏季休業（8/13～8/17）</v>
      </c>
      <c r="C60" s="1281"/>
      <c r="D60" s="1281"/>
      <c r="E60" s="1281"/>
      <c r="F60" s="1281"/>
      <c r="G60" s="1281"/>
      <c r="H60" s="1281"/>
      <c r="I60" s="1281"/>
      <c r="J60" s="1281"/>
      <c r="K60" s="1281"/>
      <c r="L60" s="1321"/>
      <c r="M60" s="169"/>
      <c r="N60" s="170"/>
      <c r="O60" s="171"/>
      <c r="P60" s="169"/>
      <c r="Q60" s="170"/>
      <c r="R60" s="171"/>
      <c r="S60" s="169"/>
      <c r="T60" s="170"/>
      <c r="U60" s="171"/>
      <c r="V60" s="169"/>
      <c r="W60" s="170"/>
      <c r="X60" s="171"/>
      <c r="Y60" s="169"/>
      <c r="Z60" s="170"/>
      <c r="AA60" s="171"/>
      <c r="AB60" s="169"/>
      <c r="AC60" s="170"/>
      <c r="AD60" s="171"/>
      <c r="AE60" s="169"/>
      <c r="AF60" s="170"/>
      <c r="AG60" s="171"/>
      <c r="AH60" s="169"/>
      <c r="AI60" s="170"/>
      <c r="AJ60" s="171"/>
      <c r="AK60" s="169"/>
      <c r="AL60" s="170"/>
      <c r="AM60" s="171"/>
      <c r="AN60" s="169"/>
      <c r="AO60" s="170"/>
      <c r="AP60" s="171"/>
      <c r="AQ60" s="169"/>
      <c r="AR60" s="170"/>
      <c r="AS60" s="171"/>
      <c r="AT60" s="169"/>
      <c r="AU60" s="170"/>
      <c r="AV60" s="171"/>
      <c r="AW60" s="169"/>
      <c r="AX60" s="170"/>
      <c r="AY60" s="171"/>
      <c r="AZ60" s="169"/>
      <c r="BA60" s="170"/>
      <c r="BB60" s="171"/>
      <c r="BC60" s="169"/>
      <c r="BD60" s="170"/>
      <c r="BE60" s="171"/>
      <c r="BF60" s="1280"/>
      <c r="BG60" s="1281"/>
      <c r="BH60" s="1282"/>
    </row>
    <row r="61" spans="2:80" ht="24.9" hidden="1" customHeight="1">
      <c r="B61" s="1320" t="str">
        <f t="shared" si="2"/>
        <v>年末年始休業（12/29～1/4）</v>
      </c>
      <c r="C61" s="1281"/>
      <c r="D61" s="1281"/>
      <c r="E61" s="1281"/>
      <c r="F61" s="1281"/>
      <c r="G61" s="1281"/>
      <c r="H61" s="1281"/>
      <c r="I61" s="1281"/>
      <c r="J61" s="1281"/>
      <c r="K61" s="1281"/>
      <c r="L61" s="1321"/>
      <c r="M61" s="169"/>
      <c r="N61" s="170"/>
      <c r="O61" s="171"/>
      <c r="P61" s="169"/>
      <c r="Q61" s="170"/>
      <c r="R61" s="171"/>
      <c r="S61" s="169"/>
      <c r="T61" s="170"/>
      <c r="U61" s="171"/>
      <c r="V61" s="169"/>
      <c r="W61" s="170"/>
      <c r="X61" s="171"/>
      <c r="Y61" s="169"/>
      <c r="Z61" s="170"/>
      <c r="AA61" s="171"/>
      <c r="AB61" s="169"/>
      <c r="AC61" s="170"/>
      <c r="AD61" s="171"/>
      <c r="AE61" s="169"/>
      <c r="AF61" s="170"/>
      <c r="AG61" s="171"/>
      <c r="AH61" s="169"/>
      <c r="AI61" s="170"/>
      <c r="AJ61" s="171"/>
      <c r="AK61" s="169"/>
      <c r="AL61" s="170"/>
      <c r="AM61" s="171"/>
      <c r="AN61" s="169"/>
      <c r="AO61" s="170"/>
      <c r="AP61" s="171"/>
      <c r="AQ61" s="169"/>
      <c r="AR61" s="170"/>
      <c r="AS61" s="171"/>
      <c r="AT61" s="169"/>
      <c r="AU61" s="170"/>
      <c r="AV61" s="171"/>
      <c r="AW61" s="169"/>
      <c r="AX61" s="170"/>
      <c r="AY61" s="171"/>
      <c r="AZ61" s="169"/>
      <c r="BA61" s="170"/>
      <c r="BB61" s="171"/>
      <c r="BC61" s="169"/>
      <c r="BD61" s="170"/>
      <c r="BE61" s="171"/>
      <c r="BF61" s="1280"/>
      <c r="BG61" s="1281"/>
      <c r="BH61" s="1282"/>
    </row>
    <row r="62" spans="2:80" ht="24.9" hidden="1" customHeight="1">
      <c r="B62" s="1320">
        <f t="shared" si="2"/>
        <v>0</v>
      </c>
      <c r="C62" s="1281"/>
      <c r="D62" s="1281"/>
      <c r="E62" s="1281"/>
      <c r="F62" s="1281"/>
      <c r="G62" s="1281"/>
      <c r="H62" s="1281"/>
      <c r="I62" s="1281"/>
      <c r="J62" s="1281"/>
      <c r="K62" s="1281"/>
      <c r="L62" s="1321"/>
      <c r="M62" s="169"/>
      <c r="N62" s="170"/>
      <c r="O62" s="171"/>
      <c r="P62" s="169"/>
      <c r="Q62" s="170"/>
      <c r="R62" s="171"/>
      <c r="S62" s="169"/>
      <c r="T62" s="170"/>
      <c r="U62" s="171"/>
      <c r="V62" s="169"/>
      <c r="W62" s="170"/>
      <c r="X62" s="171"/>
      <c r="Y62" s="169"/>
      <c r="Z62" s="170"/>
      <c r="AA62" s="171"/>
      <c r="AB62" s="169"/>
      <c r="AC62" s="170"/>
      <c r="AD62" s="171"/>
      <c r="AE62" s="169"/>
      <c r="AF62" s="170"/>
      <c r="AG62" s="171"/>
      <c r="AH62" s="169"/>
      <c r="AI62" s="170"/>
      <c r="AJ62" s="171"/>
      <c r="AK62" s="169"/>
      <c r="AL62" s="170"/>
      <c r="AM62" s="171"/>
      <c r="AN62" s="169"/>
      <c r="AO62" s="170"/>
      <c r="AP62" s="171"/>
      <c r="AQ62" s="169"/>
      <c r="AR62" s="170"/>
      <c r="AS62" s="171"/>
      <c r="AT62" s="169"/>
      <c r="AU62" s="170"/>
      <c r="AV62" s="171"/>
      <c r="AW62" s="169"/>
      <c r="AX62" s="170"/>
      <c r="AY62" s="171"/>
      <c r="AZ62" s="169"/>
      <c r="BA62" s="170"/>
      <c r="BB62" s="171"/>
      <c r="BC62" s="169"/>
      <c r="BD62" s="170"/>
      <c r="BE62" s="171"/>
      <c r="BF62" s="1280"/>
      <c r="BG62" s="1281"/>
      <c r="BH62" s="1282"/>
    </row>
    <row r="63" spans="2:80" ht="24.9" hidden="1" customHeight="1" thickBot="1">
      <c r="B63" s="1322">
        <f>B31</f>
        <v>0</v>
      </c>
      <c r="C63" s="1323"/>
      <c r="D63" s="1323"/>
      <c r="E63" s="1323"/>
      <c r="F63" s="1323"/>
      <c r="G63" s="1323"/>
      <c r="H63" s="1323"/>
      <c r="I63" s="1323"/>
      <c r="J63" s="1323"/>
      <c r="K63" s="1323"/>
      <c r="L63" s="1324"/>
      <c r="M63" s="172"/>
      <c r="N63" s="173"/>
      <c r="O63" s="174"/>
      <c r="P63" s="172"/>
      <c r="Q63" s="173"/>
      <c r="R63" s="174"/>
      <c r="S63" s="172"/>
      <c r="T63" s="173"/>
      <c r="U63" s="174"/>
      <c r="V63" s="172"/>
      <c r="W63" s="173"/>
      <c r="X63" s="174"/>
      <c r="Y63" s="172"/>
      <c r="Z63" s="173"/>
      <c r="AA63" s="174"/>
      <c r="AB63" s="172"/>
      <c r="AC63" s="173"/>
      <c r="AD63" s="174"/>
      <c r="AE63" s="172"/>
      <c r="AF63" s="173"/>
      <c r="AG63" s="174"/>
      <c r="AH63" s="172"/>
      <c r="AI63" s="173"/>
      <c r="AJ63" s="174"/>
      <c r="AK63" s="172"/>
      <c r="AL63" s="173"/>
      <c r="AM63" s="174"/>
      <c r="AN63" s="172"/>
      <c r="AO63" s="173"/>
      <c r="AP63" s="174"/>
      <c r="AQ63" s="172"/>
      <c r="AR63" s="173"/>
      <c r="AS63" s="174"/>
      <c r="AT63" s="172"/>
      <c r="AU63" s="173"/>
      <c r="AV63" s="174"/>
      <c r="AW63" s="172"/>
      <c r="AX63" s="173"/>
      <c r="AY63" s="174"/>
      <c r="AZ63" s="172"/>
      <c r="BA63" s="173"/>
      <c r="BB63" s="174"/>
      <c r="BC63" s="172"/>
      <c r="BD63" s="173"/>
      <c r="BE63" s="174"/>
      <c r="BF63" s="1325"/>
      <c r="BG63" s="1326"/>
      <c r="BH63" s="1327"/>
      <c r="BL63" s="4"/>
      <c r="BM63" s="4"/>
      <c r="BN63" s="4"/>
      <c r="BO63" s="4"/>
      <c r="BP63" s="4"/>
      <c r="BQ63" s="4"/>
      <c r="BR63" s="4"/>
      <c r="BS63" s="4"/>
      <c r="BT63" s="4"/>
      <c r="BU63" s="4"/>
      <c r="BV63" s="4"/>
      <c r="BW63" s="4"/>
      <c r="BX63" s="4"/>
      <c r="BY63" s="4"/>
      <c r="BZ63" s="4"/>
      <c r="CA63" s="4"/>
      <c r="CB63" s="4"/>
    </row>
    <row r="64" spans="2:80" s="4" customFormat="1" ht="12.9" hidden="1" customHeight="1">
      <c r="B64" s="160"/>
      <c r="C64" s="161"/>
      <c r="D64" s="161"/>
      <c r="E64" s="161"/>
      <c r="F64" s="161"/>
      <c r="G64" s="161"/>
      <c r="H64" s="161"/>
      <c r="I64" s="161"/>
      <c r="J64" s="161"/>
      <c r="K64" s="161"/>
      <c r="L64" s="161"/>
      <c r="M64" s="160"/>
      <c r="N64" s="160"/>
      <c r="O64" s="160"/>
      <c r="P64" s="160"/>
      <c r="Q64" s="160"/>
      <c r="R64" s="160"/>
      <c r="S64" s="160"/>
      <c r="T64" s="160"/>
      <c r="U64" s="160"/>
      <c r="V64" s="160"/>
      <c r="W64" s="160"/>
      <c r="X64" s="160"/>
      <c r="Y64" s="160"/>
      <c r="Z64" s="160"/>
      <c r="AA64" s="160"/>
      <c r="AB64" s="160"/>
      <c r="AC64" s="160"/>
      <c r="AD64" s="160"/>
      <c r="AE64" s="160"/>
      <c r="AF64" s="160"/>
      <c r="AG64" s="162"/>
      <c r="AH64" s="232"/>
      <c r="AI64" s="232"/>
      <c r="AJ64" s="232"/>
      <c r="AK64" s="1329" t="s">
        <v>86</v>
      </c>
      <c r="AL64" s="1330"/>
      <c r="AM64" s="1330"/>
      <c r="AN64" s="1330" t="s">
        <v>85</v>
      </c>
      <c r="AO64" s="1330"/>
      <c r="AP64" s="1331"/>
      <c r="AQ64" s="1332" t="s">
        <v>25</v>
      </c>
      <c r="AR64" s="1330"/>
      <c r="AS64" s="1330"/>
      <c r="AT64" s="163"/>
      <c r="AU64" s="1333" t="s">
        <v>99</v>
      </c>
      <c r="AV64" s="1333"/>
      <c r="AW64" s="1333"/>
      <c r="AX64" s="1333"/>
      <c r="AY64" s="56"/>
      <c r="AZ64" s="164"/>
      <c r="BA64" s="231"/>
      <c r="BB64" s="1333" t="s">
        <v>26</v>
      </c>
      <c r="BC64" s="1334"/>
      <c r="BD64" s="1334"/>
      <c r="BE64" s="1334"/>
      <c r="BF64" s="1334"/>
      <c r="BG64" s="165"/>
      <c r="BH64" s="166"/>
    </row>
    <row r="65" spans="2:80" s="4" customFormat="1" ht="20.100000000000001" hidden="1" customHeight="1">
      <c r="B65" s="160"/>
      <c r="C65" s="161"/>
      <c r="D65" s="161"/>
      <c r="E65" s="161"/>
      <c r="F65" s="161"/>
      <c r="G65" s="161"/>
      <c r="H65" s="161"/>
      <c r="I65" s="161"/>
      <c r="J65" s="161"/>
      <c r="K65" s="161"/>
      <c r="L65" s="161"/>
      <c r="M65" s="160"/>
      <c r="N65" s="160"/>
      <c r="O65" s="160"/>
      <c r="P65" s="160"/>
      <c r="Q65" s="160"/>
      <c r="R65" s="160"/>
      <c r="S65" s="160"/>
      <c r="T65" s="160"/>
      <c r="U65" s="160"/>
      <c r="V65" s="160"/>
      <c r="W65" s="160"/>
      <c r="X65" s="160"/>
      <c r="Y65" s="160"/>
      <c r="Z65" s="160"/>
      <c r="AA65" s="160"/>
      <c r="AB65" s="160"/>
      <c r="AC65" s="160"/>
      <c r="AD65" s="160"/>
      <c r="AE65" s="160"/>
      <c r="AF65" s="160"/>
      <c r="AG65" s="160"/>
      <c r="AH65" s="233"/>
      <c r="AI65" s="233"/>
      <c r="AJ65" s="233"/>
      <c r="AK65" s="1335"/>
      <c r="AL65" s="1336"/>
      <c r="AM65" s="1336"/>
      <c r="AN65" s="1336"/>
      <c r="AO65" s="1336"/>
      <c r="AP65" s="1339"/>
      <c r="AQ65" s="1341"/>
      <c r="AR65" s="1336"/>
      <c r="AS65" s="1336"/>
      <c r="AT65" s="1343"/>
      <c r="AU65" s="1344"/>
      <c r="AV65" s="1344"/>
      <c r="AW65" s="1345"/>
      <c r="AX65" s="1345"/>
      <c r="AY65" s="1341"/>
      <c r="AZ65" s="1343"/>
      <c r="BA65" s="1344"/>
      <c r="BB65" s="1344"/>
      <c r="BC65" s="1345"/>
      <c r="BD65" s="1345"/>
      <c r="BE65" s="1345"/>
      <c r="BF65" s="1345"/>
      <c r="BG65" s="1345"/>
      <c r="BH65" s="1348"/>
      <c r="BL65" s="3"/>
      <c r="BM65" s="3"/>
      <c r="BN65" s="3"/>
      <c r="BO65" s="3"/>
      <c r="BP65" s="3"/>
      <c r="BQ65" s="3"/>
      <c r="BR65" s="3"/>
      <c r="BS65" s="3"/>
      <c r="BT65" s="3"/>
      <c r="BU65" s="3"/>
      <c r="BV65" s="3"/>
      <c r="BW65" s="3"/>
      <c r="BX65" s="3"/>
      <c r="BY65" s="3"/>
      <c r="BZ65" s="3"/>
      <c r="CA65" s="3"/>
      <c r="CB65" s="3"/>
    </row>
    <row r="66" spans="2:80" ht="20.100000000000001" hidden="1" customHeight="1" thickBot="1">
      <c r="C66" s="5"/>
      <c r="AD66" s="167" t="s">
        <v>98</v>
      </c>
      <c r="AG66" s="233"/>
      <c r="AH66" s="233"/>
      <c r="AI66" s="233"/>
      <c r="AJ66" s="233"/>
      <c r="AK66" s="1337"/>
      <c r="AL66" s="1338"/>
      <c r="AM66" s="1338"/>
      <c r="AN66" s="1338"/>
      <c r="AO66" s="1338"/>
      <c r="AP66" s="1340"/>
      <c r="AQ66" s="1342"/>
      <c r="AR66" s="1338"/>
      <c r="AS66" s="1338"/>
      <c r="AT66" s="1346"/>
      <c r="AU66" s="1347"/>
      <c r="AV66" s="1347"/>
      <c r="AW66" s="1347"/>
      <c r="AX66" s="1347"/>
      <c r="AY66" s="1342"/>
      <c r="AZ66" s="1346"/>
      <c r="BA66" s="1347"/>
      <c r="BB66" s="1347"/>
      <c r="BC66" s="1347"/>
      <c r="BD66" s="1347"/>
      <c r="BE66" s="1347"/>
      <c r="BF66" s="1347"/>
      <c r="BG66" s="1347"/>
      <c r="BH66" s="1349"/>
    </row>
  </sheetData>
  <sheetProtection selectLockedCells="1"/>
  <mergeCells count="168">
    <mergeCell ref="BM2:BT5"/>
    <mergeCell ref="AL1:BL1"/>
    <mergeCell ref="AG2:AP3"/>
    <mergeCell ref="AK9:AS9"/>
    <mergeCell ref="AY10:BF10"/>
    <mergeCell ref="S2:AF3"/>
    <mergeCell ref="H9:L9"/>
    <mergeCell ref="M9:AD10"/>
    <mergeCell ref="AG9:AI10"/>
    <mergeCell ref="AU9:AW10"/>
    <mergeCell ref="S7:AC7"/>
    <mergeCell ref="BD7:BH8"/>
    <mergeCell ref="AG5:AI6"/>
    <mergeCell ref="AJ5:BH6"/>
    <mergeCell ref="AG7:AI8"/>
    <mergeCell ref="BA7:BC8"/>
    <mergeCell ref="AJ7:AZ8"/>
    <mergeCell ref="C7:K7"/>
    <mergeCell ref="C6:E6"/>
    <mergeCell ref="AK10:AS10"/>
    <mergeCell ref="B4:X4"/>
    <mergeCell ref="Y4:AA4"/>
    <mergeCell ref="AB4:BH4"/>
    <mergeCell ref="AY9:BF9"/>
    <mergeCell ref="D11:F11"/>
    <mergeCell ref="H11:L11"/>
    <mergeCell ref="M11:AD12"/>
    <mergeCell ref="AG11:AI12"/>
    <mergeCell ref="AK12:AS12"/>
    <mergeCell ref="AY12:BG12"/>
    <mergeCell ref="AK14:AS14"/>
    <mergeCell ref="AY14:BG14"/>
    <mergeCell ref="AY13:BG13"/>
    <mergeCell ref="AK11:AS11"/>
    <mergeCell ref="AY11:BG11"/>
    <mergeCell ref="M13:AA13"/>
    <mergeCell ref="H14:AC16"/>
    <mergeCell ref="B19:L19"/>
    <mergeCell ref="BF19:BH19"/>
    <mergeCell ref="B20:L20"/>
    <mergeCell ref="BF20:BH20"/>
    <mergeCell ref="B17:L17"/>
    <mergeCell ref="BF17:BH18"/>
    <mergeCell ref="B18:L18"/>
    <mergeCell ref="H13:L13"/>
    <mergeCell ref="AG13:AI14"/>
    <mergeCell ref="AU13:AW14"/>
    <mergeCell ref="B24:L24"/>
    <mergeCell ref="BF24:BH24"/>
    <mergeCell ref="B25:L25"/>
    <mergeCell ref="BF25:BH25"/>
    <mergeCell ref="B26:L26"/>
    <mergeCell ref="BF26:BH26"/>
    <mergeCell ref="B21:L21"/>
    <mergeCell ref="BF21:BH21"/>
    <mergeCell ref="B22:L22"/>
    <mergeCell ref="BF22:BH22"/>
    <mergeCell ref="B23:L23"/>
    <mergeCell ref="BF23:BH23"/>
    <mergeCell ref="B30:L30"/>
    <mergeCell ref="BF30:BH30"/>
    <mergeCell ref="B31:L31"/>
    <mergeCell ref="BF31:BH31"/>
    <mergeCell ref="AQ32:AS32"/>
    <mergeCell ref="AU32:AX32"/>
    <mergeCell ref="BB32:BF32"/>
    <mergeCell ref="B27:L27"/>
    <mergeCell ref="BF27:BH27"/>
    <mergeCell ref="B28:L28"/>
    <mergeCell ref="BF28:BH28"/>
    <mergeCell ref="B29:L29"/>
    <mergeCell ref="BF29:BH29"/>
    <mergeCell ref="B38:BH38"/>
    <mergeCell ref="AG39:AK39"/>
    <mergeCell ref="AL39:BH40"/>
    <mergeCell ref="B40:F40"/>
    <mergeCell ref="B41:F41"/>
    <mergeCell ref="S41:AC41"/>
    <mergeCell ref="AG41:AK41"/>
    <mergeCell ref="AL41:BH42"/>
    <mergeCell ref="S36:AF37"/>
    <mergeCell ref="AG36:AG37"/>
    <mergeCell ref="AH36:AH37"/>
    <mergeCell ref="AI36:AN37"/>
    <mergeCell ref="AO36:AO37"/>
    <mergeCell ref="AP36:AP37"/>
    <mergeCell ref="AG45:AI46"/>
    <mergeCell ref="AJ45:AT45"/>
    <mergeCell ref="AX45:BH45"/>
    <mergeCell ref="AJ46:AT46"/>
    <mergeCell ref="AX46:BH46"/>
    <mergeCell ref="H43:L43"/>
    <mergeCell ref="M43:AD44"/>
    <mergeCell ref="AG43:AI44"/>
    <mergeCell ref="AJ43:AT43"/>
    <mergeCell ref="AU43:AW44"/>
    <mergeCell ref="AX43:BG43"/>
    <mergeCell ref="AJ44:AT44"/>
    <mergeCell ref="AX44:BG44"/>
    <mergeCell ref="BL25:BP28"/>
    <mergeCell ref="AK64:AM64"/>
    <mergeCell ref="AN64:AP64"/>
    <mergeCell ref="AQ64:AS64"/>
    <mergeCell ref="AU64:AX64"/>
    <mergeCell ref="BB64:BF64"/>
    <mergeCell ref="AK65:AM66"/>
    <mergeCell ref="AN65:AP66"/>
    <mergeCell ref="AQ65:AS66"/>
    <mergeCell ref="AT65:AY66"/>
    <mergeCell ref="AZ65:BH66"/>
    <mergeCell ref="AQ33:AS34"/>
    <mergeCell ref="AT33:AY34"/>
    <mergeCell ref="AZ33:BH34"/>
    <mergeCell ref="BF55:BH55"/>
    <mergeCell ref="BF56:BH56"/>
    <mergeCell ref="BF57:BH57"/>
    <mergeCell ref="AZ50:BB50"/>
    <mergeCell ref="BC50:BE50"/>
    <mergeCell ref="BF51:BH51"/>
    <mergeCell ref="BF52:BH52"/>
    <mergeCell ref="BF53:BH53"/>
    <mergeCell ref="AK50:AM50"/>
    <mergeCell ref="AN50:AP50"/>
    <mergeCell ref="B61:L61"/>
    <mergeCell ref="BF61:BH61"/>
    <mergeCell ref="B62:L62"/>
    <mergeCell ref="BF62:BH62"/>
    <mergeCell ref="B63:L63"/>
    <mergeCell ref="BF63:BH63"/>
    <mergeCell ref="B58:L58"/>
    <mergeCell ref="BF58:BH58"/>
    <mergeCell ref="B59:L59"/>
    <mergeCell ref="BF59:BH59"/>
    <mergeCell ref="B60:L60"/>
    <mergeCell ref="BF60:BH60"/>
    <mergeCell ref="B55:L55"/>
    <mergeCell ref="B56:L56"/>
    <mergeCell ref="B57:L57"/>
    <mergeCell ref="B51:L51"/>
    <mergeCell ref="B52:L52"/>
    <mergeCell ref="B53:L53"/>
    <mergeCell ref="B54:L54"/>
    <mergeCell ref="AH50:AJ50"/>
    <mergeCell ref="AQ50:AS50"/>
    <mergeCell ref="BG9:BH9"/>
    <mergeCell ref="BF54:BH54"/>
    <mergeCell ref="B49:L49"/>
    <mergeCell ref="BF49:BH50"/>
    <mergeCell ref="B50:L50"/>
    <mergeCell ref="M50:O50"/>
    <mergeCell ref="P50:R50"/>
    <mergeCell ref="S50:U50"/>
    <mergeCell ref="V50:X50"/>
    <mergeCell ref="Y50:AA50"/>
    <mergeCell ref="AB50:AD50"/>
    <mergeCell ref="AE50:AG50"/>
    <mergeCell ref="AT50:AV50"/>
    <mergeCell ref="AW50:AY50"/>
    <mergeCell ref="H47:L47"/>
    <mergeCell ref="M47:AD48"/>
    <mergeCell ref="AG47:AI48"/>
    <mergeCell ref="AU47:AW48"/>
    <mergeCell ref="AX47:BH47"/>
    <mergeCell ref="AJ48:AT48"/>
    <mergeCell ref="AX48:BH48"/>
    <mergeCell ref="D45:F45"/>
    <mergeCell ref="H45:L45"/>
    <mergeCell ref="M45:AD46"/>
  </mergeCells>
  <phoneticPr fontId="3"/>
  <dataValidations disablePrompts="1" count="2">
    <dataValidation type="list" allowBlank="1" showInputMessage="1" showErrorMessage="1" sqref="AI36">
      <formula1>$BJ$3:$BJ$4</formula1>
    </dataValidation>
    <dataValidation type="list" allowBlank="1" showInputMessage="1" showErrorMessage="1" sqref="AG2:AP3">
      <formula1>$BJ$2:$BJ$4</formula1>
    </dataValidation>
  </dataValidations>
  <printOptions verticalCentered="1"/>
  <pageMargins left="0.6692913385826772" right="0.39370078740157483" top="0.31496062992125984" bottom="0.59055118110236227" header="0" footer="0.31496062992125984"/>
  <pageSetup paperSize="9" scale="98" orientation="landscape" horizontalDpi="1200" verticalDpi="1200" r:id="rId1"/>
  <headerFooter scaleWithDoc="0">
    <oddHeader>&amp;L&amp;"ＭＳ 明朝,標準"&amp;8&amp;K01+034第2号様式（第3条関係）建築保全業務委託用</oddHeader>
    <oddFooter>&amp;R&amp;"ＭＳ 明朝,標準"&amp;8&amp;K01+034受注者⇒施設管理担当者</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BF53"/>
  <sheetViews>
    <sheetView showZeros="0" view="pageBreakPreview" zoomScaleNormal="100" zoomScaleSheetLayoutView="100" workbookViewId="0">
      <selection activeCell="AI8" sqref="AI8"/>
    </sheetView>
  </sheetViews>
  <sheetFormatPr defaultColWidth="2.33203125" defaultRowHeight="13.2"/>
  <cols>
    <col min="1" max="10" width="2.33203125" style="612"/>
    <col min="11" max="11" width="2.33203125" style="612" customWidth="1"/>
    <col min="12" max="37" width="2.33203125" style="612"/>
    <col min="38" max="38" width="2.33203125" style="612" customWidth="1"/>
    <col min="39" max="39" width="18.33203125" style="612" customWidth="1"/>
    <col min="40" max="44" width="2.33203125" style="612"/>
    <col min="45" max="45" width="2.33203125" style="612" hidden="1" customWidth="1"/>
    <col min="46" max="46" width="12" style="612" customWidth="1"/>
    <col min="47" max="51" width="2.33203125" style="612"/>
    <col min="52" max="52" width="2.33203125" style="612" hidden="1" customWidth="1"/>
    <col min="53" max="16384" width="2.33203125" style="612"/>
  </cols>
  <sheetData>
    <row r="1" spans="1:39" ht="20.100000000000001" customHeight="1">
      <c r="Y1" s="1607">
        <v>43924</v>
      </c>
      <c r="Z1" s="1607"/>
      <c r="AA1" s="1607"/>
      <c r="AB1" s="1607"/>
      <c r="AC1" s="1607"/>
      <c r="AD1" s="1607"/>
      <c r="AE1" s="1607"/>
      <c r="AF1" s="1607"/>
      <c r="AG1" s="1607"/>
      <c r="AH1" s="1607"/>
      <c r="AI1" s="578"/>
      <c r="AJ1" s="578"/>
      <c r="AK1" s="789" t="s">
        <v>454</v>
      </c>
      <c r="AL1" s="25"/>
    </row>
    <row r="2" spans="1:39" ht="15" customHeight="1">
      <c r="Z2" s="357"/>
      <c r="AB2" s="38"/>
      <c r="AC2" s="38"/>
      <c r="AD2" s="38"/>
      <c r="AE2" s="38"/>
      <c r="AF2" s="38"/>
      <c r="AG2" s="38"/>
      <c r="AH2" s="38"/>
      <c r="AI2" s="38"/>
    </row>
    <row r="3" spans="1:39" ht="15" customHeight="1">
      <c r="B3" s="1491" t="s">
        <v>298</v>
      </c>
      <c r="C3" s="1092"/>
      <c r="D3" s="1092"/>
      <c r="E3" s="1092"/>
      <c r="F3" s="561"/>
      <c r="G3" s="561"/>
    </row>
    <row r="4" spans="1:39" ht="20.100000000000001" customHeight="1">
      <c r="B4" s="1608" t="str">
        <f>IF(各項目入力表!B10=各項目入力表!A19,"平　塚　市　長","平塚市病院事業管理者")</f>
        <v>平　塚　市　長</v>
      </c>
      <c r="C4" s="1609"/>
      <c r="D4" s="1609"/>
      <c r="E4" s="1609"/>
      <c r="F4" s="1609"/>
      <c r="G4" s="1609"/>
      <c r="H4" s="1609"/>
      <c r="I4" s="1609"/>
      <c r="J4" s="1609"/>
      <c r="K4" s="1609"/>
      <c r="L4" s="561"/>
      <c r="M4" s="574"/>
      <c r="N4" s="574"/>
      <c r="O4" s="574"/>
      <c r="P4" s="574"/>
      <c r="Q4" s="574"/>
      <c r="AL4" s="52"/>
      <c r="AM4" s="52"/>
    </row>
    <row r="5" spans="1:39" ht="15" customHeight="1">
      <c r="B5" s="574"/>
      <c r="C5" s="574"/>
      <c r="D5" s="574"/>
      <c r="E5" s="574"/>
      <c r="F5" s="574"/>
      <c r="G5" s="574"/>
      <c r="H5" s="574"/>
      <c r="I5" s="574"/>
      <c r="J5" s="574"/>
      <c r="K5" s="574"/>
      <c r="L5" s="574"/>
      <c r="M5" s="574"/>
      <c r="N5" s="574"/>
      <c r="O5" s="574"/>
    </row>
    <row r="6" spans="1:39" ht="30" customHeight="1">
      <c r="G6" s="16"/>
      <c r="H6" s="16"/>
      <c r="I6" s="16"/>
      <c r="J6" s="16"/>
      <c r="K6" s="16"/>
      <c r="L6" s="16"/>
      <c r="M6" s="16"/>
      <c r="N6" s="16"/>
      <c r="O6" s="1610" t="s">
        <v>29</v>
      </c>
      <c r="P6" s="1074"/>
      <c r="Q6" s="1074"/>
      <c r="R6" s="1074"/>
      <c r="S6" s="1074"/>
      <c r="T6" s="586"/>
      <c r="U6" s="1611" t="str">
        <f>各項目入力表!F3</f>
        <v>○○市○○番地○○</v>
      </c>
      <c r="V6" s="1074"/>
      <c r="W6" s="1074"/>
      <c r="X6" s="1074"/>
      <c r="Y6" s="1074"/>
      <c r="Z6" s="1074"/>
      <c r="AA6" s="1074"/>
      <c r="AB6" s="1074"/>
      <c r="AC6" s="1074"/>
      <c r="AD6" s="1074"/>
      <c r="AE6" s="1074"/>
      <c r="AF6" s="1074"/>
      <c r="AG6" s="1074"/>
      <c r="AH6" s="1074"/>
    </row>
    <row r="7" spans="1:39" ht="30" customHeight="1">
      <c r="O7" s="1610" t="s">
        <v>299</v>
      </c>
      <c r="P7" s="1074"/>
      <c r="Q7" s="1074"/>
      <c r="R7" s="1074"/>
      <c r="S7" s="1074"/>
      <c r="T7" s="586"/>
      <c r="U7" s="1611" t="str">
        <f>各項目入力表!F4</f>
        <v>○△□×ビル管理株式会社</v>
      </c>
      <c r="V7" s="1074"/>
      <c r="W7" s="1074"/>
      <c r="X7" s="1074"/>
      <c r="Y7" s="1074"/>
      <c r="Z7" s="1074"/>
      <c r="AA7" s="1074"/>
      <c r="AB7" s="1074"/>
      <c r="AC7" s="1074"/>
      <c r="AD7" s="1074"/>
      <c r="AE7" s="1074"/>
      <c r="AF7" s="1074"/>
      <c r="AG7" s="1074"/>
      <c r="AH7" s="1074"/>
      <c r="AI7" s="577"/>
    </row>
    <row r="8" spans="1:39" ht="30" customHeight="1">
      <c r="O8" s="1610" t="s">
        <v>300</v>
      </c>
      <c r="P8" s="1074"/>
      <c r="Q8" s="1074"/>
      <c r="R8" s="1074"/>
      <c r="S8" s="1074"/>
      <c r="T8" s="586"/>
      <c r="U8" s="1611" t="str">
        <f>各項目入力表!F5</f>
        <v>代表取締役　○△　□×</v>
      </c>
      <c r="V8" s="1074"/>
      <c r="W8" s="1074"/>
      <c r="X8" s="1074"/>
      <c r="Y8" s="1074"/>
      <c r="Z8" s="1074"/>
      <c r="AA8" s="1074"/>
      <c r="AB8" s="1074"/>
      <c r="AC8" s="1074"/>
      <c r="AD8" s="1074"/>
      <c r="AE8" s="1074"/>
      <c r="AF8" s="1074"/>
      <c r="AG8" s="1074"/>
      <c r="AH8" s="1074"/>
      <c r="AI8" s="582"/>
    </row>
    <row r="9" spans="1:39" s="1060" customFormat="1" ht="30" customHeight="1">
      <c r="O9" s="1612" t="s">
        <v>853</v>
      </c>
      <c r="P9" s="1613"/>
      <c r="Q9" s="1613"/>
      <c r="R9" s="1613"/>
      <c r="S9" s="1613"/>
      <c r="T9" s="1613"/>
      <c r="U9" s="1613"/>
      <c r="V9" s="1613"/>
      <c r="W9" s="1613"/>
      <c r="X9" s="1613"/>
      <c r="Y9" s="1613"/>
      <c r="Z9" s="1613"/>
      <c r="AA9" s="1613"/>
      <c r="AB9" s="1613"/>
      <c r="AC9" s="1613"/>
      <c r="AD9" s="1613"/>
      <c r="AE9" s="1613"/>
      <c r="AF9" s="1613"/>
      <c r="AG9" s="1039"/>
      <c r="AH9" s="1039"/>
      <c r="AI9" s="582"/>
    </row>
    <row r="10" spans="1:39" ht="15" customHeight="1">
      <c r="O10" s="1613"/>
      <c r="P10" s="1613"/>
      <c r="Q10" s="1613"/>
      <c r="R10" s="1613"/>
      <c r="S10" s="1613"/>
      <c r="T10" s="1613"/>
      <c r="U10" s="1613"/>
      <c r="V10" s="1613"/>
      <c r="W10" s="1613"/>
      <c r="X10" s="1613"/>
      <c r="Y10" s="1613"/>
      <c r="Z10" s="1613"/>
      <c r="AA10" s="1613"/>
      <c r="AB10" s="1613"/>
      <c r="AC10" s="1613"/>
      <c r="AD10" s="1613"/>
      <c r="AE10" s="1613"/>
      <c r="AF10" s="1613"/>
    </row>
    <row r="11" spans="1:39" ht="30" customHeight="1">
      <c r="A11" s="1617" t="s">
        <v>850</v>
      </c>
      <c r="B11" s="1617"/>
      <c r="C11" s="1617"/>
      <c r="D11" s="1617"/>
      <c r="E11" s="1617"/>
      <c r="F11" s="1617"/>
      <c r="G11" s="1617"/>
      <c r="H11" s="1617"/>
      <c r="I11" s="1617"/>
      <c r="J11" s="1617"/>
      <c r="K11" s="1617"/>
      <c r="L11" s="1617"/>
      <c r="M11" s="1617"/>
      <c r="N11" s="1617"/>
      <c r="O11" s="1617"/>
      <c r="P11" s="1617"/>
      <c r="Q11" s="1617"/>
      <c r="R11" s="1617"/>
      <c r="S11" s="1617"/>
      <c r="T11" s="1617"/>
      <c r="U11" s="1617"/>
      <c r="V11" s="1617"/>
      <c r="W11" s="1617"/>
      <c r="X11" s="1617"/>
      <c r="Y11" s="1617"/>
      <c r="Z11" s="1617"/>
      <c r="AA11" s="1617"/>
      <c r="AB11" s="1617"/>
      <c r="AC11" s="1617"/>
      <c r="AD11" s="1617"/>
      <c r="AE11" s="1617"/>
      <c r="AF11" s="1617"/>
      <c r="AG11" s="1617"/>
      <c r="AH11" s="1617"/>
      <c r="AI11" s="1617"/>
      <c r="AM11" s="278" t="s">
        <v>509</v>
      </c>
    </row>
    <row r="12" spans="1:39" ht="15" customHeight="1"/>
    <row r="13" spans="1:39" ht="20.100000000000001" customHeight="1">
      <c r="A13" s="1490" t="s">
        <v>851</v>
      </c>
      <c r="B13" s="1074"/>
      <c r="C13" s="1074"/>
      <c r="D13" s="1074"/>
      <c r="E13" s="1074"/>
      <c r="F13" s="1074"/>
      <c r="G13" s="1074"/>
      <c r="H13" s="1074"/>
      <c r="I13" s="1074"/>
      <c r="J13" s="1074"/>
      <c r="K13" s="1074"/>
      <c r="L13" s="1074"/>
      <c r="M13" s="1074"/>
      <c r="N13" s="1074"/>
      <c r="O13" s="1074"/>
      <c r="P13" s="1074"/>
      <c r="Q13" s="1074"/>
      <c r="R13" s="1074"/>
      <c r="S13" s="1074"/>
      <c r="T13" s="1074"/>
      <c r="U13" s="1074"/>
      <c r="V13" s="1074"/>
      <c r="W13" s="1074"/>
      <c r="X13" s="1074"/>
      <c r="Y13" s="1074"/>
      <c r="Z13" s="1074"/>
      <c r="AA13" s="1074"/>
      <c r="AB13" s="1074"/>
      <c r="AC13" s="1074"/>
      <c r="AD13" s="1074"/>
      <c r="AE13" s="1074"/>
      <c r="AF13" s="1074"/>
      <c r="AG13" s="1074"/>
      <c r="AH13" s="1074"/>
      <c r="AI13" s="1074"/>
    </row>
    <row r="14" spans="1:39" ht="20.100000000000001" customHeight="1">
      <c r="A14" s="1074"/>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row>
    <row r="15" spans="1:39" ht="15" customHeight="1"/>
    <row r="16" spans="1:39">
      <c r="A16" s="1618" t="s">
        <v>28</v>
      </c>
      <c r="B16" s="1618"/>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row>
    <row r="17" spans="1:58" ht="15" customHeight="1" thickBot="1"/>
    <row r="18" spans="1:58" ht="15" customHeight="1">
      <c r="A18" s="591"/>
      <c r="B18" s="1602" t="s">
        <v>229</v>
      </c>
      <c r="C18" s="1334"/>
      <c r="D18" s="1334"/>
      <c r="E18" s="1334"/>
      <c r="F18" s="1334"/>
      <c r="G18" s="1334"/>
      <c r="H18" s="592"/>
      <c r="I18" s="77"/>
      <c r="J18" s="256"/>
      <c r="K18" s="1604" t="str">
        <f>各項目入力表!B3</f>
        <v>○○○○施設保全業務（総合管理）</v>
      </c>
      <c r="L18" s="1605"/>
      <c r="M18" s="1605"/>
      <c r="N18" s="1605"/>
      <c r="O18" s="1605"/>
      <c r="P18" s="1605"/>
      <c r="Q18" s="1605"/>
      <c r="R18" s="1605"/>
      <c r="S18" s="1605"/>
      <c r="T18" s="1605"/>
      <c r="U18" s="1605"/>
      <c r="V18" s="1605"/>
      <c r="W18" s="1605"/>
      <c r="X18" s="1605"/>
      <c r="Y18" s="1605"/>
      <c r="Z18" s="1605"/>
      <c r="AA18" s="1605"/>
      <c r="AB18" s="1605"/>
      <c r="AC18" s="1605"/>
      <c r="AD18" s="1605"/>
      <c r="AE18" s="1605"/>
      <c r="AF18" s="1605"/>
      <c r="AG18" s="1605"/>
      <c r="AH18" s="1605"/>
      <c r="AI18" s="78"/>
    </row>
    <row r="19" spans="1:58" ht="15" customHeight="1">
      <c r="A19" s="609"/>
      <c r="B19" s="1603"/>
      <c r="C19" s="1603"/>
      <c r="D19" s="1603"/>
      <c r="E19" s="1603"/>
      <c r="F19" s="1603"/>
      <c r="G19" s="1603"/>
      <c r="H19" s="610"/>
      <c r="I19" s="79"/>
      <c r="J19" s="571"/>
      <c r="K19" s="1606"/>
      <c r="L19" s="1606"/>
      <c r="M19" s="1606"/>
      <c r="N19" s="1606"/>
      <c r="O19" s="1606"/>
      <c r="P19" s="1606"/>
      <c r="Q19" s="1606"/>
      <c r="R19" s="1606"/>
      <c r="S19" s="1606"/>
      <c r="T19" s="1606"/>
      <c r="U19" s="1606"/>
      <c r="V19" s="1606"/>
      <c r="W19" s="1606"/>
      <c r="X19" s="1606"/>
      <c r="Y19" s="1606"/>
      <c r="Z19" s="1606"/>
      <c r="AA19" s="1606"/>
      <c r="AB19" s="1606"/>
      <c r="AC19" s="1606"/>
      <c r="AD19" s="1606"/>
      <c r="AE19" s="1606"/>
      <c r="AF19" s="1606"/>
      <c r="AG19" s="1606"/>
      <c r="AH19" s="1606"/>
      <c r="AI19" s="80"/>
      <c r="AM19" s="1090" t="s">
        <v>845</v>
      </c>
      <c r="AN19" s="1626"/>
      <c r="AO19" s="1626"/>
      <c r="AP19" s="1626"/>
      <c r="AQ19" s="1626"/>
      <c r="AR19" s="1626"/>
      <c r="AS19" s="1626"/>
      <c r="AT19" s="1626"/>
      <c r="AU19" s="1626"/>
      <c r="AV19" s="1626"/>
      <c r="AW19" s="1626"/>
      <c r="AX19" s="1626"/>
      <c r="AY19" s="1626"/>
      <c r="AZ19" s="1626"/>
      <c r="BA19" s="1626"/>
      <c r="BB19" s="1626"/>
      <c r="BC19" s="1626"/>
      <c r="BD19" s="1626"/>
      <c r="BE19" s="1626"/>
      <c r="BF19" s="1626"/>
    </row>
    <row r="20" spans="1:58" ht="15" customHeight="1">
      <c r="A20" s="1585"/>
      <c r="B20" s="1587" t="s">
        <v>48</v>
      </c>
      <c r="C20" s="1102"/>
      <c r="D20" s="1102"/>
      <c r="E20" s="1102"/>
      <c r="F20" s="1102"/>
      <c r="G20" s="1102"/>
      <c r="H20" s="1627"/>
      <c r="I20" s="1593"/>
      <c r="J20" s="1594"/>
      <c r="K20" s="1561">
        <f>各項目入力表!B6</f>
        <v>43922</v>
      </c>
      <c r="L20" s="1561"/>
      <c r="M20" s="1561"/>
      <c r="N20" s="1561"/>
      <c r="O20" s="1561"/>
      <c r="P20" s="1561"/>
      <c r="Q20" s="1561"/>
      <c r="R20" s="1561"/>
      <c r="S20" s="1561"/>
      <c r="T20" s="1561"/>
      <c r="U20" s="1561"/>
      <c r="V20" s="1590"/>
      <c r="W20" s="1588" t="s">
        <v>118</v>
      </c>
      <c r="X20" s="1102"/>
      <c r="Y20" s="1102"/>
      <c r="Z20" s="1102"/>
      <c r="AA20" s="1125"/>
      <c r="AB20" s="1599" t="str">
        <f>各項目入力表!B5</f>
        <v>05</v>
      </c>
      <c r="AC20" s="1594"/>
      <c r="AD20" s="1594"/>
      <c r="AE20" s="1594"/>
      <c r="AF20" s="1594"/>
      <c r="AG20" s="1594"/>
      <c r="AH20" s="1594"/>
      <c r="AI20" s="1600"/>
      <c r="AM20" s="1626"/>
      <c r="AN20" s="1626"/>
      <c r="AO20" s="1626"/>
      <c r="AP20" s="1626"/>
      <c r="AQ20" s="1626"/>
      <c r="AR20" s="1626"/>
      <c r="AS20" s="1626"/>
      <c r="AT20" s="1626"/>
      <c r="AU20" s="1626"/>
      <c r="AV20" s="1626"/>
      <c r="AW20" s="1626"/>
      <c r="AX20" s="1626"/>
      <c r="AY20" s="1626"/>
      <c r="AZ20" s="1626"/>
      <c r="BA20" s="1626"/>
      <c r="BB20" s="1626"/>
      <c r="BC20" s="1626"/>
      <c r="BD20" s="1626"/>
      <c r="BE20" s="1626"/>
      <c r="BF20" s="1626"/>
    </row>
    <row r="21" spans="1:58" ht="15" customHeight="1" thickBot="1">
      <c r="A21" s="1586"/>
      <c r="B21" s="1095"/>
      <c r="C21" s="1095"/>
      <c r="D21" s="1095"/>
      <c r="E21" s="1095"/>
      <c r="F21" s="1095"/>
      <c r="G21" s="1095"/>
      <c r="H21" s="1628"/>
      <c r="I21" s="1595"/>
      <c r="J21" s="1596"/>
      <c r="K21" s="1597"/>
      <c r="L21" s="1597"/>
      <c r="M21" s="1597"/>
      <c r="N21" s="1597"/>
      <c r="O21" s="1597"/>
      <c r="P21" s="1597"/>
      <c r="Q21" s="1597"/>
      <c r="R21" s="1597"/>
      <c r="S21" s="1597"/>
      <c r="T21" s="1597"/>
      <c r="U21" s="1597"/>
      <c r="V21" s="1598"/>
      <c r="W21" s="1116"/>
      <c r="X21" s="1095"/>
      <c r="Y21" s="1095"/>
      <c r="Z21" s="1095"/>
      <c r="AA21" s="1115"/>
      <c r="AB21" s="1595"/>
      <c r="AC21" s="1596"/>
      <c r="AD21" s="1596"/>
      <c r="AE21" s="1596"/>
      <c r="AF21" s="1596"/>
      <c r="AG21" s="1596"/>
      <c r="AH21" s="1596"/>
      <c r="AI21" s="1601"/>
      <c r="AM21" s="1626"/>
      <c r="AN21" s="1626"/>
      <c r="AO21" s="1626"/>
      <c r="AP21" s="1626"/>
      <c r="AQ21" s="1626"/>
      <c r="AR21" s="1626"/>
      <c r="AS21" s="1626"/>
      <c r="AT21" s="1626"/>
      <c r="AU21" s="1626"/>
      <c r="AV21" s="1626"/>
      <c r="AW21" s="1626"/>
      <c r="AX21" s="1626"/>
      <c r="AY21" s="1626"/>
      <c r="AZ21" s="1626"/>
      <c r="BA21" s="1626"/>
      <c r="BB21" s="1626"/>
      <c r="BC21" s="1626"/>
      <c r="BD21" s="1626"/>
      <c r="BE21" s="1626"/>
      <c r="BF21" s="1626"/>
    </row>
    <row r="22" spans="1:58" ht="30" customHeight="1" thickTop="1">
      <c r="A22" s="1585"/>
      <c r="B22" s="1587" t="s">
        <v>267</v>
      </c>
      <c r="C22" s="1102"/>
      <c r="D22" s="1102"/>
      <c r="E22" s="1102"/>
      <c r="F22" s="1102"/>
      <c r="G22" s="1102"/>
      <c r="H22" s="567"/>
      <c r="I22" s="1588" t="s">
        <v>301</v>
      </c>
      <c r="J22" s="1589"/>
      <c r="K22" s="1561">
        <f>各項目入力表!B7</f>
        <v>43922</v>
      </c>
      <c r="L22" s="1561"/>
      <c r="M22" s="1561"/>
      <c r="N22" s="1561"/>
      <c r="O22" s="1561"/>
      <c r="P22" s="1561"/>
      <c r="Q22" s="1561"/>
      <c r="R22" s="1561"/>
      <c r="S22" s="1561"/>
      <c r="T22" s="1561"/>
      <c r="U22" s="1561"/>
      <c r="V22" s="1590"/>
      <c r="W22" s="585"/>
      <c r="X22" s="88"/>
      <c r="Y22" s="88"/>
      <c r="Z22" s="88"/>
      <c r="AA22" s="88"/>
      <c r="AB22" s="88"/>
      <c r="AC22" s="88"/>
      <c r="AD22" s="88"/>
      <c r="AE22" s="88"/>
      <c r="AF22" s="88"/>
      <c r="AG22" s="88"/>
      <c r="AH22" s="88"/>
      <c r="AI22" s="57"/>
      <c r="AM22" s="1591" t="s">
        <v>274</v>
      </c>
      <c r="AN22" s="1074"/>
      <c r="AO22" s="1074"/>
      <c r="AP22" s="1074"/>
      <c r="AQ22" s="1074"/>
      <c r="AR22" s="1074"/>
      <c r="AS22" s="1592"/>
      <c r="AT22" s="1619" t="s">
        <v>110</v>
      </c>
      <c r="AU22" s="1620"/>
      <c r="AV22" s="1621"/>
      <c r="AZ22" s="612" t="s">
        <v>110</v>
      </c>
    </row>
    <row r="23" spans="1:58" ht="30" customHeight="1" thickBot="1">
      <c r="A23" s="1586"/>
      <c r="B23" s="1095"/>
      <c r="C23" s="1095"/>
      <c r="D23" s="1095"/>
      <c r="E23" s="1095"/>
      <c r="F23" s="1095"/>
      <c r="G23" s="1095"/>
      <c r="H23" s="563"/>
      <c r="I23" s="1625" t="s">
        <v>302</v>
      </c>
      <c r="J23" s="1603"/>
      <c r="K23" s="1597">
        <f>IF(AT22=AZ22,各項目入力表!B8,+IF(AT22=AZ23,各項目入力表!D5,各項目入力表!D6))</f>
        <v>44286</v>
      </c>
      <c r="L23" s="1597"/>
      <c r="M23" s="1597"/>
      <c r="N23" s="1597"/>
      <c r="O23" s="1597"/>
      <c r="P23" s="1597"/>
      <c r="Q23" s="1597"/>
      <c r="R23" s="1597"/>
      <c r="S23" s="1597"/>
      <c r="T23" s="1597"/>
      <c r="U23" s="1597"/>
      <c r="V23" s="1598"/>
      <c r="W23" s="570"/>
      <c r="X23" s="89"/>
      <c r="Y23" s="89"/>
      <c r="Z23" s="89"/>
      <c r="AA23" s="89"/>
      <c r="AB23" s="89"/>
      <c r="AC23" s="89"/>
      <c r="AD23" s="89"/>
      <c r="AE23" s="89"/>
      <c r="AF23" s="89"/>
      <c r="AG23" s="89"/>
      <c r="AH23" s="89"/>
      <c r="AI23" s="58"/>
      <c r="AM23" s="1074"/>
      <c r="AN23" s="1074"/>
      <c r="AO23" s="1074"/>
      <c r="AP23" s="1074"/>
      <c r="AQ23" s="1074"/>
      <c r="AR23" s="1074"/>
      <c r="AS23" s="1592"/>
      <c r="AT23" s="1622"/>
      <c r="AU23" s="1623"/>
      <c r="AV23" s="1624"/>
      <c r="AZ23" s="612" t="s">
        <v>128</v>
      </c>
    </row>
    <row r="24" spans="1:58" ht="30" customHeight="1" thickTop="1">
      <c r="A24" s="611"/>
      <c r="B24" s="1570" t="s">
        <v>757</v>
      </c>
      <c r="C24" s="1133"/>
      <c r="D24" s="1133"/>
      <c r="E24" s="1133"/>
      <c r="F24" s="1133"/>
      <c r="G24" s="1133"/>
      <c r="H24" s="568"/>
      <c r="I24" s="635"/>
      <c r="J24" s="569"/>
      <c r="K24" s="1571">
        <f>IF(AT24=AZ22,各項目入力表!B9,+IF(AT24=AZ23,各項目入力表!D7,各項目入力表!D8))</f>
        <v>10800000</v>
      </c>
      <c r="L24" s="1572"/>
      <c r="M24" s="1572"/>
      <c r="N24" s="1572"/>
      <c r="O24" s="1572"/>
      <c r="P24" s="1572"/>
      <c r="Q24" s="1572"/>
      <c r="R24" s="1572"/>
      <c r="S24" s="1572"/>
      <c r="T24" s="1572"/>
      <c r="U24" s="1572"/>
      <c r="V24" s="636"/>
      <c r="W24" s="637"/>
      <c r="X24" s="638"/>
      <c r="Y24" s="638"/>
      <c r="Z24" s="638"/>
      <c r="AA24" s="638"/>
      <c r="AB24" s="638"/>
      <c r="AC24" s="638"/>
      <c r="AD24" s="638"/>
      <c r="AE24" s="638"/>
      <c r="AF24" s="638"/>
      <c r="AG24" s="638"/>
      <c r="AH24" s="638"/>
      <c r="AI24" s="639"/>
      <c r="AL24" s="1573" t="s">
        <v>764</v>
      </c>
      <c r="AM24" s="1074"/>
      <c r="AN24" s="1074"/>
      <c r="AO24" s="1074"/>
      <c r="AP24" s="1074"/>
      <c r="AQ24" s="1074"/>
      <c r="AR24" s="1074"/>
      <c r="AS24" s="601"/>
      <c r="AT24" s="1574" t="s">
        <v>110</v>
      </c>
      <c r="AU24" s="1575"/>
      <c r="AV24" s="1576"/>
      <c r="AZ24" s="612" t="s">
        <v>129</v>
      </c>
    </row>
    <row r="25" spans="1:58" ht="15" customHeight="1">
      <c r="A25" s="584"/>
      <c r="B25" s="1583" t="s">
        <v>303</v>
      </c>
      <c r="C25" s="1544"/>
      <c r="D25" s="1544"/>
      <c r="E25" s="1544"/>
      <c r="F25" s="1544"/>
      <c r="G25" s="1544"/>
      <c r="H25" s="588"/>
      <c r="I25" s="1498" t="s">
        <v>304</v>
      </c>
      <c r="J25" s="1499"/>
      <c r="K25" s="1499"/>
      <c r="L25" s="1499"/>
      <c r="M25" s="1499"/>
      <c r="N25" s="1499"/>
      <c r="O25" s="1499"/>
      <c r="P25" s="1499"/>
      <c r="Q25" s="1499"/>
      <c r="R25" s="1499"/>
      <c r="S25" s="1499"/>
      <c r="T25" s="1499"/>
      <c r="U25" s="1499"/>
      <c r="V25" s="1499"/>
      <c r="W25" s="1499"/>
      <c r="X25" s="1499"/>
      <c r="Y25" s="1499"/>
      <c r="Z25" s="1499"/>
      <c r="AA25" s="1499"/>
      <c r="AB25" s="1499"/>
      <c r="AC25" s="1499"/>
      <c r="AD25" s="1499"/>
      <c r="AE25" s="1499"/>
      <c r="AF25" s="1499"/>
      <c r="AG25" s="1499"/>
      <c r="AH25" s="1499"/>
      <c r="AI25" s="1500"/>
      <c r="AL25" s="1074"/>
      <c r="AM25" s="1074"/>
      <c r="AN25" s="1074"/>
      <c r="AO25" s="1074"/>
      <c r="AP25" s="1074"/>
      <c r="AQ25" s="1074"/>
      <c r="AR25" s="1074"/>
      <c r="AT25" s="1577"/>
      <c r="AU25" s="1578"/>
      <c r="AV25" s="1579"/>
    </row>
    <row r="26" spans="1:58" ht="15" customHeight="1" thickBot="1">
      <c r="A26" s="640"/>
      <c r="B26" s="1584"/>
      <c r="C26" s="1584"/>
      <c r="D26" s="1584"/>
      <c r="E26" s="1584"/>
      <c r="F26" s="1584"/>
      <c r="G26" s="1584"/>
      <c r="H26" s="641"/>
      <c r="I26" s="1501"/>
      <c r="J26" s="1502"/>
      <c r="K26" s="1502"/>
      <c r="L26" s="1502"/>
      <c r="M26" s="1502"/>
      <c r="N26" s="1502"/>
      <c r="O26" s="1502"/>
      <c r="P26" s="1502"/>
      <c r="Q26" s="1502"/>
      <c r="R26" s="1502"/>
      <c r="S26" s="1502"/>
      <c r="T26" s="1502"/>
      <c r="U26" s="1502"/>
      <c r="V26" s="1502"/>
      <c r="W26" s="1502"/>
      <c r="X26" s="1502"/>
      <c r="Y26" s="1502"/>
      <c r="Z26" s="1502"/>
      <c r="AA26" s="1502"/>
      <c r="AB26" s="1502"/>
      <c r="AC26" s="1502"/>
      <c r="AD26" s="1502"/>
      <c r="AE26" s="1502"/>
      <c r="AF26" s="1502"/>
      <c r="AG26" s="1502"/>
      <c r="AH26" s="1502"/>
      <c r="AI26" s="1503"/>
      <c r="AL26" s="1074"/>
      <c r="AM26" s="1074"/>
      <c r="AN26" s="1074"/>
      <c r="AO26" s="1074"/>
      <c r="AP26" s="1074"/>
      <c r="AQ26" s="1074"/>
      <c r="AR26" s="1074"/>
      <c r="AT26" s="1580"/>
      <c r="AU26" s="1581"/>
      <c r="AV26" s="1582"/>
    </row>
    <row r="27" spans="1:58" ht="15" customHeight="1" thickTop="1">
      <c r="A27" s="640"/>
      <c r="B27" s="1584"/>
      <c r="C27" s="1584"/>
      <c r="D27" s="1584"/>
      <c r="E27" s="1584"/>
      <c r="F27" s="1584"/>
      <c r="G27" s="1584"/>
      <c r="H27" s="641"/>
      <c r="I27" s="1501"/>
      <c r="J27" s="1502"/>
      <c r="K27" s="1502"/>
      <c r="L27" s="1502"/>
      <c r="M27" s="1502"/>
      <c r="N27" s="1502"/>
      <c r="O27" s="1502"/>
      <c r="P27" s="1502"/>
      <c r="Q27" s="1502"/>
      <c r="R27" s="1502"/>
      <c r="S27" s="1502"/>
      <c r="T27" s="1502"/>
      <c r="U27" s="1502"/>
      <c r="V27" s="1502"/>
      <c r="W27" s="1502"/>
      <c r="X27" s="1502"/>
      <c r="Y27" s="1502"/>
      <c r="Z27" s="1502"/>
      <c r="AA27" s="1502"/>
      <c r="AB27" s="1502"/>
      <c r="AC27" s="1502"/>
      <c r="AD27" s="1502"/>
      <c r="AE27" s="1502"/>
      <c r="AF27" s="1502"/>
      <c r="AG27" s="1502"/>
      <c r="AH27" s="1502"/>
      <c r="AI27" s="1503"/>
    </row>
    <row r="28" spans="1:58" ht="15" customHeight="1">
      <c r="A28" s="640"/>
      <c r="B28" s="1584"/>
      <c r="C28" s="1584"/>
      <c r="D28" s="1584"/>
      <c r="E28" s="1584"/>
      <c r="F28" s="1584"/>
      <c r="G28" s="1584"/>
      <c r="H28" s="641"/>
      <c r="I28" s="1501"/>
      <c r="J28" s="1502"/>
      <c r="K28" s="1502"/>
      <c r="L28" s="1502"/>
      <c r="M28" s="1502"/>
      <c r="N28" s="1502"/>
      <c r="O28" s="1502"/>
      <c r="P28" s="1502"/>
      <c r="Q28" s="1502"/>
      <c r="R28" s="1502"/>
      <c r="S28" s="1502"/>
      <c r="T28" s="1502"/>
      <c r="U28" s="1502"/>
      <c r="V28" s="1502"/>
      <c r="W28" s="1502"/>
      <c r="X28" s="1502"/>
      <c r="Y28" s="1502"/>
      <c r="Z28" s="1502"/>
      <c r="AA28" s="1502"/>
      <c r="AB28" s="1502"/>
      <c r="AC28" s="1502"/>
      <c r="AD28" s="1502"/>
      <c r="AE28" s="1502"/>
      <c r="AF28" s="1502"/>
      <c r="AG28" s="1502"/>
      <c r="AH28" s="1502"/>
      <c r="AI28" s="1503"/>
      <c r="AM28" s="1616" t="s">
        <v>846</v>
      </c>
      <c r="AN28" s="1090"/>
      <c r="AO28" s="1090"/>
      <c r="AP28" s="1090"/>
      <c r="AQ28" s="1090"/>
      <c r="AR28" s="1090"/>
      <c r="AS28" s="1090"/>
      <c r="AT28" s="1090"/>
      <c r="AU28" s="1090"/>
      <c r="AV28" s="1090"/>
    </row>
    <row r="29" spans="1:58" ht="15" customHeight="1">
      <c r="A29" s="640"/>
      <c r="B29" s="1584"/>
      <c r="C29" s="1584"/>
      <c r="D29" s="1584"/>
      <c r="E29" s="1584"/>
      <c r="F29" s="1584"/>
      <c r="G29" s="1584"/>
      <c r="H29" s="641"/>
      <c r="I29" s="1501"/>
      <c r="J29" s="1502"/>
      <c r="K29" s="1502"/>
      <c r="L29" s="1502"/>
      <c r="M29" s="1502"/>
      <c r="N29" s="1502"/>
      <c r="O29" s="1502"/>
      <c r="P29" s="1502"/>
      <c r="Q29" s="1502"/>
      <c r="R29" s="1502"/>
      <c r="S29" s="1502"/>
      <c r="T29" s="1502"/>
      <c r="U29" s="1502"/>
      <c r="V29" s="1502"/>
      <c r="W29" s="1502"/>
      <c r="X29" s="1502"/>
      <c r="Y29" s="1502"/>
      <c r="Z29" s="1502"/>
      <c r="AA29" s="1502"/>
      <c r="AB29" s="1502"/>
      <c r="AC29" s="1502"/>
      <c r="AD29" s="1502"/>
      <c r="AE29" s="1502"/>
      <c r="AF29" s="1502"/>
      <c r="AG29" s="1502"/>
      <c r="AH29" s="1502"/>
      <c r="AI29" s="1503"/>
      <c r="AM29" s="1090"/>
      <c r="AN29" s="1090"/>
      <c r="AO29" s="1090"/>
      <c r="AP29" s="1090"/>
      <c r="AQ29" s="1090"/>
      <c r="AR29" s="1090"/>
      <c r="AS29" s="1090"/>
      <c r="AT29" s="1090"/>
      <c r="AU29" s="1090"/>
      <c r="AV29" s="1090"/>
    </row>
    <row r="30" spans="1:58" ht="15" customHeight="1">
      <c r="A30" s="640"/>
      <c r="B30" s="1584"/>
      <c r="C30" s="1584"/>
      <c r="D30" s="1584"/>
      <c r="E30" s="1584"/>
      <c r="F30" s="1584"/>
      <c r="G30" s="1584"/>
      <c r="H30" s="641"/>
      <c r="I30" s="1504"/>
      <c r="J30" s="1505"/>
      <c r="K30" s="1505"/>
      <c r="L30" s="1505"/>
      <c r="M30" s="1505"/>
      <c r="N30" s="1505"/>
      <c r="O30" s="1505"/>
      <c r="P30" s="1505"/>
      <c r="Q30" s="1505"/>
      <c r="R30" s="1505"/>
      <c r="S30" s="1505"/>
      <c r="T30" s="1505"/>
      <c r="U30" s="1505"/>
      <c r="V30" s="1505"/>
      <c r="W30" s="1505"/>
      <c r="X30" s="1505"/>
      <c r="Y30" s="1505"/>
      <c r="Z30" s="1505"/>
      <c r="AA30" s="1505"/>
      <c r="AB30" s="1505"/>
      <c r="AC30" s="1505"/>
      <c r="AD30" s="1505"/>
      <c r="AE30" s="1505"/>
      <c r="AF30" s="1505"/>
      <c r="AG30" s="1505"/>
      <c r="AH30" s="1505"/>
      <c r="AI30" s="1506"/>
      <c r="AM30" s="1074"/>
      <c r="AN30" s="1074"/>
      <c r="AO30" s="1074"/>
      <c r="AP30" s="1074"/>
      <c r="AQ30" s="1074"/>
      <c r="AR30" s="1074"/>
      <c r="AS30" s="1074"/>
      <c r="AT30" s="1074"/>
      <c r="AU30" s="1074"/>
      <c r="AV30" s="1074"/>
    </row>
    <row r="31" spans="1:58" ht="15" customHeight="1">
      <c r="A31" s="584"/>
      <c r="B31" s="1543" t="s">
        <v>305</v>
      </c>
      <c r="C31" s="1544"/>
      <c r="D31" s="1544"/>
      <c r="E31" s="1544"/>
      <c r="F31" s="1544"/>
      <c r="G31" s="1544"/>
      <c r="H31" s="588"/>
      <c r="I31" s="1498" t="s">
        <v>304</v>
      </c>
      <c r="J31" s="1499"/>
      <c r="K31" s="1499"/>
      <c r="L31" s="1499"/>
      <c r="M31" s="1499"/>
      <c r="N31" s="1499"/>
      <c r="O31" s="1499"/>
      <c r="P31" s="1499"/>
      <c r="Q31" s="1499"/>
      <c r="R31" s="1499"/>
      <c r="S31" s="1499"/>
      <c r="T31" s="1499"/>
      <c r="U31" s="1499"/>
      <c r="V31" s="1499"/>
      <c r="W31" s="1499"/>
      <c r="X31" s="1499"/>
      <c r="Y31" s="1499"/>
      <c r="Z31" s="1499"/>
      <c r="AA31" s="1499"/>
      <c r="AB31" s="1499"/>
      <c r="AC31" s="1499"/>
      <c r="AD31" s="1499"/>
      <c r="AE31" s="1499"/>
      <c r="AF31" s="1499"/>
      <c r="AG31" s="1499"/>
      <c r="AH31" s="1499"/>
      <c r="AI31" s="1500"/>
    </row>
    <row r="32" spans="1:58" ht="15" customHeight="1">
      <c r="A32" s="640"/>
      <c r="B32" s="1545"/>
      <c r="C32" s="1545"/>
      <c r="D32" s="1545"/>
      <c r="E32" s="1545"/>
      <c r="F32" s="1545"/>
      <c r="G32" s="1545"/>
      <c r="H32" s="641"/>
      <c r="I32" s="1501"/>
      <c r="J32" s="1502"/>
      <c r="K32" s="1502"/>
      <c r="L32" s="1502"/>
      <c r="M32" s="1502"/>
      <c r="N32" s="1502"/>
      <c r="O32" s="1502"/>
      <c r="P32" s="1502"/>
      <c r="Q32" s="1502"/>
      <c r="R32" s="1502"/>
      <c r="S32" s="1502"/>
      <c r="T32" s="1502"/>
      <c r="U32" s="1502"/>
      <c r="V32" s="1502"/>
      <c r="W32" s="1502"/>
      <c r="X32" s="1502"/>
      <c r="Y32" s="1502"/>
      <c r="Z32" s="1502"/>
      <c r="AA32" s="1502"/>
      <c r="AB32" s="1502"/>
      <c r="AC32" s="1502"/>
      <c r="AD32" s="1502"/>
      <c r="AE32" s="1502"/>
      <c r="AF32" s="1502"/>
      <c r="AG32" s="1502"/>
      <c r="AH32" s="1502"/>
      <c r="AI32" s="1503"/>
    </row>
    <row r="33" spans="1:35" ht="15" customHeight="1">
      <c r="A33" s="640"/>
      <c r="B33" s="1545"/>
      <c r="C33" s="1545"/>
      <c r="D33" s="1545"/>
      <c r="E33" s="1545"/>
      <c r="F33" s="1545"/>
      <c r="G33" s="1545"/>
      <c r="H33" s="641"/>
      <c r="I33" s="1501"/>
      <c r="J33" s="1502"/>
      <c r="K33" s="1502"/>
      <c r="L33" s="1502"/>
      <c r="M33" s="1502"/>
      <c r="N33" s="1502"/>
      <c r="O33" s="1502"/>
      <c r="P33" s="1502"/>
      <c r="Q33" s="1502"/>
      <c r="R33" s="1502"/>
      <c r="S33" s="1502"/>
      <c r="T33" s="1502"/>
      <c r="U33" s="1502"/>
      <c r="V33" s="1502"/>
      <c r="W33" s="1502"/>
      <c r="X33" s="1502"/>
      <c r="Y33" s="1502"/>
      <c r="Z33" s="1502"/>
      <c r="AA33" s="1502"/>
      <c r="AB33" s="1502"/>
      <c r="AC33" s="1502"/>
      <c r="AD33" s="1502"/>
      <c r="AE33" s="1502"/>
      <c r="AF33" s="1502"/>
      <c r="AG33" s="1502"/>
      <c r="AH33" s="1502"/>
      <c r="AI33" s="1503"/>
    </row>
    <row r="34" spans="1:35" ht="15" customHeight="1">
      <c r="A34" s="640"/>
      <c r="B34" s="1545"/>
      <c r="C34" s="1545"/>
      <c r="D34" s="1545"/>
      <c r="E34" s="1545"/>
      <c r="F34" s="1545"/>
      <c r="G34" s="1545"/>
      <c r="H34" s="641"/>
      <c r="I34" s="1501"/>
      <c r="J34" s="1502"/>
      <c r="K34" s="1502"/>
      <c r="L34" s="1502"/>
      <c r="M34" s="1502"/>
      <c r="N34" s="1502"/>
      <c r="O34" s="1502"/>
      <c r="P34" s="1502"/>
      <c r="Q34" s="1502"/>
      <c r="R34" s="1502"/>
      <c r="S34" s="1502"/>
      <c r="T34" s="1502"/>
      <c r="U34" s="1502"/>
      <c r="V34" s="1502"/>
      <c r="W34" s="1502"/>
      <c r="X34" s="1502"/>
      <c r="Y34" s="1502"/>
      <c r="Z34" s="1502"/>
      <c r="AA34" s="1502"/>
      <c r="AB34" s="1502"/>
      <c r="AC34" s="1502"/>
      <c r="AD34" s="1502"/>
      <c r="AE34" s="1502"/>
      <c r="AF34" s="1502"/>
      <c r="AG34" s="1502"/>
      <c r="AH34" s="1502"/>
      <c r="AI34" s="1503"/>
    </row>
    <row r="35" spans="1:35" ht="15" customHeight="1">
      <c r="A35" s="640"/>
      <c r="B35" s="1545"/>
      <c r="C35" s="1545"/>
      <c r="D35" s="1545"/>
      <c r="E35" s="1545"/>
      <c r="F35" s="1545"/>
      <c r="G35" s="1545"/>
      <c r="H35" s="641"/>
      <c r="I35" s="1501"/>
      <c r="J35" s="1502"/>
      <c r="K35" s="1502"/>
      <c r="L35" s="1502"/>
      <c r="M35" s="1502"/>
      <c r="N35" s="1502"/>
      <c r="O35" s="1502"/>
      <c r="P35" s="1502"/>
      <c r="Q35" s="1502"/>
      <c r="R35" s="1502"/>
      <c r="S35" s="1502"/>
      <c r="T35" s="1502"/>
      <c r="U35" s="1502"/>
      <c r="V35" s="1502"/>
      <c r="W35" s="1502"/>
      <c r="X35" s="1502"/>
      <c r="Y35" s="1502"/>
      <c r="Z35" s="1502"/>
      <c r="AA35" s="1502"/>
      <c r="AB35" s="1502"/>
      <c r="AC35" s="1502"/>
      <c r="AD35" s="1502"/>
      <c r="AE35" s="1502"/>
      <c r="AF35" s="1502"/>
      <c r="AG35" s="1502"/>
      <c r="AH35" s="1502"/>
      <c r="AI35" s="1503"/>
    </row>
    <row r="36" spans="1:35" ht="15" customHeight="1">
      <c r="A36" s="609"/>
      <c r="B36" s="1546"/>
      <c r="C36" s="1546"/>
      <c r="D36" s="1546"/>
      <c r="E36" s="1546"/>
      <c r="F36" s="1546"/>
      <c r="G36" s="1546"/>
      <c r="H36" s="610"/>
      <c r="I36" s="1504"/>
      <c r="J36" s="1505"/>
      <c r="K36" s="1505"/>
      <c r="L36" s="1505"/>
      <c r="M36" s="1505"/>
      <c r="N36" s="1505"/>
      <c r="O36" s="1505"/>
      <c r="P36" s="1505"/>
      <c r="Q36" s="1505"/>
      <c r="R36" s="1505"/>
      <c r="S36" s="1505"/>
      <c r="T36" s="1505"/>
      <c r="U36" s="1505"/>
      <c r="V36" s="1505"/>
      <c r="W36" s="1505"/>
      <c r="X36" s="1505"/>
      <c r="Y36" s="1505"/>
      <c r="Z36" s="1505"/>
      <c r="AA36" s="1505"/>
      <c r="AB36" s="1505"/>
      <c r="AC36" s="1505"/>
      <c r="AD36" s="1505"/>
      <c r="AE36" s="1505"/>
      <c r="AF36" s="1505"/>
      <c r="AG36" s="1505"/>
      <c r="AH36" s="1505"/>
      <c r="AI36" s="1506"/>
    </row>
    <row r="37" spans="1:35" ht="20.100000000000001" customHeight="1">
      <c r="A37" s="584"/>
      <c r="B37" s="1543" t="s">
        <v>439</v>
      </c>
      <c r="C37" s="1547"/>
      <c r="D37" s="1547"/>
      <c r="E37" s="1547"/>
      <c r="F37" s="1547"/>
      <c r="G37" s="1547"/>
      <c r="H37" s="588"/>
      <c r="I37" s="1550" t="s">
        <v>306</v>
      </c>
      <c r="J37" s="1551"/>
      <c r="K37" s="1551"/>
      <c r="L37" s="1552" t="s">
        <v>557</v>
      </c>
      <c r="M37" s="1552"/>
      <c r="N37" s="1552"/>
      <c r="O37" s="1552"/>
      <c r="P37" s="1552"/>
      <c r="Q37" s="1552"/>
      <c r="R37" s="1552"/>
      <c r="S37" s="1552"/>
      <c r="T37" s="1552"/>
      <c r="U37" s="1552"/>
      <c r="V37" s="1552"/>
      <c r="W37" s="1553" t="s">
        <v>307</v>
      </c>
      <c r="X37" s="1553"/>
      <c r="Y37" s="1553"/>
      <c r="Z37" s="1552" t="s">
        <v>308</v>
      </c>
      <c r="AA37" s="1552"/>
      <c r="AB37" s="1552"/>
      <c r="AC37" s="1552"/>
      <c r="AD37" s="1552"/>
      <c r="AE37" s="1552"/>
      <c r="AF37" s="1552"/>
      <c r="AG37" s="1552"/>
      <c r="AH37" s="1552"/>
      <c r="AI37" s="1554"/>
    </row>
    <row r="38" spans="1:35" ht="20.100000000000001" customHeight="1">
      <c r="A38" s="640"/>
      <c r="B38" s="1548"/>
      <c r="C38" s="1548"/>
      <c r="D38" s="1548"/>
      <c r="E38" s="1548"/>
      <c r="F38" s="1548"/>
      <c r="G38" s="1548"/>
      <c r="H38" s="641"/>
      <c r="I38" s="1551"/>
      <c r="J38" s="1551"/>
      <c r="K38" s="1551"/>
      <c r="L38" s="1552"/>
      <c r="M38" s="1552"/>
      <c r="N38" s="1552"/>
      <c r="O38" s="1552"/>
      <c r="P38" s="1552"/>
      <c r="Q38" s="1552"/>
      <c r="R38" s="1552"/>
      <c r="S38" s="1552"/>
      <c r="T38" s="1552"/>
      <c r="U38" s="1552"/>
      <c r="V38" s="1552"/>
      <c r="W38" s="1553"/>
      <c r="X38" s="1553"/>
      <c r="Y38" s="1553"/>
      <c r="Z38" s="1552"/>
      <c r="AA38" s="1552"/>
      <c r="AB38" s="1552"/>
      <c r="AC38" s="1552"/>
      <c r="AD38" s="1552"/>
      <c r="AE38" s="1552"/>
      <c r="AF38" s="1552"/>
      <c r="AG38" s="1552"/>
      <c r="AH38" s="1552"/>
      <c r="AI38" s="1554"/>
    </row>
    <row r="39" spans="1:35" ht="20.100000000000001" customHeight="1">
      <c r="A39" s="640"/>
      <c r="B39" s="1548"/>
      <c r="C39" s="1548"/>
      <c r="D39" s="1548"/>
      <c r="E39" s="1548"/>
      <c r="F39" s="1548"/>
      <c r="G39" s="1548"/>
      <c r="H39" s="641"/>
      <c r="I39" s="1555" t="s">
        <v>309</v>
      </c>
      <c r="J39" s="1556"/>
      <c r="K39" s="1556"/>
      <c r="L39" s="1566">
        <v>1080000</v>
      </c>
      <c r="M39" s="1567"/>
      <c r="N39" s="1567"/>
      <c r="O39" s="1567"/>
      <c r="P39" s="1567"/>
      <c r="Q39" s="1567"/>
      <c r="R39" s="1567"/>
      <c r="S39" s="1562" t="s">
        <v>438</v>
      </c>
      <c r="T39" s="1563"/>
      <c r="U39" s="1563"/>
      <c r="V39" s="1563"/>
      <c r="W39" s="1558" t="s">
        <v>310</v>
      </c>
      <c r="X39" s="1559"/>
      <c r="Y39" s="1559"/>
      <c r="Z39" s="745" t="s">
        <v>311</v>
      </c>
      <c r="AA39" s="1561">
        <v>43922</v>
      </c>
      <c r="AB39" s="1561"/>
      <c r="AC39" s="1561"/>
      <c r="AD39" s="1561"/>
      <c r="AE39" s="1561"/>
      <c r="AF39" s="1561"/>
      <c r="AG39" s="1561"/>
      <c r="AH39" s="1561"/>
      <c r="AI39" s="1561"/>
    </row>
    <row r="40" spans="1:35" ht="20.100000000000001" customHeight="1" thickBot="1">
      <c r="A40" s="642"/>
      <c r="B40" s="1549"/>
      <c r="C40" s="1549"/>
      <c r="D40" s="1549"/>
      <c r="E40" s="1549"/>
      <c r="F40" s="1549"/>
      <c r="G40" s="1549"/>
      <c r="H40" s="643"/>
      <c r="I40" s="1557"/>
      <c r="J40" s="1557"/>
      <c r="K40" s="1557"/>
      <c r="L40" s="1568"/>
      <c r="M40" s="1569"/>
      <c r="N40" s="1569"/>
      <c r="O40" s="1569"/>
      <c r="P40" s="1569"/>
      <c r="Q40" s="1569"/>
      <c r="R40" s="1569"/>
      <c r="S40" s="1564"/>
      <c r="T40" s="1565"/>
      <c r="U40" s="1565"/>
      <c r="V40" s="1565"/>
      <c r="W40" s="1560"/>
      <c r="X40" s="1560"/>
      <c r="Y40" s="1560"/>
      <c r="Z40" s="746" t="s">
        <v>312</v>
      </c>
      <c r="AA40" s="1561">
        <v>43921</v>
      </c>
      <c r="AB40" s="1561"/>
      <c r="AC40" s="1561"/>
      <c r="AD40" s="1561"/>
      <c r="AE40" s="1561"/>
      <c r="AF40" s="1561"/>
      <c r="AG40" s="1561"/>
      <c r="AH40" s="1561"/>
      <c r="AI40" s="1561"/>
    </row>
    <row r="41" spans="1:35" ht="71.25" customHeight="1">
      <c r="A41" s="1614" t="s">
        <v>629</v>
      </c>
      <c r="B41" s="1615"/>
      <c r="C41" s="1615"/>
      <c r="D41" s="1615"/>
      <c r="E41" s="1615"/>
      <c r="F41" s="1615"/>
      <c r="G41" s="1615"/>
      <c r="H41" s="1615"/>
      <c r="I41" s="1615"/>
      <c r="J41" s="1615"/>
      <c r="K41" s="1615"/>
      <c r="L41" s="1615"/>
      <c r="M41" s="1615"/>
      <c r="N41" s="1615"/>
      <c r="O41" s="1615"/>
      <c r="P41" s="1615"/>
      <c r="Q41" s="1615"/>
      <c r="R41" s="1615"/>
      <c r="S41" s="1615"/>
      <c r="T41" s="1615"/>
      <c r="U41" s="1615"/>
      <c r="V41" s="1615"/>
      <c r="W41" s="1615"/>
      <c r="X41" s="1615"/>
      <c r="Y41" s="1615"/>
      <c r="Z41" s="1615"/>
      <c r="AA41" s="1615"/>
      <c r="AB41" s="1615"/>
      <c r="AC41" s="1615"/>
      <c r="AD41" s="1615"/>
      <c r="AE41" s="1615"/>
      <c r="AF41" s="1615"/>
      <c r="AG41" s="1615"/>
      <c r="AH41" s="1615"/>
      <c r="AI41" s="1615"/>
    </row>
    <row r="42" spans="1:3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row>
    <row r="43" spans="1:35" s="1" customFormat="1" ht="15" hidden="1" customHeight="1">
      <c r="A43" s="178"/>
      <c r="B43" s="178"/>
      <c r="C43" s="1534" t="s">
        <v>313</v>
      </c>
      <c r="D43" s="1535"/>
      <c r="E43" s="1535"/>
      <c r="F43" s="1536"/>
      <c r="G43" s="1537" t="s">
        <v>314</v>
      </c>
      <c r="H43" s="1538"/>
      <c r="I43" s="1538"/>
      <c r="J43" s="1538"/>
      <c r="K43" s="1539" t="s">
        <v>315</v>
      </c>
      <c r="L43" s="1538"/>
      <c r="M43" s="1538"/>
      <c r="N43" s="1540"/>
      <c r="O43" s="181"/>
      <c r="P43" s="589"/>
      <c r="Q43" s="1541" t="s">
        <v>316</v>
      </c>
      <c r="R43" s="1508"/>
      <c r="S43" s="1508"/>
      <c r="T43" s="1508"/>
      <c r="U43" s="589"/>
      <c r="V43" s="182"/>
      <c r="W43" s="181"/>
      <c r="X43" s="589"/>
      <c r="Y43" s="1541" t="s">
        <v>317</v>
      </c>
      <c r="Z43" s="1542"/>
      <c r="AA43" s="1542"/>
      <c r="AB43" s="1542"/>
      <c r="AC43" s="183"/>
      <c r="AD43" s="589"/>
      <c r="AE43" s="1507" t="s">
        <v>318</v>
      </c>
      <c r="AF43" s="1508"/>
      <c r="AG43" s="1508"/>
      <c r="AH43" s="1509"/>
      <c r="AI43" s="176"/>
    </row>
    <row r="44" spans="1:35" s="1" customFormat="1" ht="12.9" hidden="1" customHeight="1">
      <c r="A44" s="27"/>
      <c r="B44" s="27"/>
      <c r="C44" s="1511"/>
      <c r="D44" s="1512"/>
      <c r="E44" s="1512"/>
      <c r="F44" s="1513"/>
      <c r="G44" s="1517"/>
      <c r="H44" s="1512"/>
      <c r="I44" s="1512"/>
      <c r="J44" s="1512"/>
      <c r="K44" s="1511"/>
      <c r="L44" s="1512"/>
      <c r="M44" s="1512"/>
      <c r="N44" s="1513"/>
      <c r="O44" s="1517"/>
      <c r="P44" s="1512"/>
      <c r="Q44" s="1512"/>
      <c r="R44" s="1512"/>
      <c r="S44" s="1519"/>
      <c r="T44" s="1519"/>
      <c r="U44" s="1519"/>
      <c r="V44" s="1520"/>
      <c r="W44" s="1517"/>
      <c r="X44" s="1523"/>
      <c r="Y44" s="1523"/>
      <c r="Z44" s="1523"/>
      <c r="AA44" s="1523"/>
      <c r="AB44" s="1523"/>
      <c r="AC44" s="1523"/>
      <c r="AD44" s="1523"/>
      <c r="AE44" s="1527"/>
      <c r="AF44" s="1528"/>
      <c r="AG44" s="1528"/>
      <c r="AH44" s="1529"/>
      <c r="AI44" s="176"/>
    </row>
    <row r="45" spans="1:35" s="1" customFormat="1" ht="12.9" hidden="1" customHeight="1">
      <c r="A45" s="27"/>
      <c r="B45" s="27"/>
      <c r="C45" s="1511"/>
      <c r="D45" s="1512"/>
      <c r="E45" s="1512"/>
      <c r="F45" s="1513"/>
      <c r="G45" s="1517"/>
      <c r="H45" s="1512"/>
      <c r="I45" s="1512"/>
      <c r="J45" s="1512"/>
      <c r="K45" s="1511"/>
      <c r="L45" s="1512"/>
      <c r="M45" s="1512"/>
      <c r="N45" s="1513"/>
      <c r="O45" s="1517"/>
      <c r="P45" s="1512"/>
      <c r="Q45" s="1512"/>
      <c r="R45" s="1512"/>
      <c r="S45" s="1519"/>
      <c r="T45" s="1519"/>
      <c r="U45" s="1519"/>
      <c r="V45" s="1520"/>
      <c r="W45" s="1524"/>
      <c r="X45" s="1523"/>
      <c r="Y45" s="1523"/>
      <c r="Z45" s="1523"/>
      <c r="AA45" s="1523"/>
      <c r="AB45" s="1523"/>
      <c r="AC45" s="1523"/>
      <c r="AD45" s="1523"/>
      <c r="AE45" s="1530"/>
      <c r="AF45" s="1528"/>
      <c r="AG45" s="1528"/>
      <c r="AH45" s="1529"/>
      <c r="AI45" s="176"/>
    </row>
    <row r="46" spans="1:35" s="1" customFormat="1" ht="12.9" hidden="1" customHeight="1">
      <c r="A46" s="27"/>
      <c r="B46" s="27"/>
      <c r="C46" s="1511"/>
      <c r="D46" s="1512"/>
      <c r="E46" s="1512"/>
      <c r="F46" s="1513"/>
      <c r="G46" s="1517"/>
      <c r="H46" s="1512"/>
      <c r="I46" s="1512"/>
      <c r="J46" s="1512"/>
      <c r="K46" s="1511"/>
      <c r="L46" s="1512"/>
      <c r="M46" s="1512"/>
      <c r="N46" s="1513"/>
      <c r="O46" s="1517"/>
      <c r="P46" s="1512"/>
      <c r="Q46" s="1512"/>
      <c r="R46" s="1512"/>
      <c r="S46" s="1519"/>
      <c r="T46" s="1519"/>
      <c r="U46" s="1519"/>
      <c r="V46" s="1520"/>
      <c r="W46" s="1524"/>
      <c r="X46" s="1523"/>
      <c r="Y46" s="1523"/>
      <c r="Z46" s="1523"/>
      <c r="AA46" s="1523"/>
      <c r="AB46" s="1523"/>
      <c r="AC46" s="1523"/>
      <c r="AD46" s="1523"/>
      <c r="AE46" s="1530"/>
      <c r="AF46" s="1528"/>
      <c r="AG46" s="1528"/>
      <c r="AH46" s="1529"/>
      <c r="AI46" s="176"/>
    </row>
    <row r="47" spans="1:35" s="1" customFormat="1" ht="12.9" hidden="1" customHeight="1" thickBot="1">
      <c r="A47" s="27"/>
      <c r="B47" s="27"/>
      <c r="C47" s="1514"/>
      <c r="D47" s="1515"/>
      <c r="E47" s="1515"/>
      <c r="F47" s="1516"/>
      <c r="G47" s="1518"/>
      <c r="H47" s="1515"/>
      <c r="I47" s="1515"/>
      <c r="J47" s="1515"/>
      <c r="K47" s="1514"/>
      <c r="L47" s="1515"/>
      <c r="M47" s="1515"/>
      <c r="N47" s="1516"/>
      <c r="O47" s="1518"/>
      <c r="P47" s="1515"/>
      <c r="Q47" s="1515"/>
      <c r="R47" s="1515"/>
      <c r="S47" s="1521"/>
      <c r="T47" s="1521"/>
      <c r="U47" s="1521"/>
      <c r="V47" s="1522"/>
      <c r="W47" s="1525"/>
      <c r="X47" s="1526"/>
      <c r="Y47" s="1526"/>
      <c r="Z47" s="1526"/>
      <c r="AA47" s="1526"/>
      <c r="AB47" s="1526"/>
      <c r="AC47" s="1526"/>
      <c r="AD47" s="1526"/>
      <c r="AE47" s="1531"/>
      <c r="AF47" s="1532"/>
      <c r="AG47" s="1532"/>
      <c r="AH47" s="1533"/>
      <c r="AI47" s="176"/>
    </row>
    <row r="48" spans="1:35" hidden="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row>
    <row r="49" spans="1:33">
      <c r="A49" s="20"/>
      <c r="B49" s="21"/>
      <c r="C49" s="20"/>
      <c r="D49" s="20"/>
      <c r="E49" s="20"/>
      <c r="F49" s="20"/>
      <c r="G49" s="20"/>
      <c r="H49" s="20"/>
      <c r="I49" s="20"/>
      <c r="J49" s="20"/>
      <c r="K49" s="20"/>
      <c r="L49" s="20"/>
      <c r="M49" s="20"/>
      <c r="N49" s="20"/>
      <c r="O49" s="20"/>
      <c r="P49" s="20"/>
      <c r="Q49" s="20"/>
      <c r="R49" s="20"/>
      <c r="S49" s="20"/>
      <c r="T49" s="20"/>
      <c r="U49" s="20"/>
      <c r="V49" s="20"/>
      <c r="W49" s="20"/>
      <c r="X49" s="20"/>
    </row>
    <row r="50" spans="1:33">
      <c r="A50" s="20"/>
      <c r="B50" s="21"/>
      <c r="C50" s="22"/>
      <c r="D50" s="20"/>
      <c r="E50" s="20"/>
      <c r="F50" s="20"/>
      <c r="G50" s="20"/>
      <c r="H50" s="20"/>
      <c r="I50" s="20"/>
      <c r="J50" s="20"/>
      <c r="K50" s="20"/>
      <c r="L50" s="20"/>
      <c r="M50" s="20"/>
      <c r="N50" s="20"/>
      <c r="O50" s="20"/>
      <c r="P50" s="20"/>
      <c r="Q50" s="20"/>
      <c r="R50" s="20"/>
      <c r="S50" s="20"/>
      <c r="T50" s="20"/>
      <c r="U50" s="20"/>
      <c r="V50" s="20"/>
      <c r="W50" s="20"/>
      <c r="X50" s="20"/>
    </row>
    <row r="51" spans="1:33">
      <c r="A51" s="20"/>
      <c r="B51" s="21"/>
      <c r="C51" s="20"/>
      <c r="D51" s="20"/>
      <c r="E51" s="20"/>
      <c r="F51" s="23"/>
      <c r="G51" s="23"/>
      <c r="H51" s="23"/>
      <c r="I51" s="23"/>
      <c r="J51" s="23"/>
      <c r="K51" s="23"/>
      <c r="L51" s="23"/>
      <c r="M51" s="23"/>
      <c r="N51" s="23"/>
      <c r="O51" s="23"/>
      <c r="P51" s="23"/>
      <c r="Q51" s="23"/>
      <c r="R51" s="23"/>
      <c r="S51" s="23"/>
      <c r="T51" s="23"/>
      <c r="U51" s="23"/>
      <c r="V51" s="23"/>
      <c r="W51" s="23"/>
      <c r="X51" s="23"/>
      <c r="Y51" s="587"/>
      <c r="Z51" s="587"/>
      <c r="AA51" s="587"/>
      <c r="AB51" s="587"/>
      <c r="AC51" s="587"/>
      <c r="AD51" s="587"/>
      <c r="AE51" s="587"/>
      <c r="AF51" s="587"/>
      <c r="AG51" s="587"/>
    </row>
    <row r="52" spans="1:33">
      <c r="B52" s="1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row>
    <row r="53" spans="1:33">
      <c r="B53" s="17"/>
      <c r="F53" s="1510"/>
      <c r="G53" s="1510"/>
      <c r="H53" s="1510"/>
      <c r="I53" s="1510"/>
      <c r="J53" s="1510"/>
      <c r="K53" s="1510"/>
      <c r="L53" s="1510"/>
      <c r="M53" s="1510"/>
      <c r="N53" s="1510"/>
      <c r="O53" s="1510"/>
      <c r="P53" s="1510"/>
      <c r="Q53" s="1510"/>
      <c r="R53" s="1510"/>
      <c r="S53" s="1510"/>
      <c r="T53" s="1510"/>
      <c r="U53" s="1510"/>
      <c r="V53" s="1510"/>
      <c r="W53" s="1510"/>
      <c r="X53" s="1510"/>
      <c r="Y53" s="1510"/>
      <c r="Z53" s="1510"/>
      <c r="AA53" s="1510"/>
      <c r="AB53" s="1510"/>
      <c r="AC53" s="1510"/>
      <c r="AD53" s="1510"/>
      <c r="AE53" s="1510"/>
      <c r="AF53" s="1510"/>
      <c r="AG53" s="1510"/>
    </row>
  </sheetData>
  <sheetProtection selectLockedCells="1"/>
  <mergeCells count="65">
    <mergeCell ref="O9:AF10"/>
    <mergeCell ref="A41:AI41"/>
    <mergeCell ref="AM28:AV30"/>
    <mergeCell ref="O7:S7"/>
    <mergeCell ref="U7:AH7"/>
    <mergeCell ref="O8:S8"/>
    <mergeCell ref="U8:AH8"/>
    <mergeCell ref="A11:AI11"/>
    <mergeCell ref="A16:AI16"/>
    <mergeCell ref="AT22:AV23"/>
    <mergeCell ref="I23:J23"/>
    <mergeCell ref="K23:V23"/>
    <mergeCell ref="AM19:BF21"/>
    <mergeCell ref="A20:A21"/>
    <mergeCell ref="B20:G21"/>
    <mergeCell ref="H20:H21"/>
    <mergeCell ref="Y1:AH1"/>
    <mergeCell ref="B3:E3"/>
    <mergeCell ref="B4:K4"/>
    <mergeCell ref="O6:S6"/>
    <mergeCell ref="U6:AH6"/>
    <mergeCell ref="I20:J21"/>
    <mergeCell ref="K20:V21"/>
    <mergeCell ref="W20:AA21"/>
    <mergeCell ref="AB20:AI21"/>
    <mergeCell ref="B18:G19"/>
    <mergeCell ref="K18:AH19"/>
    <mergeCell ref="A22:A23"/>
    <mergeCell ref="B22:G23"/>
    <mergeCell ref="I22:J22"/>
    <mergeCell ref="K22:V22"/>
    <mergeCell ref="AM22:AS23"/>
    <mergeCell ref="B24:G24"/>
    <mergeCell ref="K24:U24"/>
    <mergeCell ref="AL24:AR26"/>
    <mergeCell ref="AT24:AV26"/>
    <mergeCell ref="B25:G30"/>
    <mergeCell ref="Z37:AI38"/>
    <mergeCell ref="I39:K40"/>
    <mergeCell ref="W39:Y40"/>
    <mergeCell ref="AA39:AI39"/>
    <mergeCell ref="AA40:AI40"/>
    <mergeCell ref="S39:V40"/>
    <mergeCell ref="L39:R40"/>
    <mergeCell ref="B31:G36"/>
    <mergeCell ref="B37:G40"/>
    <mergeCell ref="I37:K38"/>
    <mergeCell ref="L37:V38"/>
    <mergeCell ref="W37:Y38"/>
    <mergeCell ref="A13:AI14"/>
    <mergeCell ref="I25:AI30"/>
    <mergeCell ref="I31:AI36"/>
    <mergeCell ref="AE43:AH43"/>
    <mergeCell ref="F53:AG53"/>
    <mergeCell ref="C44:F47"/>
    <mergeCell ref="G44:J47"/>
    <mergeCell ref="K44:N47"/>
    <mergeCell ref="O44:V47"/>
    <mergeCell ref="W44:AD47"/>
    <mergeCell ref="AE44:AH47"/>
    <mergeCell ref="C43:F43"/>
    <mergeCell ref="G43:J43"/>
    <mergeCell ref="K43:N43"/>
    <mergeCell ref="Q43:T43"/>
    <mergeCell ref="Y43:AB43"/>
  </mergeCells>
  <phoneticPr fontId="3"/>
  <conditionalFormatting sqref="AA39:AI39">
    <cfRule type="expression" dxfId="164" priority="13" stopIfTrue="1">
      <formula>AND(MONTH(AA39)&lt;10,DAY(AA39)&gt;9)</formula>
    </cfRule>
    <cfRule type="expression" dxfId="163" priority="14" stopIfTrue="1">
      <formula>AND(MONTH(AA39)&lt;10,DAY(AA39)&lt;10)</formula>
    </cfRule>
    <cfRule type="expression" dxfId="162" priority="15" stopIfTrue="1">
      <formula>AND(MONTH(AA39)&gt;9,DAY(AA39)&lt;10)</formula>
    </cfRule>
  </conditionalFormatting>
  <conditionalFormatting sqref="AA40:AI40">
    <cfRule type="expression" dxfId="161" priority="10" stopIfTrue="1">
      <formula>AND(MONTH(AA40)&lt;10,DAY(AA40)&gt;9)</formula>
    </cfRule>
    <cfRule type="expression" dxfId="160" priority="11" stopIfTrue="1">
      <formula>AND(MONTH(AA40)&lt;10,DAY(AA40)&lt;10)</formula>
    </cfRule>
    <cfRule type="expression" dxfId="159" priority="12" stopIfTrue="1">
      <formula>AND(MONTH(AA40)&gt;9,DAY(AA40)&lt;10)</formula>
    </cfRule>
  </conditionalFormatting>
  <conditionalFormatting sqref="K20:V21">
    <cfRule type="expression" dxfId="158" priority="7" stopIfTrue="1">
      <formula>AND(MONTH(K20)&lt;10,DAY(K20)&gt;9)</formula>
    </cfRule>
    <cfRule type="expression" dxfId="157" priority="8" stopIfTrue="1">
      <formula>AND(MONTH(K20)&lt;10,DAY(K20)&lt;10)</formula>
    </cfRule>
    <cfRule type="expression" dxfId="156" priority="9" stopIfTrue="1">
      <formula>AND(MONTH(K20)&gt;9,DAY(K20)&lt;10)</formula>
    </cfRule>
  </conditionalFormatting>
  <conditionalFormatting sqref="K22:V22">
    <cfRule type="expression" dxfId="155" priority="4" stopIfTrue="1">
      <formula>AND(MONTH(K22)&lt;10,DAY(K22)&gt;9)</formula>
    </cfRule>
    <cfRule type="expression" dxfId="154" priority="5" stopIfTrue="1">
      <formula>AND(MONTH(K22)&lt;10,DAY(K22)&lt;10)</formula>
    </cfRule>
    <cfRule type="expression" dxfId="153" priority="6" stopIfTrue="1">
      <formula>AND(MONTH(K22)&gt;9,DAY(K22)&lt;10)</formula>
    </cfRule>
  </conditionalFormatting>
  <conditionalFormatting sqref="K23:V23">
    <cfRule type="expression" dxfId="152" priority="1" stopIfTrue="1">
      <formula>AND(MONTH(K23)&lt;10,DAY(K23)&gt;9)</formula>
    </cfRule>
    <cfRule type="expression" dxfId="151" priority="2" stopIfTrue="1">
      <formula>AND(MONTH(K23)&lt;10,DAY(K23)&lt;10)</formula>
    </cfRule>
    <cfRule type="expression" dxfId="150" priority="3" stopIfTrue="1">
      <formula>AND(MONTH(K23)&gt;9,DAY(K23)&lt;10)</formula>
    </cfRule>
  </conditionalFormatting>
  <dataValidations count="1">
    <dataValidation type="list" allowBlank="1" showInputMessage="1" showErrorMessage="1" sqref="AT22:AT24 AU22:AV23">
      <formula1>$AZ$22:$AZ$25</formula1>
    </dataValidation>
  </dataValidations>
  <pageMargins left="0.9055118110236221" right="0.51181102362204722" top="0.74803149606299213" bottom="0.55118110236220474" header="0.31496062992125984" footer="0.31496062992125984"/>
  <pageSetup paperSize="9" orientation="portrait" r:id="rId1"/>
  <headerFooter>
    <oddHeader xml:space="preserve">&amp;L&amp;"ＭＳ 明朝,標準"&amp;8&amp;K01+034第3号様式（第7条関係）建築保全業務委託用
</oddHeader>
    <oddFooter>&amp;R&amp;"ＭＳ 明朝,標準"&amp;8&amp;K01+034受注者⇒施設管理担当者</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R80"/>
  <sheetViews>
    <sheetView showZeros="0" view="pageBreakPreview" zoomScaleNormal="100" zoomScaleSheetLayoutView="100" workbookViewId="0">
      <selection activeCell="K6" sqref="K6"/>
    </sheetView>
  </sheetViews>
  <sheetFormatPr defaultColWidth="9" defaultRowHeight="13.2"/>
  <cols>
    <col min="1" max="1" width="9" style="1"/>
    <col min="2" max="2" width="2.109375" style="1" customWidth="1"/>
    <col min="3" max="5" width="4.109375" style="1" customWidth="1"/>
    <col min="6" max="6" width="2.109375" style="1" customWidth="1"/>
    <col min="7" max="16" width="3.6640625" style="1" customWidth="1"/>
    <col min="17" max="25" width="3.109375" style="1" customWidth="1"/>
    <col min="26" max="26" width="3.6640625" style="1" customWidth="1"/>
    <col min="27" max="27" width="3.6640625" style="1" hidden="1" customWidth="1"/>
    <col min="28" max="29" width="3.6640625" style="1" customWidth="1"/>
    <col min="30" max="30" width="17.33203125" style="1" customWidth="1"/>
    <col min="31" max="31" width="3.6640625" style="1" customWidth="1"/>
    <col min="32" max="32" width="3.6640625" style="1" hidden="1" customWidth="1"/>
    <col min="33" max="141" width="3.6640625" style="1" customWidth="1"/>
    <col min="142" max="16384" width="9" style="1"/>
  </cols>
  <sheetData>
    <row r="1" spans="2:44" ht="20.100000000000001" customHeight="1">
      <c r="B1" s="940"/>
      <c r="C1" s="940"/>
      <c r="D1" s="940"/>
      <c r="E1" s="940"/>
      <c r="F1" s="940"/>
      <c r="G1" s="940"/>
      <c r="H1" s="940"/>
      <c r="I1" s="940"/>
      <c r="J1" s="940"/>
      <c r="K1" s="940"/>
      <c r="L1" s="940"/>
      <c r="M1" s="940"/>
      <c r="N1" s="940"/>
      <c r="O1" s="940"/>
      <c r="P1" s="940"/>
      <c r="Q1" s="1721" t="s">
        <v>280</v>
      </c>
      <c r="R1" s="1722"/>
      <c r="S1" s="1722"/>
      <c r="T1" s="1722"/>
      <c r="U1" s="1722"/>
      <c r="V1" s="1722"/>
      <c r="W1" s="1722"/>
      <c r="X1" s="1722"/>
      <c r="Y1" s="1722"/>
      <c r="Z1" s="583" t="s">
        <v>281</v>
      </c>
      <c r="AA1" s="583"/>
      <c r="AE1" s="1723"/>
      <c r="AF1" s="1724"/>
      <c r="AG1" s="1724"/>
      <c r="AH1" s="1724"/>
      <c r="AI1" s="1724"/>
      <c r="AJ1" s="1724"/>
      <c r="AK1" s="1724"/>
      <c r="AL1" s="1724"/>
      <c r="AM1" s="1724"/>
      <c r="AN1" s="1724"/>
      <c r="AO1" s="1724"/>
      <c r="AP1" s="1725"/>
      <c r="AQ1" s="1725"/>
      <c r="AR1" s="1725"/>
    </row>
    <row r="2" spans="2:44" ht="20.100000000000001" customHeight="1">
      <c r="B2" s="615"/>
      <c r="C2" s="615"/>
      <c r="D2" s="615"/>
      <c r="E2" s="951"/>
      <c r="F2" s="951"/>
      <c r="G2" s="951"/>
      <c r="H2" s="615"/>
      <c r="I2" s="951"/>
      <c r="J2" s="951"/>
      <c r="K2" s="615"/>
      <c r="L2" s="615"/>
      <c r="M2" s="615"/>
      <c r="N2" s="616"/>
      <c r="O2" s="616"/>
      <c r="P2" s="616"/>
      <c r="Q2" s="1726">
        <v>43221</v>
      </c>
      <c r="R2" s="1722"/>
      <c r="S2" s="1722"/>
      <c r="T2" s="1722"/>
      <c r="U2" s="1722"/>
      <c r="V2" s="1722"/>
      <c r="W2" s="1722"/>
      <c r="X2" s="1722"/>
      <c r="Y2" s="1722"/>
      <c r="Z2" s="583" t="s">
        <v>40</v>
      </c>
      <c r="AA2" s="583"/>
      <c r="AE2" s="1724"/>
      <c r="AF2" s="1724"/>
      <c r="AG2" s="1724"/>
      <c r="AH2" s="1724"/>
      <c r="AI2" s="1724"/>
      <c r="AJ2" s="1724"/>
      <c r="AK2" s="1724"/>
      <c r="AL2" s="1724"/>
      <c r="AM2" s="1724"/>
      <c r="AN2" s="1724"/>
      <c r="AO2" s="1724"/>
      <c r="AP2" s="1725"/>
      <c r="AQ2" s="1725"/>
      <c r="AR2" s="1725"/>
    </row>
    <row r="3" spans="2:44" ht="15" customHeight="1">
      <c r="B3" s="615"/>
      <c r="C3" s="615"/>
      <c r="D3" s="615"/>
      <c r="E3" s="951"/>
      <c r="F3" s="951"/>
      <c r="G3" s="951"/>
      <c r="H3" s="615"/>
      <c r="I3" s="951"/>
      <c r="J3" s="951"/>
      <c r="K3" s="615"/>
      <c r="L3" s="615"/>
      <c r="M3" s="615"/>
      <c r="N3" s="616"/>
      <c r="O3" s="616"/>
      <c r="P3" s="616"/>
      <c r="Q3" s="616"/>
      <c r="R3" s="616"/>
      <c r="S3" s="940"/>
      <c r="T3" s="940"/>
      <c r="U3" s="940"/>
      <c r="V3" s="940"/>
      <c r="W3" s="940"/>
      <c r="X3" s="940"/>
      <c r="Y3" s="616"/>
    </row>
    <row r="4" spans="2:44" ht="30" customHeight="1">
      <c r="B4" s="935"/>
      <c r="C4" s="935"/>
      <c r="D4" s="935"/>
      <c r="E4" s="617"/>
      <c r="F4" s="1727" t="s">
        <v>560</v>
      </c>
      <c r="G4" s="1728"/>
      <c r="H4" s="1728"/>
      <c r="I4" s="1728"/>
      <c r="J4" s="1728"/>
      <c r="K4" s="1728"/>
      <c r="L4" s="1728"/>
      <c r="M4" s="1729" t="s">
        <v>282</v>
      </c>
      <c r="N4" s="1729"/>
      <c r="O4" s="1730"/>
      <c r="P4" s="1730"/>
      <c r="Q4" s="1730"/>
      <c r="R4" s="1730"/>
      <c r="S4" s="1730"/>
      <c r="T4" s="935"/>
      <c r="U4" s="935"/>
      <c r="V4" s="935"/>
      <c r="W4" s="935"/>
      <c r="X4" s="935"/>
      <c r="Y4" s="935"/>
      <c r="AA4" s="1" t="s">
        <v>282</v>
      </c>
      <c r="AG4" s="399" t="s">
        <v>283</v>
      </c>
    </row>
    <row r="5" spans="2:44" ht="15" customHeight="1">
      <c r="B5" s="935"/>
      <c r="C5" s="935"/>
      <c r="D5" s="935"/>
      <c r="E5" s="935"/>
      <c r="F5" s="935"/>
      <c r="G5" s="935"/>
      <c r="H5" s="935"/>
      <c r="I5" s="935"/>
      <c r="J5" s="935"/>
      <c r="K5" s="935"/>
      <c r="L5" s="935"/>
      <c r="M5" s="935"/>
      <c r="N5" s="935"/>
      <c r="O5" s="935"/>
      <c r="P5" s="935"/>
      <c r="Q5" s="935"/>
      <c r="R5" s="935"/>
      <c r="S5" s="935"/>
      <c r="T5" s="935"/>
      <c r="U5" s="935"/>
      <c r="V5" s="935"/>
      <c r="W5" s="935"/>
      <c r="X5" s="935"/>
      <c r="Y5" s="935"/>
      <c r="AA5" s="1" t="s">
        <v>350</v>
      </c>
    </row>
    <row r="6" spans="2:44" ht="15.6" customHeight="1">
      <c r="B6" s="618" t="s">
        <v>284</v>
      </c>
      <c r="C6" s="934"/>
      <c r="D6" s="934"/>
      <c r="E6" s="933"/>
      <c r="F6" s="933"/>
      <c r="G6" s="933"/>
      <c r="H6" s="933"/>
      <c r="I6" s="933"/>
      <c r="J6" s="933"/>
      <c r="K6" s="933"/>
      <c r="L6" s="933"/>
      <c r="M6" s="933"/>
      <c r="N6" s="933"/>
      <c r="O6" s="933"/>
      <c r="P6" s="933"/>
      <c r="Q6" s="933"/>
      <c r="R6" s="933"/>
      <c r="S6" s="933"/>
      <c r="T6" s="933"/>
      <c r="U6" s="933"/>
      <c r="V6" s="933"/>
      <c r="W6" s="933"/>
      <c r="X6" s="933"/>
      <c r="Y6" s="933"/>
    </row>
    <row r="7" spans="2:44" ht="30" customHeight="1">
      <c r="B7" s="1709" t="str">
        <f>各項目入力表!F4</f>
        <v>○△□×ビル管理株式会社</v>
      </c>
      <c r="C7" s="1710"/>
      <c r="D7" s="1710"/>
      <c r="E7" s="1710"/>
      <c r="F7" s="1710"/>
      <c r="G7" s="1710"/>
      <c r="H7" s="1710"/>
      <c r="I7" s="1710"/>
      <c r="J7" s="1711"/>
      <c r="K7" s="933"/>
      <c r="L7" s="933"/>
      <c r="M7" s="933"/>
      <c r="N7" s="933"/>
      <c r="O7" s="933"/>
      <c r="P7" s="933"/>
      <c r="Q7" s="933"/>
      <c r="R7" s="933"/>
      <c r="S7" s="933"/>
      <c r="T7" s="933"/>
      <c r="U7" s="933"/>
      <c r="V7" s="933"/>
      <c r="W7" s="933"/>
      <c r="X7" s="933"/>
      <c r="Y7" s="928"/>
    </row>
    <row r="8" spans="2:44" ht="30" customHeight="1">
      <c r="B8" s="1709" t="str">
        <f>各項目入力表!F5</f>
        <v>代表取締役　○△　□×</v>
      </c>
      <c r="C8" s="1710"/>
      <c r="D8" s="1710"/>
      <c r="E8" s="1710"/>
      <c r="F8" s="1710"/>
      <c r="G8" s="1710"/>
      <c r="H8" s="1710"/>
      <c r="I8" s="1710"/>
      <c r="J8" s="1711"/>
      <c r="K8" s="619" t="s">
        <v>285</v>
      </c>
      <c r="L8" s="933"/>
      <c r="M8" s="933"/>
      <c r="N8" s="933"/>
      <c r="O8" s="933"/>
      <c r="P8" s="933"/>
      <c r="Q8" s="933"/>
      <c r="R8" s="933"/>
      <c r="S8" s="933"/>
      <c r="T8" s="933"/>
      <c r="U8" s="933"/>
      <c r="V8" s="933"/>
      <c r="W8" s="933"/>
      <c r="X8" s="933"/>
      <c r="Y8" s="933"/>
    </row>
    <row r="9" spans="2:44" ht="15" customHeight="1" thickBot="1">
      <c r="B9" s="933"/>
      <c r="C9" s="933"/>
      <c r="D9" s="933"/>
      <c r="E9" s="933"/>
      <c r="F9" s="933"/>
      <c r="G9" s="933"/>
      <c r="H9" s="933"/>
      <c r="I9" s="933"/>
      <c r="J9" s="933"/>
      <c r="K9" s="933"/>
      <c r="L9" s="933"/>
      <c r="M9" s="933"/>
      <c r="N9" s="933"/>
      <c r="O9" s="933"/>
      <c r="P9" s="933"/>
      <c r="Q9" s="933"/>
      <c r="R9" s="933"/>
      <c r="S9" s="933"/>
      <c r="T9" s="933"/>
      <c r="U9" s="933"/>
      <c r="V9" s="933"/>
      <c r="W9" s="933"/>
      <c r="X9" s="933"/>
      <c r="Y9" s="933"/>
    </row>
    <row r="10" spans="2:44" ht="20.100000000000001" customHeight="1">
      <c r="B10" s="620"/>
      <c r="C10" s="620"/>
      <c r="D10" s="620"/>
      <c r="E10" s="620"/>
      <c r="F10" s="620"/>
      <c r="G10" s="620"/>
      <c r="H10" s="620"/>
      <c r="I10" s="620"/>
      <c r="J10" s="620"/>
      <c r="K10" s="620"/>
      <c r="L10" s="620"/>
      <c r="M10" s="620"/>
      <c r="N10" s="1388" t="str">
        <f>各項目入力表!B10</f>
        <v>平塚市長　　落合　克宏</v>
      </c>
      <c r="O10" s="1712"/>
      <c r="P10" s="1712"/>
      <c r="Q10" s="1712"/>
      <c r="R10" s="1712"/>
      <c r="S10" s="1712"/>
      <c r="T10" s="1712"/>
      <c r="U10" s="1712"/>
      <c r="V10" s="1712"/>
      <c r="W10" s="1712"/>
      <c r="X10" s="1712"/>
      <c r="Y10" s="944" t="s">
        <v>90</v>
      </c>
      <c r="AD10" s="1713" t="s">
        <v>440</v>
      </c>
      <c r="AE10" s="1714"/>
      <c r="AF10" s="1714"/>
      <c r="AG10" s="1714"/>
      <c r="AH10" s="1715"/>
    </row>
    <row r="11" spans="2:44" ht="15" customHeight="1" thickBot="1">
      <c r="B11" s="620"/>
      <c r="C11" s="620"/>
      <c r="D11" s="620"/>
      <c r="E11" s="620"/>
      <c r="F11" s="620"/>
      <c r="G11" s="620"/>
      <c r="H11" s="620"/>
      <c r="I11" s="620"/>
      <c r="J11" s="620"/>
      <c r="K11" s="620"/>
      <c r="L11" s="620"/>
      <c r="M11" s="620"/>
      <c r="N11" s="620"/>
      <c r="O11" s="620"/>
      <c r="P11" s="620"/>
      <c r="Q11" s="620"/>
      <c r="R11" s="620"/>
      <c r="S11" s="620"/>
      <c r="T11" s="620"/>
      <c r="U11" s="620"/>
      <c r="V11" s="620"/>
      <c r="W11" s="620"/>
      <c r="X11" s="620"/>
      <c r="Y11" s="928"/>
      <c r="AD11" s="1716"/>
      <c r="AE11" s="1717"/>
      <c r="AF11" s="1717"/>
      <c r="AG11" s="1717"/>
      <c r="AH11" s="1718"/>
    </row>
    <row r="12" spans="2:44" ht="20.100000000000001" customHeight="1">
      <c r="B12" s="1253" t="s">
        <v>841</v>
      </c>
      <c r="C12" s="1092"/>
      <c r="D12" s="1092"/>
      <c r="E12" s="1092"/>
      <c r="F12" s="1092"/>
      <c r="G12" s="1491" t="str">
        <f>IF(M4=AA4,"第１項の規定により、","第３項の規定により、")</f>
        <v>第１項の規定により、</v>
      </c>
      <c r="H12" s="1074"/>
      <c r="I12" s="1074"/>
      <c r="J12" s="1074"/>
      <c r="K12" s="1074"/>
      <c r="L12" s="1074"/>
      <c r="M12" s="1731" t="str">
        <f>IF(M4=AA4,"次のとおり施設管理担当者を設置したので、","次のとおり施設管理担当者を変更したので、")</f>
        <v>次のとおり施設管理担当者を設置したので、</v>
      </c>
      <c r="N12" s="1074"/>
      <c r="O12" s="1074"/>
      <c r="P12" s="1074"/>
      <c r="Q12" s="1074"/>
      <c r="R12" s="1074"/>
      <c r="S12" s="1074"/>
      <c r="T12" s="1074"/>
      <c r="U12" s="1074"/>
      <c r="V12" s="1074"/>
      <c r="W12" s="1074"/>
      <c r="X12" s="1074"/>
      <c r="Y12" s="1074"/>
    </row>
    <row r="13" spans="2:44" ht="20.100000000000001" customHeight="1">
      <c r="B13" s="1490" t="s">
        <v>543</v>
      </c>
      <c r="C13" s="1630"/>
      <c r="D13" s="1630"/>
      <c r="E13" s="1630"/>
      <c r="F13" s="1630"/>
      <c r="G13" s="1630"/>
      <c r="H13" s="1630"/>
      <c r="I13" s="1630"/>
      <c r="J13" s="1630"/>
      <c r="K13" s="1630"/>
      <c r="L13" s="1630"/>
      <c r="M13" s="1630"/>
      <c r="N13" s="1630"/>
      <c r="O13" s="1630"/>
      <c r="P13" s="1630"/>
      <c r="Q13" s="1630"/>
      <c r="R13" s="1630"/>
      <c r="S13" s="1630"/>
      <c r="T13" s="1630"/>
      <c r="U13" s="1630"/>
      <c r="V13" s="1630"/>
      <c r="W13" s="1630"/>
      <c r="X13" s="1630"/>
      <c r="Y13" s="1630"/>
    </row>
    <row r="14" spans="2:44" ht="15" customHeight="1">
      <c r="B14" s="945"/>
      <c r="C14" s="945"/>
      <c r="D14" s="945"/>
      <c r="E14" s="945"/>
      <c r="F14" s="945"/>
      <c r="G14" s="945"/>
      <c r="H14" s="945"/>
      <c r="I14" s="945"/>
      <c r="J14" s="945"/>
      <c r="K14" s="945"/>
      <c r="L14" s="945"/>
      <c r="M14" s="945"/>
      <c r="N14" s="945"/>
      <c r="O14" s="945"/>
      <c r="P14" s="945"/>
      <c r="Q14" s="945"/>
      <c r="R14" s="945"/>
      <c r="S14" s="945"/>
      <c r="T14" s="945"/>
      <c r="U14" s="945"/>
      <c r="V14" s="945"/>
      <c r="W14" s="945"/>
      <c r="X14" s="945"/>
      <c r="Y14" s="945"/>
    </row>
    <row r="15" spans="2:44" ht="20.100000000000001" customHeight="1">
      <c r="B15" s="1719" t="s">
        <v>133</v>
      </c>
      <c r="C15" s="1720"/>
      <c r="D15" s="1720"/>
      <c r="E15" s="1720"/>
      <c r="F15" s="1720"/>
      <c r="G15" s="1720"/>
      <c r="H15" s="1720"/>
      <c r="I15" s="1720"/>
      <c r="J15" s="1720"/>
      <c r="K15" s="1720"/>
      <c r="L15" s="1720"/>
      <c r="M15" s="1720"/>
      <c r="N15" s="1720"/>
      <c r="O15" s="1720"/>
      <c r="P15" s="1720"/>
      <c r="Q15" s="1720"/>
      <c r="R15" s="1720"/>
      <c r="S15" s="1720"/>
      <c r="T15" s="1720"/>
      <c r="U15" s="1720"/>
      <c r="V15" s="1720"/>
      <c r="W15" s="1720"/>
      <c r="X15" s="1720"/>
      <c r="Y15" s="1720"/>
    </row>
    <row r="16" spans="2:44" ht="15" customHeight="1" thickBot="1">
      <c r="B16" s="945"/>
      <c r="C16" s="945"/>
      <c r="D16" s="945"/>
      <c r="E16" s="945"/>
      <c r="F16" s="945"/>
      <c r="G16" s="945"/>
      <c r="H16" s="945"/>
      <c r="I16" s="945"/>
      <c r="J16" s="945"/>
      <c r="K16" s="945"/>
      <c r="L16" s="945"/>
      <c r="M16" s="945"/>
      <c r="N16" s="945"/>
      <c r="O16" s="945"/>
      <c r="P16" s="945"/>
      <c r="Q16" s="945"/>
      <c r="R16" s="945"/>
      <c r="S16" s="945"/>
      <c r="T16" s="945"/>
      <c r="U16" s="945"/>
      <c r="V16" s="945"/>
      <c r="W16" s="945"/>
      <c r="X16" s="945"/>
      <c r="Y16" s="945"/>
    </row>
    <row r="17" spans="2:32" ht="19.5" customHeight="1">
      <c r="B17" s="621"/>
      <c r="C17" s="1701" t="s">
        <v>229</v>
      </c>
      <c r="D17" s="1701"/>
      <c r="E17" s="1701"/>
      <c r="F17" s="622"/>
      <c r="G17" s="1702" t="str">
        <f>各項目入力表!B3</f>
        <v>○○○○施設保全業務（総合管理）</v>
      </c>
      <c r="H17" s="1702"/>
      <c r="I17" s="1702"/>
      <c r="J17" s="1702"/>
      <c r="K17" s="1702"/>
      <c r="L17" s="1702"/>
      <c r="M17" s="1702"/>
      <c r="N17" s="1702"/>
      <c r="O17" s="1702"/>
      <c r="P17" s="1702"/>
      <c r="Q17" s="1702"/>
      <c r="R17" s="1702"/>
      <c r="S17" s="1702"/>
      <c r="T17" s="1702"/>
      <c r="U17" s="1702"/>
      <c r="V17" s="1702"/>
      <c r="W17" s="1702"/>
      <c r="X17" s="1702"/>
      <c r="Y17" s="1703"/>
    </row>
    <row r="18" spans="2:32" ht="19.5" customHeight="1">
      <c r="B18" s="1004"/>
      <c r="C18" s="1660" t="s">
        <v>286</v>
      </c>
      <c r="D18" s="1660"/>
      <c r="E18" s="1660"/>
      <c r="F18" s="1006"/>
      <c r="G18" s="1704" t="str">
        <f>各項目入力表!B4</f>
        <v>平塚市○○地内</v>
      </c>
      <c r="H18" s="1704"/>
      <c r="I18" s="1704"/>
      <c r="J18" s="1704"/>
      <c r="K18" s="1704"/>
      <c r="L18" s="1704"/>
      <c r="M18" s="1704"/>
      <c r="N18" s="1704"/>
      <c r="O18" s="1704"/>
      <c r="P18" s="1704"/>
      <c r="Q18" s="1704"/>
      <c r="R18" s="1704"/>
      <c r="S18" s="1704"/>
      <c r="T18" s="1704"/>
      <c r="U18" s="1704"/>
      <c r="V18" s="1704"/>
      <c r="W18" s="1704"/>
      <c r="X18" s="1704"/>
      <c r="Y18" s="1705"/>
    </row>
    <row r="19" spans="2:32" ht="19.5" customHeight="1">
      <c r="B19" s="873"/>
      <c r="C19" s="1660" t="s">
        <v>521</v>
      </c>
      <c r="D19" s="1133"/>
      <c r="E19" s="1133"/>
      <c r="F19" s="1007"/>
      <c r="G19" s="1706" t="str">
        <f>各項目入力表!B5</f>
        <v>05</v>
      </c>
      <c r="H19" s="1707"/>
      <c r="I19" s="1707"/>
      <c r="J19" s="1707"/>
      <c r="K19" s="1707"/>
      <c r="L19" s="1707"/>
      <c r="M19" s="1707"/>
      <c r="N19" s="1707"/>
      <c r="O19" s="1707"/>
      <c r="P19" s="1707"/>
      <c r="Q19" s="1707"/>
      <c r="R19" s="1707"/>
      <c r="S19" s="1707"/>
      <c r="T19" s="1707"/>
      <c r="U19" s="1707"/>
      <c r="V19" s="1707"/>
      <c r="W19" s="1707"/>
      <c r="X19" s="1707"/>
      <c r="Y19" s="1708"/>
    </row>
    <row r="20" spans="2:32" ht="19.5" customHeight="1">
      <c r="B20" s="623"/>
      <c r="C20" s="1681" t="s">
        <v>561</v>
      </c>
      <c r="D20" s="1682"/>
      <c r="E20" s="1682"/>
      <c r="F20" s="624"/>
      <c r="G20" s="1684" t="s">
        <v>562</v>
      </c>
      <c r="H20" s="1685"/>
      <c r="I20" s="1685"/>
      <c r="J20" s="1685"/>
      <c r="K20" s="1685"/>
      <c r="L20" s="1685"/>
      <c r="M20" s="1686"/>
      <c r="N20" s="1687" t="s">
        <v>564</v>
      </c>
      <c r="O20" s="1688"/>
      <c r="P20" s="1688"/>
      <c r="Q20" s="1688"/>
      <c r="R20" s="1688"/>
      <c r="S20" s="1688"/>
      <c r="T20" s="1688"/>
      <c r="U20" s="1688"/>
      <c r="V20" s="1688"/>
      <c r="W20" s="1688"/>
      <c r="X20" s="1688"/>
      <c r="Y20" s="1689"/>
      <c r="AA20" s="1" t="s">
        <v>562</v>
      </c>
      <c r="AF20" s="1" t="s">
        <v>564</v>
      </c>
    </row>
    <row r="21" spans="2:32" ht="19.5" customHeight="1">
      <c r="B21" s="625"/>
      <c r="C21" s="1695"/>
      <c r="D21" s="1695"/>
      <c r="E21" s="1695"/>
      <c r="F21" s="626"/>
      <c r="G21" s="1696" t="s">
        <v>522</v>
      </c>
      <c r="H21" s="1697"/>
      <c r="I21" s="1697"/>
      <c r="J21" s="1697"/>
      <c r="K21" s="1697"/>
      <c r="L21" s="1697"/>
      <c r="M21" s="1698"/>
      <c r="N21" s="1699"/>
      <c r="O21" s="1700"/>
      <c r="P21" s="1700"/>
      <c r="Q21" s="1700"/>
      <c r="R21" s="1700"/>
      <c r="S21" s="1700"/>
      <c r="T21" s="1700"/>
      <c r="U21" s="1700"/>
      <c r="V21" s="1700"/>
      <c r="W21" s="1700"/>
      <c r="X21" s="1700"/>
      <c r="Y21" s="1123"/>
      <c r="AA21" s="1" t="s">
        <v>563</v>
      </c>
      <c r="AF21" s="1" t="s">
        <v>565</v>
      </c>
    </row>
    <row r="22" spans="2:32" ht="19.5" customHeight="1">
      <c r="B22" s="623"/>
      <c r="C22" s="1681" t="s">
        <v>561</v>
      </c>
      <c r="D22" s="1682"/>
      <c r="E22" s="1682"/>
      <c r="F22" s="624"/>
      <c r="G22" s="1684" t="s">
        <v>563</v>
      </c>
      <c r="H22" s="1685"/>
      <c r="I22" s="1685"/>
      <c r="J22" s="1685"/>
      <c r="K22" s="1685"/>
      <c r="L22" s="1685"/>
      <c r="M22" s="1686"/>
      <c r="N22" s="1687" t="s">
        <v>565</v>
      </c>
      <c r="O22" s="1688"/>
      <c r="P22" s="1688"/>
      <c r="Q22" s="1688"/>
      <c r="R22" s="1688"/>
      <c r="S22" s="1688"/>
      <c r="T22" s="1688"/>
      <c r="U22" s="1688"/>
      <c r="V22" s="1688"/>
      <c r="W22" s="1688"/>
      <c r="X22" s="1688"/>
      <c r="Y22" s="1689"/>
      <c r="AA22" s="1" t="s">
        <v>568</v>
      </c>
      <c r="AF22" s="1" t="s">
        <v>566</v>
      </c>
    </row>
    <row r="23" spans="2:32" ht="19.5" customHeight="1">
      <c r="B23" s="625"/>
      <c r="C23" s="1695"/>
      <c r="D23" s="1695"/>
      <c r="E23" s="1695"/>
      <c r="F23" s="626"/>
      <c r="G23" s="1696" t="s">
        <v>523</v>
      </c>
      <c r="H23" s="1697"/>
      <c r="I23" s="1697"/>
      <c r="J23" s="1697"/>
      <c r="K23" s="1697"/>
      <c r="L23" s="1697"/>
      <c r="M23" s="1698"/>
      <c r="N23" s="1699"/>
      <c r="O23" s="1700"/>
      <c r="P23" s="1700"/>
      <c r="Q23" s="1700"/>
      <c r="R23" s="1700"/>
      <c r="S23" s="1700"/>
      <c r="T23" s="1700"/>
      <c r="U23" s="1700"/>
      <c r="V23" s="1700"/>
      <c r="W23" s="1700"/>
      <c r="X23" s="1700"/>
      <c r="Y23" s="1123"/>
    </row>
    <row r="24" spans="2:32" ht="19.5" customHeight="1">
      <c r="B24" s="623"/>
      <c r="C24" s="1681" t="s">
        <v>561</v>
      </c>
      <c r="D24" s="1682"/>
      <c r="E24" s="1682"/>
      <c r="F24" s="624"/>
      <c r="G24" s="1684" t="s">
        <v>567</v>
      </c>
      <c r="H24" s="1685"/>
      <c r="I24" s="1685"/>
      <c r="J24" s="1685"/>
      <c r="K24" s="1685"/>
      <c r="L24" s="1685"/>
      <c r="M24" s="1686"/>
      <c r="N24" s="1687" t="s">
        <v>566</v>
      </c>
      <c r="O24" s="1688"/>
      <c r="P24" s="1688"/>
      <c r="Q24" s="1688"/>
      <c r="R24" s="1688"/>
      <c r="S24" s="1688"/>
      <c r="T24" s="1688"/>
      <c r="U24" s="1688"/>
      <c r="V24" s="1688"/>
      <c r="W24" s="1688"/>
      <c r="X24" s="1688"/>
      <c r="Y24" s="1689"/>
    </row>
    <row r="25" spans="2:32" ht="19.5" customHeight="1">
      <c r="B25" s="625"/>
      <c r="C25" s="1695"/>
      <c r="D25" s="1695"/>
      <c r="E25" s="1695"/>
      <c r="F25" s="626"/>
      <c r="G25" s="1696" t="s">
        <v>524</v>
      </c>
      <c r="H25" s="1697"/>
      <c r="I25" s="1697"/>
      <c r="J25" s="1697"/>
      <c r="K25" s="1697"/>
      <c r="L25" s="1697"/>
      <c r="M25" s="1698"/>
      <c r="N25" s="1699" t="s">
        <v>735</v>
      </c>
      <c r="O25" s="1700"/>
      <c r="P25" s="1700"/>
      <c r="Q25" s="1700"/>
      <c r="R25" s="1700"/>
      <c r="S25" s="1700"/>
      <c r="T25" s="1700"/>
      <c r="U25" s="1700"/>
      <c r="V25" s="1700"/>
      <c r="W25" s="1700"/>
      <c r="X25" s="1700"/>
      <c r="Y25" s="1123"/>
    </row>
    <row r="26" spans="2:32" ht="19.5" customHeight="1">
      <c r="B26" s="623"/>
      <c r="C26" s="1681" t="s">
        <v>561</v>
      </c>
      <c r="D26" s="1682"/>
      <c r="E26" s="1682"/>
      <c r="F26" s="624"/>
      <c r="G26" s="1684" t="s">
        <v>567</v>
      </c>
      <c r="H26" s="1685"/>
      <c r="I26" s="1685"/>
      <c r="J26" s="1685"/>
      <c r="K26" s="1685"/>
      <c r="L26" s="1685"/>
      <c r="M26" s="1686"/>
      <c r="N26" s="1687" t="s">
        <v>566</v>
      </c>
      <c r="O26" s="1688"/>
      <c r="P26" s="1688"/>
      <c r="Q26" s="1688"/>
      <c r="R26" s="1688"/>
      <c r="S26" s="1688"/>
      <c r="T26" s="1688"/>
      <c r="U26" s="1688"/>
      <c r="V26" s="1688"/>
      <c r="W26" s="1688"/>
      <c r="X26" s="1688"/>
      <c r="Y26" s="1689"/>
    </row>
    <row r="27" spans="2:32" ht="19.5" customHeight="1">
      <c r="B27" s="625"/>
      <c r="C27" s="1695"/>
      <c r="D27" s="1695"/>
      <c r="E27" s="1695"/>
      <c r="F27" s="626"/>
      <c r="G27" s="1696" t="s">
        <v>569</v>
      </c>
      <c r="H27" s="1697"/>
      <c r="I27" s="1697"/>
      <c r="J27" s="1697"/>
      <c r="K27" s="1697"/>
      <c r="L27" s="1697"/>
      <c r="M27" s="1698"/>
      <c r="N27" s="1699" t="s">
        <v>736</v>
      </c>
      <c r="O27" s="1700"/>
      <c r="P27" s="1700"/>
      <c r="Q27" s="1700"/>
      <c r="R27" s="1700"/>
      <c r="S27" s="1700"/>
      <c r="T27" s="1700"/>
      <c r="U27" s="1700"/>
      <c r="V27" s="1700"/>
      <c r="W27" s="1700"/>
      <c r="X27" s="1700"/>
      <c r="Y27" s="1123"/>
    </row>
    <row r="28" spans="2:32" ht="19.5" customHeight="1">
      <c r="B28" s="623"/>
      <c r="C28" s="1681" t="s">
        <v>561</v>
      </c>
      <c r="D28" s="1682"/>
      <c r="E28" s="1682"/>
      <c r="F28" s="624"/>
      <c r="G28" s="1684"/>
      <c r="H28" s="1685"/>
      <c r="I28" s="1685"/>
      <c r="J28" s="1685"/>
      <c r="K28" s="1685"/>
      <c r="L28" s="1685"/>
      <c r="M28" s="1686"/>
      <c r="N28" s="1687"/>
      <c r="O28" s="1688"/>
      <c r="P28" s="1688"/>
      <c r="Q28" s="1688"/>
      <c r="R28" s="1688"/>
      <c r="S28" s="1688"/>
      <c r="T28" s="1688"/>
      <c r="U28" s="1688"/>
      <c r="V28" s="1688"/>
      <c r="W28" s="1688"/>
      <c r="X28" s="1688"/>
      <c r="Y28" s="1689"/>
    </row>
    <row r="29" spans="2:32" ht="19.5" customHeight="1">
      <c r="B29" s="625"/>
      <c r="C29" s="1695"/>
      <c r="D29" s="1695"/>
      <c r="E29" s="1695"/>
      <c r="F29" s="626"/>
      <c r="G29" s="1696"/>
      <c r="H29" s="1697"/>
      <c r="I29" s="1697"/>
      <c r="J29" s="1697"/>
      <c r="K29" s="1697"/>
      <c r="L29" s="1697"/>
      <c r="M29" s="1698"/>
      <c r="N29" s="1699"/>
      <c r="O29" s="1700"/>
      <c r="P29" s="1700"/>
      <c r="Q29" s="1700"/>
      <c r="R29" s="1700"/>
      <c r="S29" s="1700"/>
      <c r="T29" s="1700"/>
      <c r="U29" s="1700"/>
      <c r="V29" s="1700"/>
      <c r="W29" s="1700"/>
      <c r="X29" s="1700"/>
      <c r="Y29" s="1123"/>
    </row>
    <row r="30" spans="2:32" ht="19.5" customHeight="1">
      <c r="B30" s="623"/>
      <c r="C30" s="1681" t="s">
        <v>561</v>
      </c>
      <c r="D30" s="1682"/>
      <c r="E30" s="1682"/>
      <c r="F30" s="624"/>
      <c r="G30" s="1684"/>
      <c r="H30" s="1685"/>
      <c r="I30" s="1685"/>
      <c r="J30" s="1685"/>
      <c r="K30" s="1685"/>
      <c r="L30" s="1685"/>
      <c r="M30" s="1686"/>
      <c r="N30" s="1687"/>
      <c r="O30" s="1688"/>
      <c r="P30" s="1688"/>
      <c r="Q30" s="1688"/>
      <c r="R30" s="1688"/>
      <c r="S30" s="1688"/>
      <c r="T30" s="1688"/>
      <c r="U30" s="1688"/>
      <c r="V30" s="1688"/>
      <c r="W30" s="1688"/>
      <c r="X30" s="1688"/>
      <c r="Y30" s="1689"/>
    </row>
    <row r="31" spans="2:32" ht="19.5" customHeight="1">
      <c r="B31" s="625"/>
      <c r="C31" s="1695"/>
      <c r="D31" s="1695"/>
      <c r="E31" s="1695"/>
      <c r="F31" s="626"/>
      <c r="G31" s="1696"/>
      <c r="H31" s="1697"/>
      <c r="I31" s="1697"/>
      <c r="J31" s="1697"/>
      <c r="K31" s="1697"/>
      <c r="L31" s="1697"/>
      <c r="M31" s="1698"/>
      <c r="N31" s="1699"/>
      <c r="O31" s="1700"/>
      <c r="P31" s="1700"/>
      <c r="Q31" s="1700"/>
      <c r="R31" s="1700"/>
      <c r="S31" s="1700"/>
      <c r="T31" s="1700"/>
      <c r="U31" s="1700"/>
      <c r="V31" s="1700"/>
      <c r="W31" s="1700"/>
      <c r="X31" s="1700"/>
      <c r="Y31" s="1123"/>
    </row>
    <row r="32" spans="2:32" ht="19.5" customHeight="1">
      <c r="B32" s="623"/>
      <c r="C32" s="1681" t="s">
        <v>561</v>
      </c>
      <c r="D32" s="1682"/>
      <c r="E32" s="1682"/>
      <c r="F32" s="624"/>
      <c r="G32" s="1684"/>
      <c r="H32" s="1685"/>
      <c r="I32" s="1685"/>
      <c r="J32" s="1685"/>
      <c r="K32" s="1685"/>
      <c r="L32" s="1685"/>
      <c r="M32" s="1686"/>
      <c r="N32" s="1687"/>
      <c r="O32" s="1688"/>
      <c r="P32" s="1688"/>
      <c r="Q32" s="1688"/>
      <c r="R32" s="1688"/>
      <c r="S32" s="1688"/>
      <c r="T32" s="1688"/>
      <c r="U32" s="1688"/>
      <c r="V32" s="1688"/>
      <c r="W32" s="1688"/>
      <c r="X32" s="1688"/>
      <c r="Y32" s="1689"/>
    </row>
    <row r="33" spans="2:33" ht="19.5" customHeight="1">
      <c r="B33" s="625"/>
      <c r="C33" s="1695"/>
      <c r="D33" s="1695"/>
      <c r="E33" s="1695"/>
      <c r="F33" s="626"/>
      <c r="G33" s="1696"/>
      <c r="H33" s="1697"/>
      <c r="I33" s="1697"/>
      <c r="J33" s="1697"/>
      <c r="K33" s="1697"/>
      <c r="L33" s="1697"/>
      <c r="M33" s="1698"/>
      <c r="N33" s="1699"/>
      <c r="O33" s="1700"/>
      <c r="P33" s="1700"/>
      <c r="Q33" s="1700"/>
      <c r="R33" s="1700"/>
      <c r="S33" s="1700"/>
      <c r="T33" s="1700"/>
      <c r="U33" s="1700"/>
      <c r="V33" s="1700"/>
      <c r="W33" s="1700"/>
      <c r="X33" s="1700"/>
      <c r="Y33" s="1123"/>
    </row>
    <row r="34" spans="2:33" ht="19.5" customHeight="1">
      <c r="B34" s="623"/>
      <c r="C34" s="1681" t="s">
        <v>561</v>
      </c>
      <c r="D34" s="1682"/>
      <c r="E34" s="1682"/>
      <c r="F34" s="624"/>
      <c r="G34" s="1684"/>
      <c r="H34" s="1685"/>
      <c r="I34" s="1685"/>
      <c r="J34" s="1685"/>
      <c r="K34" s="1685"/>
      <c r="L34" s="1685"/>
      <c r="M34" s="1686"/>
      <c r="N34" s="1687"/>
      <c r="O34" s="1688"/>
      <c r="P34" s="1688"/>
      <c r="Q34" s="1688"/>
      <c r="R34" s="1688"/>
      <c r="S34" s="1688"/>
      <c r="T34" s="1688"/>
      <c r="U34" s="1688"/>
      <c r="V34" s="1688"/>
      <c r="W34" s="1688"/>
      <c r="X34" s="1688"/>
      <c r="Y34" s="1689"/>
    </row>
    <row r="35" spans="2:33" ht="19.5" customHeight="1">
      <c r="B35" s="625"/>
      <c r="C35" s="1695"/>
      <c r="D35" s="1695"/>
      <c r="E35" s="1695"/>
      <c r="F35" s="626"/>
      <c r="G35" s="1696"/>
      <c r="H35" s="1697"/>
      <c r="I35" s="1697"/>
      <c r="J35" s="1697"/>
      <c r="K35" s="1697"/>
      <c r="L35" s="1697"/>
      <c r="M35" s="1698"/>
      <c r="N35" s="1699"/>
      <c r="O35" s="1700"/>
      <c r="P35" s="1700"/>
      <c r="Q35" s="1700"/>
      <c r="R35" s="1700"/>
      <c r="S35" s="1700"/>
      <c r="T35" s="1700"/>
      <c r="U35" s="1700"/>
      <c r="V35" s="1700"/>
      <c r="W35" s="1700"/>
      <c r="X35" s="1700"/>
      <c r="Y35" s="1123"/>
    </row>
    <row r="36" spans="2:33" ht="19.5" customHeight="1">
      <c r="B36" s="623"/>
      <c r="C36" s="1681" t="s">
        <v>561</v>
      </c>
      <c r="D36" s="1682"/>
      <c r="E36" s="1682"/>
      <c r="F36" s="624"/>
      <c r="G36" s="1684"/>
      <c r="H36" s="1685"/>
      <c r="I36" s="1685"/>
      <c r="J36" s="1685"/>
      <c r="K36" s="1685"/>
      <c r="L36" s="1685"/>
      <c r="M36" s="1686"/>
      <c r="N36" s="1687"/>
      <c r="O36" s="1688"/>
      <c r="P36" s="1688"/>
      <c r="Q36" s="1688"/>
      <c r="R36" s="1688"/>
      <c r="S36" s="1688"/>
      <c r="T36" s="1688"/>
      <c r="U36" s="1688"/>
      <c r="V36" s="1688"/>
      <c r="W36" s="1688"/>
      <c r="X36" s="1688"/>
      <c r="Y36" s="1689"/>
    </row>
    <row r="37" spans="2:33" ht="19.5" customHeight="1">
      <c r="B37" s="625"/>
      <c r="C37" s="1695"/>
      <c r="D37" s="1695"/>
      <c r="E37" s="1695"/>
      <c r="F37" s="626"/>
      <c r="G37" s="1696"/>
      <c r="H37" s="1697"/>
      <c r="I37" s="1697"/>
      <c r="J37" s="1697"/>
      <c r="K37" s="1697"/>
      <c r="L37" s="1697"/>
      <c r="M37" s="1698"/>
      <c r="N37" s="1699"/>
      <c r="O37" s="1700"/>
      <c r="P37" s="1700"/>
      <c r="Q37" s="1700"/>
      <c r="R37" s="1700"/>
      <c r="S37" s="1700"/>
      <c r="T37" s="1700"/>
      <c r="U37" s="1700"/>
      <c r="V37" s="1700"/>
      <c r="W37" s="1700"/>
      <c r="X37" s="1700"/>
      <c r="Y37" s="1123"/>
    </row>
    <row r="38" spans="2:33" ht="19.5" customHeight="1">
      <c r="B38" s="623"/>
      <c r="C38" s="1681" t="s">
        <v>561</v>
      </c>
      <c r="D38" s="1682"/>
      <c r="E38" s="1682"/>
      <c r="F38" s="624"/>
      <c r="G38" s="1684"/>
      <c r="H38" s="1685"/>
      <c r="I38" s="1685"/>
      <c r="J38" s="1685"/>
      <c r="K38" s="1685"/>
      <c r="L38" s="1685"/>
      <c r="M38" s="1686"/>
      <c r="N38" s="1687"/>
      <c r="O38" s="1688"/>
      <c r="P38" s="1688"/>
      <c r="Q38" s="1688"/>
      <c r="R38" s="1688"/>
      <c r="S38" s="1688"/>
      <c r="T38" s="1688"/>
      <c r="U38" s="1688"/>
      <c r="V38" s="1688"/>
      <c r="W38" s="1688"/>
      <c r="X38" s="1688"/>
      <c r="Y38" s="1689"/>
    </row>
    <row r="39" spans="2:33" ht="19.5" customHeight="1" thickBot="1">
      <c r="B39" s="627"/>
      <c r="C39" s="1683"/>
      <c r="D39" s="1683"/>
      <c r="E39" s="1683"/>
      <c r="F39" s="628"/>
      <c r="G39" s="1690"/>
      <c r="H39" s="1691"/>
      <c r="I39" s="1691"/>
      <c r="J39" s="1691"/>
      <c r="K39" s="1691"/>
      <c r="L39" s="1691"/>
      <c r="M39" s="1692"/>
      <c r="N39" s="1525"/>
      <c r="O39" s="1526"/>
      <c r="P39" s="1526"/>
      <c r="Q39" s="1526"/>
      <c r="R39" s="1526"/>
      <c r="S39" s="1526"/>
      <c r="T39" s="1526"/>
      <c r="U39" s="1526"/>
      <c r="V39" s="1526"/>
      <c r="W39" s="1526"/>
      <c r="X39" s="1526"/>
      <c r="Y39" s="1693"/>
    </row>
    <row r="40" spans="2:33">
      <c r="B40" s="2"/>
      <c r="C40" s="2"/>
      <c r="D40" s="2"/>
      <c r="E40" s="2"/>
      <c r="F40" s="2"/>
      <c r="G40" s="2"/>
      <c r="H40" s="2"/>
      <c r="I40" s="2"/>
      <c r="J40" s="2"/>
      <c r="K40" s="2"/>
      <c r="L40" s="2"/>
      <c r="M40" s="2"/>
      <c r="N40" s="2"/>
      <c r="O40" s="2"/>
      <c r="P40" s="2"/>
      <c r="Q40" s="2"/>
      <c r="R40" s="2"/>
      <c r="S40" s="2"/>
      <c r="T40" s="2"/>
      <c r="U40" s="2"/>
      <c r="V40" s="2"/>
      <c r="W40" s="2"/>
      <c r="X40" s="2"/>
      <c r="Y40" s="2"/>
    </row>
    <row r="41" spans="2:33">
      <c r="B41" s="2"/>
      <c r="C41" s="2"/>
      <c r="D41" s="2"/>
      <c r="E41" s="2"/>
      <c r="F41" s="2"/>
      <c r="G41" s="2"/>
      <c r="H41" s="2"/>
      <c r="I41" s="2"/>
      <c r="J41" s="2"/>
      <c r="K41" s="2"/>
      <c r="L41" s="2"/>
      <c r="M41" s="2"/>
      <c r="N41" s="2"/>
      <c r="O41" s="2"/>
      <c r="P41" s="2"/>
      <c r="Q41" s="2"/>
      <c r="R41" s="2"/>
      <c r="S41" s="2"/>
      <c r="T41" s="2"/>
      <c r="U41" s="2"/>
      <c r="V41" s="2"/>
      <c r="W41" s="2"/>
      <c r="X41" s="2"/>
      <c r="Y41" s="2"/>
    </row>
    <row r="42" spans="2:33" ht="20.100000000000001" customHeight="1">
      <c r="B42" s="1694" t="s">
        <v>287</v>
      </c>
      <c r="C42" s="1344"/>
      <c r="D42" s="1344"/>
      <c r="E42" s="1344"/>
      <c r="F42" s="1344"/>
      <c r="G42" s="1344"/>
      <c r="H42" s="1344"/>
      <c r="I42" s="1344"/>
      <c r="J42" s="1344"/>
      <c r="K42" s="1344"/>
      <c r="L42" s="1344"/>
      <c r="M42" s="1344"/>
      <c r="N42" s="1344"/>
      <c r="O42" s="12"/>
      <c r="P42" s="12"/>
      <c r="Q42" s="12"/>
      <c r="R42" s="12"/>
      <c r="S42" s="12"/>
      <c r="T42" s="12"/>
      <c r="U42" s="12"/>
      <c r="V42" s="12"/>
      <c r="W42" s="12"/>
      <c r="X42" s="12"/>
      <c r="Y42" s="12"/>
      <c r="AB42" s="629" t="s">
        <v>288</v>
      </c>
      <c r="AG42" s="411"/>
    </row>
    <row r="43" spans="2:33" ht="20.100000000000001" customHeight="1">
      <c r="B43" s="1141" t="s">
        <v>289</v>
      </c>
      <c r="C43" s="1660"/>
      <c r="D43" s="1660"/>
      <c r="E43" s="1661"/>
      <c r="F43" s="1657" t="s">
        <v>290</v>
      </c>
      <c r="G43" s="1556"/>
      <c r="H43" s="1556"/>
      <c r="I43" s="1556"/>
      <c r="J43" s="1556"/>
      <c r="K43" s="1556"/>
      <c r="L43" s="1556"/>
      <c r="M43" s="1556"/>
      <c r="N43" s="1556"/>
      <c r="O43" s="1556"/>
      <c r="P43" s="1556"/>
      <c r="Q43" s="1556"/>
      <c r="R43" s="1556"/>
      <c r="S43" s="1556"/>
      <c r="T43" s="1556"/>
      <c r="U43" s="1556"/>
      <c r="V43" s="1556"/>
      <c r="W43" s="1556"/>
      <c r="X43" s="1556"/>
      <c r="Y43" s="1556"/>
    </row>
    <row r="44" spans="2:33" ht="24" customHeight="1">
      <c r="B44" s="1662" t="s">
        <v>570</v>
      </c>
      <c r="C44" s="1663"/>
      <c r="D44" s="1663"/>
      <c r="E44" s="1664"/>
      <c r="F44" s="1671" t="s">
        <v>842</v>
      </c>
      <c r="G44" s="1656"/>
      <c r="H44" s="1656"/>
      <c r="I44" s="1656"/>
      <c r="J44" s="1656"/>
      <c r="K44" s="1656"/>
      <c r="L44" s="1656"/>
      <c r="M44" s="1656"/>
      <c r="N44" s="1656"/>
      <c r="O44" s="1656"/>
      <c r="P44" s="1656"/>
      <c r="Q44" s="1656"/>
      <c r="R44" s="1656"/>
      <c r="S44" s="1656"/>
      <c r="T44" s="1656"/>
      <c r="U44" s="1656"/>
      <c r="V44" s="1656"/>
      <c r="W44" s="1656"/>
      <c r="X44" s="1656"/>
      <c r="Y44" s="1656"/>
    </row>
    <row r="45" spans="2:33" ht="24" customHeight="1">
      <c r="B45" s="1665"/>
      <c r="C45" s="1666"/>
      <c r="D45" s="1666"/>
      <c r="E45" s="1667"/>
      <c r="F45" s="1656"/>
      <c r="G45" s="1656"/>
      <c r="H45" s="1656"/>
      <c r="I45" s="1656"/>
      <c r="J45" s="1656"/>
      <c r="K45" s="1656"/>
      <c r="L45" s="1656"/>
      <c r="M45" s="1656"/>
      <c r="N45" s="1656"/>
      <c r="O45" s="1656"/>
      <c r="P45" s="1656"/>
      <c r="Q45" s="1656"/>
      <c r="R45" s="1656"/>
      <c r="S45" s="1656"/>
      <c r="T45" s="1656"/>
      <c r="U45" s="1656"/>
      <c r="V45" s="1656"/>
      <c r="W45" s="1656"/>
      <c r="X45" s="1656"/>
      <c r="Y45" s="1656"/>
    </row>
    <row r="46" spans="2:33" ht="24" customHeight="1">
      <c r="B46" s="1665"/>
      <c r="C46" s="1666"/>
      <c r="D46" s="1666"/>
      <c r="E46" s="1667"/>
      <c r="F46" s="1656"/>
      <c r="G46" s="1656"/>
      <c r="H46" s="1656"/>
      <c r="I46" s="1656"/>
      <c r="J46" s="1656"/>
      <c r="K46" s="1656"/>
      <c r="L46" s="1656"/>
      <c r="M46" s="1656"/>
      <c r="N46" s="1656"/>
      <c r="O46" s="1656"/>
      <c r="P46" s="1656"/>
      <c r="Q46" s="1656"/>
      <c r="R46" s="1656"/>
      <c r="S46" s="1656"/>
      <c r="T46" s="1656"/>
      <c r="U46" s="1656"/>
      <c r="V46" s="1656"/>
      <c r="W46" s="1656"/>
      <c r="X46" s="1656"/>
      <c r="Y46" s="1656"/>
      <c r="AA46" s="630"/>
    </row>
    <row r="47" spans="2:33" ht="24" customHeight="1">
      <c r="B47" s="1665"/>
      <c r="C47" s="1666"/>
      <c r="D47" s="1666"/>
      <c r="E47" s="1667"/>
      <c r="F47" s="1656"/>
      <c r="G47" s="1656"/>
      <c r="H47" s="1656"/>
      <c r="I47" s="1656"/>
      <c r="J47" s="1656"/>
      <c r="K47" s="1656"/>
      <c r="L47" s="1656"/>
      <c r="M47" s="1656"/>
      <c r="N47" s="1656"/>
      <c r="O47" s="1656"/>
      <c r="P47" s="1656"/>
      <c r="Q47" s="1656"/>
      <c r="R47" s="1656"/>
      <c r="S47" s="1656"/>
      <c r="T47" s="1656"/>
      <c r="U47" s="1656"/>
      <c r="V47" s="1656"/>
      <c r="W47" s="1656"/>
      <c r="X47" s="1656"/>
      <c r="Y47" s="1656"/>
      <c r="AA47" s="631" t="s">
        <v>291</v>
      </c>
    </row>
    <row r="48" spans="2:33" ht="24" customHeight="1">
      <c r="B48" s="1665"/>
      <c r="C48" s="1666"/>
      <c r="D48" s="1666"/>
      <c r="E48" s="1667"/>
      <c r="F48" s="1656"/>
      <c r="G48" s="1656"/>
      <c r="H48" s="1656"/>
      <c r="I48" s="1656"/>
      <c r="J48" s="1656"/>
      <c r="K48" s="1656"/>
      <c r="L48" s="1656"/>
      <c r="M48" s="1656"/>
      <c r="N48" s="1656"/>
      <c r="O48" s="1656"/>
      <c r="P48" s="1656"/>
      <c r="Q48" s="1656"/>
      <c r="R48" s="1656"/>
      <c r="S48" s="1656"/>
      <c r="T48" s="1656"/>
      <c r="U48" s="1656"/>
      <c r="V48" s="1656"/>
      <c r="W48" s="1656"/>
      <c r="X48" s="1656"/>
      <c r="Y48" s="1656"/>
      <c r="AA48" s="631" t="s">
        <v>291</v>
      </c>
    </row>
    <row r="49" spans="2:30" ht="30" customHeight="1">
      <c r="B49" s="1668"/>
      <c r="C49" s="1669"/>
      <c r="D49" s="1669"/>
      <c r="E49" s="1670"/>
      <c r="F49" s="1656"/>
      <c r="G49" s="1656"/>
      <c r="H49" s="1656"/>
      <c r="I49" s="1656"/>
      <c r="J49" s="1656"/>
      <c r="K49" s="1656"/>
      <c r="L49" s="1656"/>
      <c r="M49" s="1656"/>
      <c r="N49" s="1656"/>
      <c r="O49" s="1656"/>
      <c r="P49" s="1656"/>
      <c r="Q49" s="1656"/>
      <c r="R49" s="1656"/>
      <c r="S49" s="1656"/>
      <c r="T49" s="1656"/>
      <c r="U49" s="1656"/>
      <c r="V49" s="1656"/>
      <c r="W49" s="1656"/>
      <c r="X49" s="1656"/>
      <c r="Y49" s="1656"/>
      <c r="AD49" s="632"/>
    </row>
    <row r="50" spans="2:30" ht="24" customHeight="1">
      <c r="B50" s="1647" t="s">
        <v>572</v>
      </c>
      <c r="C50" s="1547"/>
      <c r="D50" s="1547"/>
      <c r="E50" s="1648"/>
      <c r="F50" s="1672" t="s">
        <v>843</v>
      </c>
      <c r="G50" s="1673"/>
      <c r="H50" s="1673"/>
      <c r="I50" s="1673"/>
      <c r="J50" s="1673"/>
      <c r="K50" s="1673"/>
      <c r="L50" s="1673"/>
      <c r="M50" s="1673"/>
      <c r="N50" s="1673"/>
      <c r="O50" s="1673"/>
      <c r="P50" s="1673"/>
      <c r="Q50" s="1673"/>
      <c r="R50" s="1673"/>
      <c r="S50" s="1673"/>
      <c r="T50" s="1673"/>
      <c r="U50" s="1673"/>
      <c r="V50" s="1673"/>
      <c r="W50" s="1673"/>
      <c r="X50" s="1673"/>
      <c r="Y50" s="1674"/>
    </row>
    <row r="51" spans="2:30" ht="24" customHeight="1">
      <c r="B51" s="1649"/>
      <c r="C51" s="1650"/>
      <c r="D51" s="1650"/>
      <c r="E51" s="1651"/>
      <c r="F51" s="1675"/>
      <c r="G51" s="1676"/>
      <c r="H51" s="1676"/>
      <c r="I51" s="1676"/>
      <c r="J51" s="1676"/>
      <c r="K51" s="1676"/>
      <c r="L51" s="1676"/>
      <c r="M51" s="1676"/>
      <c r="N51" s="1676"/>
      <c r="O51" s="1676"/>
      <c r="P51" s="1676"/>
      <c r="Q51" s="1676"/>
      <c r="R51" s="1676"/>
      <c r="S51" s="1676"/>
      <c r="T51" s="1676"/>
      <c r="U51" s="1676"/>
      <c r="V51" s="1676"/>
      <c r="W51" s="1676"/>
      <c r="X51" s="1676"/>
      <c r="Y51" s="1677"/>
    </row>
    <row r="52" spans="2:30" ht="24" customHeight="1">
      <c r="B52" s="1649"/>
      <c r="C52" s="1650"/>
      <c r="D52" s="1650"/>
      <c r="E52" s="1651"/>
      <c r="F52" s="1675"/>
      <c r="G52" s="1676"/>
      <c r="H52" s="1676"/>
      <c r="I52" s="1676"/>
      <c r="J52" s="1676"/>
      <c r="K52" s="1676"/>
      <c r="L52" s="1676"/>
      <c r="M52" s="1676"/>
      <c r="N52" s="1676"/>
      <c r="O52" s="1676"/>
      <c r="P52" s="1676"/>
      <c r="Q52" s="1676"/>
      <c r="R52" s="1676"/>
      <c r="S52" s="1676"/>
      <c r="T52" s="1676"/>
      <c r="U52" s="1676"/>
      <c r="V52" s="1676"/>
      <c r="W52" s="1676"/>
      <c r="X52" s="1676"/>
      <c r="Y52" s="1677"/>
    </row>
    <row r="53" spans="2:30" ht="24" customHeight="1">
      <c r="B53" s="1649"/>
      <c r="C53" s="1650"/>
      <c r="D53" s="1650"/>
      <c r="E53" s="1651"/>
      <c r="F53" s="1675"/>
      <c r="G53" s="1676"/>
      <c r="H53" s="1676"/>
      <c r="I53" s="1676"/>
      <c r="J53" s="1676"/>
      <c r="K53" s="1676"/>
      <c r="L53" s="1676"/>
      <c r="M53" s="1676"/>
      <c r="N53" s="1676"/>
      <c r="O53" s="1676"/>
      <c r="P53" s="1676"/>
      <c r="Q53" s="1676"/>
      <c r="R53" s="1676"/>
      <c r="S53" s="1676"/>
      <c r="T53" s="1676"/>
      <c r="U53" s="1676"/>
      <c r="V53" s="1676"/>
      <c r="W53" s="1676"/>
      <c r="X53" s="1676"/>
      <c r="Y53" s="1677"/>
    </row>
    <row r="54" spans="2:30" ht="24" customHeight="1">
      <c r="B54" s="1649"/>
      <c r="C54" s="1650"/>
      <c r="D54" s="1650"/>
      <c r="E54" s="1651"/>
      <c r="F54" s="1675"/>
      <c r="G54" s="1676"/>
      <c r="H54" s="1676"/>
      <c r="I54" s="1676"/>
      <c r="J54" s="1676"/>
      <c r="K54" s="1676"/>
      <c r="L54" s="1676"/>
      <c r="M54" s="1676"/>
      <c r="N54" s="1676"/>
      <c r="O54" s="1676"/>
      <c r="P54" s="1676"/>
      <c r="Q54" s="1676"/>
      <c r="R54" s="1676"/>
      <c r="S54" s="1676"/>
      <c r="T54" s="1676"/>
      <c r="U54" s="1676"/>
      <c r="V54" s="1676"/>
      <c r="W54" s="1676"/>
      <c r="X54" s="1676"/>
      <c r="Y54" s="1677"/>
    </row>
    <row r="55" spans="2:30" ht="24" customHeight="1">
      <c r="B55" s="1649"/>
      <c r="C55" s="1650"/>
      <c r="D55" s="1650"/>
      <c r="E55" s="1651"/>
      <c r="F55" s="1675"/>
      <c r="G55" s="1676"/>
      <c r="H55" s="1676"/>
      <c r="I55" s="1676"/>
      <c r="J55" s="1676"/>
      <c r="K55" s="1676"/>
      <c r="L55" s="1676"/>
      <c r="M55" s="1676"/>
      <c r="N55" s="1676"/>
      <c r="O55" s="1676"/>
      <c r="P55" s="1676"/>
      <c r="Q55" s="1676"/>
      <c r="R55" s="1676"/>
      <c r="S55" s="1676"/>
      <c r="T55" s="1676"/>
      <c r="U55" s="1676"/>
      <c r="V55" s="1676"/>
      <c r="W55" s="1676"/>
      <c r="X55" s="1676"/>
      <c r="Y55" s="1677"/>
    </row>
    <row r="56" spans="2:30" ht="24" customHeight="1">
      <c r="B56" s="1649"/>
      <c r="C56" s="1650"/>
      <c r="D56" s="1650"/>
      <c r="E56" s="1651"/>
      <c r="F56" s="1675"/>
      <c r="G56" s="1676"/>
      <c r="H56" s="1676"/>
      <c r="I56" s="1676"/>
      <c r="J56" s="1676"/>
      <c r="K56" s="1676"/>
      <c r="L56" s="1676"/>
      <c r="M56" s="1676"/>
      <c r="N56" s="1676"/>
      <c r="O56" s="1676"/>
      <c r="P56" s="1676"/>
      <c r="Q56" s="1676"/>
      <c r="R56" s="1676"/>
      <c r="S56" s="1676"/>
      <c r="T56" s="1676"/>
      <c r="U56" s="1676"/>
      <c r="V56" s="1676"/>
      <c r="W56" s="1676"/>
      <c r="X56" s="1676"/>
      <c r="Y56" s="1677"/>
    </row>
    <row r="57" spans="2:30" ht="24" customHeight="1">
      <c r="B57" s="1649"/>
      <c r="C57" s="1650"/>
      <c r="D57" s="1650"/>
      <c r="E57" s="1651"/>
      <c r="F57" s="1675"/>
      <c r="G57" s="1676"/>
      <c r="H57" s="1676"/>
      <c r="I57" s="1676"/>
      <c r="J57" s="1676"/>
      <c r="K57" s="1676"/>
      <c r="L57" s="1676"/>
      <c r="M57" s="1676"/>
      <c r="N57" s="1676"/>
      <c r="O57" s="1676"/>
      <c r="P57" s="1676"/>
      <c r="Q57" s="1676"/>
      <c r="R57" s="1676"/>
      <c r="S57" s="1676"/>
      <c r="T57" s="1676"/>
      <c r="U57" s="1676"/>
      <c r="V57" s="1676"/>
      <c r="W57" s="1676"/>
      <c r="X57" s="1676"/>
      <c r="Y57" s="1677"/>
    </row>
    <row r="58" spans="2:30" ht="9.75" customHeight="1">
      <c r="B58" s="1652"/>
      <c r="C58" s="1653"/>
      <c r="D58" s="1653"/>
      <c r="E58" s="1654"/>
      <c r="F58" s="1678"/>
      <c r="G58" s="1679"/>
      <c r="H58" s="1679"/>
      <c r="I58" s="1679"/>
      <c r="J58" s="1679"/>
      <c r="K58" s="1679"/>
      <c r="L58" s="1679"/>
      <c r="M58" s="1679"/>
      <c r="N58" s="1679"/>
      <c r="O58" s="1679"/>
      <c r="P58" s="1679"/>
      <c r="Q58" s="1679"/>
      <c r="R58" s="1679"/>
      <c r="S58" s="1679"/>
      <c r="T58" s="1679"/>
      <c r="U58" s="1679"/>
      <c r="V58" s="1679"/>
      <c r="W58" s="1679"/>
      <c r="X58" s="1679"/>
      <c r="Y58" s="1680"/>
    </row>
    <row r="59" spans="2:30" ht="24" customHeight="1">
      <c r="B59" s="1647" t="s">
        <v>571</v>
      </c>
      <c r="C59" s="1547"/>
      <c r="D59" s="1547"/>
      <c r="E59" s="1648"/>
      <c r="F59" s="1655" t="s">
        <v>844</v>
      </c>
      <c r="G59" s="1656"/>
      <c r="H59" s="1656"/>
      <c r="I59" s="1656"/>
      <c r="J59" s="1656"/>
      <c r="K59" s="1656"/>
      <c r="L59" s="1656"/>
      <c r="M59" s="1656"/>
      <c r="N59" s="1656"/>
      <c r="O59" s="1656"/>
      <c r="P59" s="1656"/>
      <c r="Q59" s="1656"/>
      <c r="R59" s="1656"/>
      <c r="S59" s="1656"/>
      <c r="T59" s="1656"/>
      <c r="U59" s="1656"/>
      <c r="V59" s="1656"/>
      <c r="W59" s="1656"/>
      <c r="X59" s="1656"/>
      <c r="Y59" s="1656"/>
    </row>
    <row r="60" spans="2:30" ht="24" customHeight="1">
      <c r="B60" s="1649"/>
      <c r="C60" s="1650"/>
      <c r="D60" s="1650"/>
      <c r="E60" s="1651"/>
      <c r="F60" s="1656"/>
      <c r="G60" s="1656"/>
      <c r="H60" s="1656"/>
      <c r="I60" s="1656"/>
      <c r="J60" s="1656"/>
      <c r="K60" s="1656"/>
      <c r="L60" s="1656"/>
      <c r="M60" s="1656"/>
      <c r="N60" s="1656"/>
      <c r="O60" s="1656"/>
      <c r="P60" s="1656"/>
      <c r="Q60" s="1656"/>
      <c r="R60" s="1656"/>
      <c r="S60" s="1656"/>
      <c r="T60" s="1656"/>
      <c r="U60" s="1656"/>
      <c r="V60" s="1656"/>
      <c r="W60" s="1656"/>
      <c r="X60" s="1656"/>
      <c r="Y60" s="1656"/>
    </row>
    <row r="61" spans="2:30" ht="24" customHeight="1">
      <c r="B61" s="1649"/>
      <c r="C61" s="1650"/>
      <c r="D61" s="1650"/>
      <c r="E61" s="1651"/>
      <c r="F61" s="1656"/>
      <c r="G61" s="1656"/>
      <c r="H61" s="1656"/>
      <c r="I61" s="1656"/>
      <c r="J61" s="1656"/>
      <c r="K61" s="1656"/>
      <c r="L61" s="1656"/>
      <c r="M61" s="1656"/>
      <c r="N61" s="1656"/>
      <c r="O61" s="1656"/>
      <c r="P61" s="1656"/>
      <c r="Q61" s="1656"/>
      <c r="R61" s="1656"/>
      <c r="S61" s="1656"/>
      <c r="T61" s="1656"/>
      <c r="U61" s="1656"/>
      <c r="V61" s="1656"/>
      <c r="W61" s="1656"/>
      <c r="X61" s="1656"/>
      <c r="Y61" s="1656"/>
    </row>
    <row r="62" spans="2:30" ht="24" customHeight="1">
      <c r="B62" s="1649"/>
      <c r="C62" s="1650"/>
      <c r="D62" s="1650"/>
      <c r="E62" s="1651"/>
      <c r="F62" s="1656"/>
      <c r="G62" s="1656"/>
      <c r="H62" s="1656"/>
      <c r="I62" s="1656"/>
      <c r="J62" s="1656"/>
      <c r="K62" s="1656"/>
      <c r="L62" s="1656"/>
      <c r="M62" s="1656"/>
      <c r="N62" s="1656"/>
      <c r="O62" s="1656"/>
      <c r="P62" s="1656"/>
      <c r="Q62" s="1656"/>
      <c r="R62" s="1656"/>
      <c r="S62" s="1656"/>
      <c r="T62" s="1656"/>
      <c r="U62" s="1656"/>
      <c r="V62" s="1656"/>
      <c r="W62" s="1656"/>
      <c r="X62" s="1656"/>
      <c r="Y62" s="1656"/>
    </row>
    <row r="63" spans="2:30" ht="24" customHeight="1">
      <c r="B63" s="1649"/>
      <c r="C63" s="1650"/>
      <c r="D63" s="1650"/>
      <c r="E63" s="1651"/>
      <c r="F63" s="1656"/>
      <c r="G63" s="1656"/>
      <c r="H63" s="1656"/>
      <c r="I63" s="1656"/>
      <c r="J63" s="1656"/>
      <c r="K63" s="1656"/>
      <c r="L63" s="1656"/>
      <c r="M63" s="1656"/>
      <c r="N63" s="1656"/>
      <c r="O63" s="1656"/>
      <c r="P63" s="1656"/>
      <c r="Q63" s="1656"/>
      <c r="R63" s="1656"/>
      <c r="S63" s="1656"/>
      <c r="T63" s="1656"/>
      <c r="U63" s="1656"/>
      <c r="V63" s="1656"/>
      <c r="W63" s="1656"/>
      <c r="X63" s="1656"/>
      <c r="Y63" s="1656"/>
    </row>
    <row r="64" spans="2:30" ht="29.25" customHeight="1">
      <c r="B64" s="1652"/>
      <c r="C64" s="1653"/>
      <c r="D64" s="1653"/>
      <c r="E64" s="1654"/>
      <c r="F64" s="1656"/>
      <c r="G64" s="1656"/>
      <c r="H64" s="1656"/>
      <c r="I64" s="1656"/>
      <c r="J64" s="1656"/>
      <c r="K64" s="1656"/>
      <c r="L64" s="1656"/>
      <c r="M64" s="1656"/>
      <c r="N64" s="1656"/>
      <c r="O64" s="1656"/>
      <c r="P64" s="1656"/>
      <c r="Q64" s="1656"/>
      <c r="R64" s="1656"/>
      <c r="S64" s="1656"/>
      <c r="T64" s="1656"/>
      <c r="U64" s="1656"/>
      <c r="V64" s="1656"/>
      <c r="W64" s="1656"/>
      <c r="X64" s="1656"/>
      <c r="Y64" s="1656"/>
    </row>
    <row r="65" spans="1:37" ht="20.100000000000001" customHeight="1">
      <c r="B65" s="633" t="s">
        <v>580</v>
      </c>
      <c r="C65" s="633"/>
      <c r="D65" s="633"/>
      <c r="E65" s="633"/>
      <c r="F65" s="633"/>
      <c r="G65" s="633"/>
      <c r="H65" s="633"/>
      <c r="I65" s="633"/>
      <c r="J65" s="633"/>
      <c r="K65" s="633"/>
      <c r="L65" s="633"/>
      <c r="M65" s="633"/>
      <c r="N65" s="633"/>
      <c r="O65" s="633"/>
      <c r="P65" s="633"/>
      <c r="Q65" s="633"/>
      <c r="R65" s="633"/>
      <c r="S65" s="633"/>
      <c r="T65" s="633"/>
      <c r="U65" s="633"/>
      <c r="V65" s="633"/>
      <c r="W65" s="633"/>
      <c r="X65" s="633"/>
      <c r="Y65" s="633"/>
    </row>
    <row r="66" spans="1:37" ht="22.5" customHeight="1">
      <c r="B66" s="1657" t="s">
        <v>292</v>
      </c>
      <c r="C66" s="1556"/>
      <c r="D66" s="1556"/>
      <c r="E66" s="1556"/>
      <c r="F66" s="1556"/>
      <c r="G66" s="1556"/>
      <c r="H66" s="1556"/>
      <c r="I66" s="1556"/>
      <c r="J66" s="1556"/>
      <c r="K66" s="1556"/>
      <c r="L66" s="1556"/>
      <c r="M66" s="1556"/>
      <c r="N66" s="1556"/>
      <c r="O66" s="1556"/>
      <c r="P66" s="1556"/>
      <c r="Q66" s="1658" t="s">
        <v>577</v>
      </c>
      <c r="R66" s="1659"/>
      <c r="S66" s="1659"/>
      <c r="T66" s="1658" t="s">
        <v>578</v>
      </c>
      <c r="U66" s="1659"/>
      <c r="V66" s="1659"/>
      <c r="W66" s="1658" t="s">
        <v>579</v>
      </c>
      <c r="X66" s="1659"/>
      <c r="Y66" s="1659"/>
    </row>
    <row r="67" spans="1:37" ht="20.100000000000001" customHeight="1">
      <c r="B67" s="1631">
        <v>1</v>
      </c>
      <c r="C67" s="1633" t="s">
        <v>573</v>
      </c>
      <c r="D67" s="1634"/>
      <c r="E67" s="1634"/>
      <c r="F67" s="1634"/>
      <c r="G67" s="1634"/>
      <c r="H67" s="1634"/>
      <c r="I67" s="1634"/>
      <c r="J67" s="1634"/>
      <c r="K67" s="1634"/>
      <c r="L67" s="1634"/>
      <c r="M67" s="1634"/>
      <c r="N67" s="1634"/>
      <c r="O67" s="1634"/>
      <c r="P67" s="1635"/>
      <c r="Q67" s="1641" t="s">
        <v>293</v>
      </c>
      <c r="R67" s="1642"/>
      <c r="S67" s="1643"/>
      <c r="T67" s="1641" t="s">
        <v>294</v>
      </c>
      <c r="U67" s="1642"/>
      <c r="V67" s="1643"/>
      <c r="W67" s="1641" t="s">
        <v>295</v>
      </c>
      <c r="X67" s="1642"/>
      <c r="Y67" s="1643"/>
    </row>
    <row r="68" spans="1:37" ht="20.100000000000001" customHeight="1">
      <c r="B68" s="1632"/>
      <c r="C68" s="1636"/>
      <c r="D68" s="1637"/>
      <c r="E68" s="1637"/>
      <c r="F68" s="1637"/>
      <c r="G68" s="1637"/>
      <c r="H68" s="1637"/>
      <c r="I68" s="1637"/>
      <c r="J68" s="1637"/>
      <c r="K68" s="1637"/>
      <c r="L68" s="1637"/>
      <c r="M68" s="1637"/>
      <c r="N68" s="1637"/>
      <c r="O68" s="1637"/>
      <c r="P68" s="1638"/>
      <c r="Q68" s="1644"/>
      <c r="R68" s="1645"/>
      <c r="S68" s="1646"/>
      <c r="T68" s="1644"/>
      <c r="U68" s="1645"/>
      <c r="V68" s="1646"/>
      <c r="W68" s="1644"/>
      <c r="X68" s="1645"/>
      <c r="Y68" s="1646"/>
    </row>
    <row r="69" spans="1:37" ht="20.100000000000001" customHeight="1">
      <c r="B69" s="1631">
        <v>2</v>
      </c>
      <c r="C69" s="1633" t="s">
        <v>574</v>
      </c>
      <c r="D69" s="1634"/>
      <c r="E69" s="1634"/>
      <c r="F69" s="1634"/>
      <c r="G69" s="1634"/>
      <c r="H69" s="1634"/>
      <c r="I69" s="1634"/>
      <c r="J69" s="1634"/>
      <c r="K69" s="1634"/>
      <c r="L69" s="1634"/>
      <c r="M69" s="1634"/>
      <c r="N69" s="1634"/>
      <c r="O69" s="1634"/>
      <c r="P69" s="1635"/>
      <c r="Q69" s="1641" t="s">
        <v>293</v>
      </c>
      <c r="R69" s="1642"/>
      <c r="S69" s="1643"/>
      <c r="T69" s="1641" t="s">
        <v>294</v>
      </c>
      <c r="U69" s="1642"/>
      <c r="V69" s="1643"/>
      <c r="W69" s="1641" t="s">
        <v>295</v>
      </c>
      <c r="X69" s="1642"/>
      <c r="Y69" s="1643"/>
    </row>
    <row r="70" spans="1:37" ht="20.100000000000001" customHeight="1">
      <c r="B70" s="1632"/>
      <c r="C70" s="1636"/>
      <c r="D70" s="1637"/>
      <c r="E70" s="1637"/>
      <c r="F70" s="1637"/>
      <c r="G70" s="1637"/>
      <c r="H70" s="1637"/>
      <c r="I70" s="1637"/>
      <c r="J70" s="1637"/>
      <c r="K70" s="1637"/>
      <c r="L70" s="1637"/>
      <c r="M70" s="1637"/>
      <c r="N70" s="1637"/>
      <c r="O70" s="1637"/>
      <c r="P70" s="1638"/>
      <c r="Q70" s="1644"/>
      <c r="R70" s="1645"/>
      <c r="S70" s="1646"/>
      <c r="T70" s="1644"/>
      <c r="U70" s="1645"/>
      <c r="V70" s="1646"/>
      <c r="W70" s="1644"/>
      <c r="X70" s="1645"/>
      <c r="Y70" s="1646"/>
    </row>
    <row r="71" spans="1:37" ht="20.100000000000001" customHeight="1">
      <c r="B71" s="1631">
        <v>3</v>
      </c>
      <c r="C71" s="1633" t="s">
        <v>575</v>
      </c>
      <c r="D71" s="1634"/>
      <c r="E71" s="1634"/>
      <c r="F71" s="1634"/>
      <c r="G71" s="1634"/>
      <c r="H71" s="1634"/>
      <c r="I71" s="1634"/>
      <c r="J71" s="1634"/>
      <c r="K71" s="1634"/>
      <c r="L71" s="1634"/>
      <c r="M71" s="1634"/>
      <c r="N71" s="1634"/>
      <c r="O71" s="1634"/>
      <c r="P71" s="1635"/>
      <c r="Q71" s="1639"/>
      <c r="R71" s="1640"/>
      <c r="S71" s="1640"/>
      <c r="T71" s="1641" t="s">
        <v>293</v>
      </c>
      <c r="U71" s="1642"/>
      <c r="V71" s="1643"/>
      <c r="W71" s="1641" t="s">
        <v>294</v>
      </c>
      <c r="X71" s="1642"/>
      <c r="Y71" s="1643"/>
    </row>
    <row r="72" spans="1:37" ht="20.100000000000001" customHeight="1">
      <c r="B72" s="1632"/>
      <c r="C72" s="1636"/>
      <c r="D72" s="1637"/>
      <c r="E72" s="1637"/>
      <c r="F72" s="1637"/>
      <c r="G72" s="1637"/>
      <c r="H72" s="1637"/>
      <c r="I72" s="1637"/>
      <c r="J72" s="1637"/>
      <c r="K72" s="1637"/>
      <c r="L72" s="1637"/>
      <c r="M72" s="1637"/>
      <c r="N72" s="1637"/>
      <c r="O72" s="1637"/>
      <c r="P72" s="1638"/>
      <c r="Q72" s="1640"/>
      <c r="R72" s="1640"/>
      <c r="S72" s="1640"/>
      <c r="T72" s="1644"/>
      <c r="U72" s="1645"/>
      <c r="V72" s="1646"/>
      <c r="W72" s="1644"/>
      <c r="X72" s="1645"/>
      <c r="Y72" s="1646"/>
    </row>
    <row r="73" spans="1:37" ht="21.9" customHeight="1">
      <c r="B73" s="1631">
        <v>4</v>
      </c>
      <c r="C73" s="1633" t="s">
        <v>576</v>
      </c>
      <c r="D73" s="1634"/>
      <c r="E73" s="1634"/>
      <c r="F73" s="1634"/>
      <c r="G73" s="1634"/>
      <c r="H73" s="1634"/>
      <c r="I73" s="1634"/>
      <c r="J73" s="1634"/>
      <c r="K73" s="1634"/>
      <c r="L73" s="1634"/>
      <c r="M73" s="1634"/>
      <c r="N73" s="1634"/>
      <c r="O73" s="1634"/>
      <c r="P73" s="1635"/>
      <c r="Q73" s="1639"/>
      <c r="R73" s="1640"/>
      <c r="S73" s="1640"/>
      <c r="T73" s="1641" t="s">
        <v>293</v>
      </c>
      <c r="U73" s="1642"/>
      <c r="V73" s="1643"/>
      <c r="W73" s="1641" t="s">
        <v>296</v>
      </c>
      <c r="X73" s="1642"/>
      <c r="Y73" s="1643"/>
    </row>
    <row r="74" spans="1:37" ht="21.9" customHeight="1">
      <c r="B74" s="1632"/>
      <c r="C74" s="1636"/>
      <c r="D74" s="1637"/>
      <c r="E74" s="1637"/>
      <c r="F74" s="1637"/>
      <c r="G74" s="1637"/>
      <c r="H74" s="1637"/>
      <c r="I74" s="1637"/>
      <c r="J74" s="1637"/>
      <c r="K74" s="1637"/>
      <c r="L74" s="1637"/>
      <c r="M74" s="1637"/>
      <c r="N74" s="1637"/>
      <c r="O74" s="1637"/>
      <c r="P74" s="1638"/>
      <c r="Q74" s="1640"/>
      <c r="R74" s="1640"/>
      <c r="S74" s="1640"/>
      <c r="T74" s="1644"/>
      <c r="U74" s="1645"/>
      <c r="V74" s="1646"/>
      <c r="W74" s="1644"/>
      <c r="X74" s="1645"/>
      <c r="Y74" s="1646"/>
    </row>
    <row r="75" spans="1:37" ht="15" customHeight="1">
      <c r="B75" s="175"/>
      <c r="C75" s="634"/>
      <c r="D75" s="634"/>
      <c r="E75" s="634"/>
      <c r="F75" s="634"/>
      <c r="G75" s="634"/>
      <c r="H75" s="634"/>
      <c r="I75" s="634"/>
      <c r="J75" s="634"/>
      <c r="K75" s="634"/>
      <c r="L75" s="634"/>
      <c r="M75" s="634"/>
      <c r="N75" s="634"/>
      <c r="O75" s="634"/>
      <c r="P75" s="634"/>
      <c r="Q75" s="573"/>
      <c r="R75" s="573"/>
      <c r="S75" s="573"/>
      <c r="T75" s="573"/>
      <c r="U75" s="573"/>
      <c r="V75" s="573"/>
      <c r="W75" s="573"/>
      <c r="X75" s="573"/>
      <c r="Y75" s="573"/>
    </row>
    <row r="76" spans="1:37" ht="20.100000000000001" customHeight="1">
      <c r="B76" s="2" t="s">
        <v>297</v>
      </c>
      <c r="C76" s="2"/>
      <c r="D76" s="2"/>
      <c r="E76" s="2"/>
      <c r="F76" s="2"/>
      <c r="G76" s="2"/>
      <c r="H76" s="2"/>
      <c r="I76" s="2"/>
      <c r="J76" s="2"/>
      <c r="K76" s="2"/>
      <c r="L76" s="2"/>
      <c r="M76" s="2"/>
      <c r="N76" s="2"/>
      <c r="O76" s="2"/>
      <c r="P76" s="2"/>
      <c r="Q76" s="2"/>
      <c r="R76" s="2"/>
      <c r="S76" s="2"/>
      <c r="T76" s="2"/>
      <c r="U76" s="2"/>
      <c r="V76" s="2"/>
      <c r="W76" s="2"/>
      <c r="X76" s="2"/>
      <c r="Y76" s="2"/>
    </row>
    <row r="79" spans="1:37" ht="33.75" customHeight="1">
      <c r="A79" s="769"/>
    </row>
    <row r="80" spans="1:37" ht="301.5" customHeight="1">
      <c r="A80" s="1629" t="s">
        <v>441</v>
      </c>
      <c r="B80" s="1502"/>
      <c r="C80" s="1502"/>
      <c r="D80" s="1502"/>
      <c r="E80" s="1502"/>
      <c r="F80" s="1502"/>
      <c r="G80" s="1502"/>
      <c r="H80" s="1502"/>
      <c r="I80" s="1502"/>
      <c r="J80" s="1502"/>
      <c r="K80" s="1502"/>
      <c r="L80" s="1502"/>
      <c r="M80" s="1502"/>
      <c r="N80" s="1502"/>
      <c r="O80" s="1502"/>
      <c r="P80" s="1502"/>
      <c r="Q80" s="1502"/>
      <c r="R80" s="1502"/>
      <c r="S80" s="1502"/>
      <c r="T80" s="1502"/>
      <c r="U80" s="1502"/>
      <c r="V80" s="1502"/>
      <c r="W80" s="1502"/>
      <c r="X80" s="1502"/>
      <c r="Y80" s="1502"/>
      <c r="Z80" s="783" t="s">
        <v>455</v>
      </c>
      <c r="AA80" s="733"/>
      <c r="AB80" s="733"/>
      <c r="AC80" s="733"/>
      <c r="AD80" s="733"/>
      <c r="AE80" s="733"/>
      <c r="AF80" s="733"/>
      <c r="AG80" s="733"/>
      <c r="AH80" s="733"/>
      <c r="AI80" s="733"/>
      <c r="AJ80" s="733"/>
      <c r="AK80" s="733"/>
    </row>
  </sheetData>
  <sheetProtection selectLockedCells="1"/>
  <mergeCells count="104">
    <mergeCell ref="B8:J8"/>
    <mergeCell ref="N10:X10"/>
    <mergeCell ref="AD10:AH11"/>
    <mergeCell ref="B15:Y15"/>
    <mergeCell ref="Q1:Y1"/>
    <mergeCell ref="AE1:AR2"/>
    <mergeCell ref="Q2:Y2"/>
    <mergeCell ref="F4:L4"/>
    <mergeCell ref="M4:S4"/>
    <mergeCell ref="B7:J7"/>
    <mergeCell ref="G12:L12"/>
    <mergeCell ref="M12:Y12"/>
    <mergeCell ref="B12:F12"/>
    <mergeCell ref="C17:E17"/>
    <mergeCell ref="G17:Y17"/>
    <mergeCell ref="C18:E18"/>
    <mergeCell ref="G18:Y18"/>
    <mergeCell ref="C20:E21"/>
    <mergeCell ref="G20:M20"/>
    <mergeCell ref="N20:Y20"/>
    <mergeCell ref="G21:M21"/>
    <mergeCell ref="N21:Y21"/>
    <mergeCell ref="C19:E19"/>
    <mergeCell ref="G19:Y19"/>
    <mergeCell ref="C22:E23"/>
    <mergeCell ref="G22:M22"/>
    <mergeCell ref="N22:Y22"/>
    <mergeCell ref="G23:M23"/>
    <mergeCell ref="N23:Y23"/>
    <mergeCell ref="C24:E25"/>
    <mergeCell ref="G24:M24"/>
    <mergeCell ref="N24:Y24"/>
    <mergeCell ref="G25:M25"/>
    <mergeCell ref="N25:Y25"/>
    <mergeCell ref="C26:E27"/>
    <mergeCell ref="G26:M26"/>
    <mergeCell ref="N26:Y26"/>
    <mergeCell ref="G27:M27"/>
    <mergeCell ref="N27:Y27"/>
    <mergeCell ref="C28:E29"/>
    <mergeCell ref="G28:M28"/>
    <mergeCell ref="N28:Y28"/>
    <mergeCell ref="G29:M29"/>
    <mergeCell ref="N29:Y29"/>
    <mergeCell ref="C30:E31"/>
    <mergeCell ref="G30:M30"/>
    <mergeCell ref="N30:Y30"/>
    <mergeCell ref="G31:M31"/>
    <mergeCell ref="N31:Y31"/>
    <mergeCell ref="C32:E33"/>
    <mergeCell ref="G32:M32"/>
    <mergeCell ref="N32:Y32"/>
    <mergeCell ref="G33:M33"/>
    <mergeCell ref="N33:Y33"/>
    <mergeCell ref="C38:E39"/>
    <mergeCell ref="G38:M38"/>
    <mergeCell ref="N38:Y38"/>
    <mergeCell ref="G39:M39"/>
    <mergeCell ref="N39:Y39"/>
    <mergeCell ref="B42:N42"/>
    <mergeCell ref="C34:E35"/>
    <mergeCell ref="G34:M34"/>
    <mergeCell ref="N34:Y34"/>
    <mergeCell ref="G35:M35"/>
    <mergeCell ref="N35:Y35"/>
    <mergeCell ref="C36:E37"/>
    <mergeCell ref="G36:M36"/>
    <mergeCell ref="N36:Y36"/>
    <mergeCell ref="G37:M37"/>
    <mergeCell ref="N37:Y37"/>
    <mergeCell ref="B66:P66"/>
    <mergeCell ref="Q66:S66"/>
    <mergeCell ref="T66:V66"/>
    <mergeCell ref="W66:Y66"/>
    <mergeCell ref="B43:E43"/>
    <mergeCell ref="F43:Y43"/>
    <mergeCell ref="B44:E49"/>
    <mergeCell ref="F44:Y49"/>
    <mergeCell ref="B50:E58"/>
    <mergeCell ref="F50:Y58"/>
    <mergeCell ref="A80:Y80"/>
    <mergeCell ref="B13:Y13"/>
    <mergeCell ref="B71:B72"/>
    <mergeCell ref="C71:P72"/>
    <mergeCell ref="Q71:S72"/>
    <mergeCell ref="T71:V72"/>
    <mergeCell ref="W71:Y72"/>
    <mergeCell ref="B73:B74"/>
    <mergeCell ref="C73:P74"/>
    <mergeCell ref="Q73:S74"/>
    <mergeCell ref="T73:V74"/>
    <mergeCell ref="W73:Y74"/>
    <mergeCell ref="B67:B68"/>
    <mergeCell ref="C67:P68"/>
    <mergeCell ref="Q67:S68"/>
    <mergeCell ref="T67:V68"/>
    <mergeCell ref="W67:Y68"/>
    <mergeCell ref="B69:B70"/>
    <mergeCell ref="C69:P70"/>
    <mergeCell ref="Q69:S70"/>
    <mergeCell ref="T69:V70"/>
    <mergeCell ref="W69:Y70"/>
    <mergeCell ref="B59:E64"/>
    <mergeCell ref="F59:Y64"/>
  </mergeCells>
  <phoneticPr fontId="3"/>
  <dataValidations disablePrompts="1" count="5">
    <dataValidation type="list" allowBlank="1" showInputMessage="1" showErrorMessage="1" sqref="N20:Y20 N24:Y24 N22:Y22">
      <formula1>$AF$20:$AF$23</formula1>
    </dataValidation>
    <dataValidation type="list" allowBlank="1" showInputMessage="1" showErrorMessage="1" sqref="G20:M20 G22:M22 G24:M24">
      <formula1>$AA$20:$AA$35</formula1>
    </dataValidation>
    <dataValidation type="list" allowBlank="1" showInputMessage="1" showErrorMessage="1" sqref="M4:S4">
      <formula1>$AA$4:$AA$5</formula1>
    </dataValidation>
    <dataValidation type="list" allowBlank="1" showInputMessage="1" showErrorMessage="1" sqref="G34:M34 G32:M32 G30:M30 G28:M28 G26:M26 G36:M36 G38:M38">
      <formula1>$AA$20:$AA$22</formula1>
    </dataValidation>
    <dataValidation type="list" allowBlank="1" showInputMessage="1" showErrorMessage="1" sqref="N26:Y26 N28:Y28 N30:Y30 N32:Y32 N34:Y34 N36:Y36 N38:Y38">
      <formula1>$AF$20:$AF$22</formula1>
    </dataValidation>
  </dataValidations>
  <hyperlinks>
    <hyperlink ref="AD10:AG11" location="約款主要条文!A2" display="契約約款第９条を見る"/>
    <hyperlink ref="AD10:AH11" location="'（4号様式）施設管理担当者通知書'!A80" display="契約約款第９条を見る"/>
  </hyperlinks>
  <pageMargins left="1.1023622047244095" right="0.31496062992125984" top="0.55118110236220474" bottom="0.55118110236220474" header="0.31496062992125984" footer="0.51181102362204722"/>
  <pageSetup paperSize="9" orientation="portrait" r:id="rId1"/>
  <headerFooter alignWithMargins="0">
    <oddHeader>&amp;L&amp;"ＭＳ 明朝,標準"&amp;8&amp;K01+034第4号様式（第9条関係）建築保全業務委託用</oddHeader>
    <oddFooter>&amp;R&amp;"ＭＳ 明朝,標準"&amp;8&amp;K01+034業務主管課⇒受注者</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L69"/>
  <sheetViews>
    <sheetView showZeros="0" view="pageBreakPreview" zoomScaleNormal="100" zoomScaleSheetLayoutView="100" workbookViewId="0">
      <selection activeCell="S8" sqref="S8"/>
    </sheetView>
  </sheetViews>
  <sheetFormatPr defaultColWidth="9" defaultRowHeight="12"/>
  <cols>
    <col min="1" max="1" width="13" style="6" customWidth="1"/>
    <col min="2" max="2" width="3.77734375" style="6" customWidth="1"/>
    <col min="3" max="3" width="6.6640625" style="7" customWidth="1"/>
    <col min="4" max="4" width="5.21875" style="7" customWidth="1"/>
    <col min="5" max="10" width="5.21875" style="6" customWidth="1"/>
    <col min="11" max="12" width="2.88671875" style="6" customWidth="1"/>
    <col min="13" max="19" width="5.21875" style="6" customWidth="1"/>
    <col min="20" max="20" width="9" style="6"/>
    <col min="21" max="21" width="9" style="6" hidden="1" customWidth="1"/>
    <col min="22" max="22" width="21.6640625" style="6" customWidth="1"/>
    <col min="23" max="24" width="9" style="6"/>
    <col min="25" max="25" width="0" style="6" hidden="1" customWidth="1"/>
    <col min="26" max="26" width="9" style="6"/>
    <col min="27" max="27" width="4.77734375" style="6" customWidth="1"/>
    <col min="28" max="28" width="9.44140625" style="6" customWidth="1"/>
    <col min="29" max="30" width="3.6640625" style="6" customWidth="1"/>
    <col min="31" max="249" width="9" style="6"/>
    <col min="250" max="250" width="0.88671875" style="6" customWidth="1"/>
    <col min="251" max="251" width="15.6640625" style="6" customWidth="1"/>
    <col min="252" max="252" width="4.6640625" style="6" customWidth="1"/>
    <col min="253" max="253" width="8.6640625" style="6" customWidth="1"/>
    <col min="254" max="254" width="9.6640625" style="6" customWidth="1"/>
    <col min="255" max="255" width="4.6640625" style="6" customWidth="1"/>
    <col min="256" max="256" width="15.6640625" style="6" customWidth="1"/>
    <col min="257" max="257" width="10.6640625" style="6" customWidth="1"/>
    <col min="258" max="259" width="8.6640625" style="6" customWidth="1"/>
    <col min="260" max="261" width="0.88671875" style="6" customWidth="1"/>
    <col min="262" max="505" width="9" style="6"/>
    <col min="506" max="506" width="0.88671875" style="6" customWidth="1"/>
    <col min="507" max="507" width="15.6640625" style="6" customWidth="1"/>
    <col min="508" max="508" width="4.6640625" style="6" customWidth="1"/>
    <col min="509" max="509" width="8.6640625" style="6" customWidth="1"/>
    <col min="510" max="510" width="9.6640625" style="6" customWidth="1"/>
    <col min="511" max="511" width="4.6640625" style="6" customWidth="1"/>
    <col min="512" max="512" width="15.6640625" style="6" customWidth="1"/>
    <col min="513" max="513" width="10.6640625" style="6" customWidth="1"/>
    <col min="514" max="515" width="8.6640625" style="6" customWidth="1"/>
    <col min="516" max="517" width="0.88671875" style="6" customWidth="1"/>
    <col min="518" max="761" width="9" style="6"/>
    <col min="762" max="762" width="0.88671875" style="6" customWidth="1"/>
    <col min="763" max="763" width="15.6640625" style="6" customWidth="1"/>
    <col min="764" max="764" width="4.6640625" style="6" customWidth="1"/>
    <col min="765" max="765" width="8.6640625" style="6" customWidth="1"/>
    <col min="766" max="766" width="9.6640625" style="6" customWidth="1"/>
    <col min="767" max="767" width="4.6640625" style="6" customWidth="1"/>
    <col min="768" max="768" width="15.6640625" style="6" customWidth="1"/>
    <col min="769" max="769" width="10.6640625" style="6" customWidth="1"/>
    <col min="770" max="771" width="8.6640625" style="6" customWidth="1"/>
    <col min="772" max="773" width="0.88671875" style="6" customWidth="1"/>
    <col min="774" max="1017" width="9" style="6"/>
    <col min="1018" max="1018" width="0.88671875" style="6" customWidth="1"/>
    <col min="1019" max="1019" width="15.6640625" style="6" customWidth="1"/>
    <col min="1020" max="1020" width="4.6640625" style="6" customWidth="1"/>
    <col min="1021" max="1021" width="8.6640625" style="6" customWidth="1"/>
    <col min="1022" max="1022" width="9.6640625" style="6" customWidth="1"/>
    <col min="1023" max="1023" width="4.6640625" style="6" customWidth="1"/>
    <col min="1024" max="1024" width="15.6640625" style="6" customWidth="1"/>
    <col min="1025" max="1025" width="10.6640625" style="6" customWidth="1"/>
    <col min="1026" max="1027" width="8.6640625" style="6" customWidth="1"/>
    <col min="1028" max="1029" width="0.88671875" style="6" customWidth="1"/>
    <col min="1030" max="1273" width="9" style="6"/>
    <col min="1274" max="1274" width="0.88671875" style="6" customWidth="1"/>
    <col min="1275" max="1275" width="15.6640625" style="6" customWidth="1"/>
    <col min="1276" max="1276" width="4.6640625" style="6" customWidth="1"/>
    <col min="1277" max="1277" width="8.6640625" style="6" customWidth="1"/>
    <col min="1278" max="1278" width="9.6640625" style="6" customWidth="1"/>
    <col min="1279" max="1279" width="4.6640625" style="6" customWidth="1"/>
    <col min="1280" max="1280" width="15.6640625" style="6" customWidth="1"/>
    <col min="1281" max="1281" width="10.6640625" style="6" customWidth="1"/>
    <col min="1282" max="1283" width="8.6640625" style="6" customWidth="1"/>
    <col min="1284" max="1285" width="0.88671875" style="6" customWidth="1"/>
    <col min="1286" max="1529" width="9" style="6"/>
    <col min="1530" max="1530" width="0.88671875" style="6" customWidth="1"/>
    <col min="1531" max="1531" width="15.6640625" style="6" customWidth="1"/>
    <col min="1532" max="1532" width="4.6640625" style="6" customWidth="1"/>
    <col min="1533" max="1533" width="8.6640625" style="6" customWidth="1"/>
    <col min="1534" max="1534" width="9.6640625" style="6" customWidth="1"/>
    <col min="1535" max="1535" width="4.6640625" style="6" customWidth="1"/>
    <col min="1536" max="1536" width="15.6640625" style="6" customWidth="1"/>
    <col min="1537" max="1537" width="10.6640625" style="6" customWidth="1"/>
    <col min="1538" max="1539" width="8.6640625" style="6" customWidth="1"/>
    <col min="1540" max="1541" width="0.88671875" style="6" customWidth="1"/>
    <col min="1542" max="1785" width="9" style="6"/>
    <col min="1786" max="1786" width="0.88671875" style="6" customWidth="1"/>
    <col min="1787" max="1787" width="15.6640625" style="6" customWidth="1"/>
    <col min="1788" max="1788" width="4.6640625" style="6" customWidth="1"/>
    <col min="1789" max="1789" width="8.6640625" style="6" customWidth="1"/>
    <col min="1790" max="1790" width="9.6640625" style="6" customWidth="1"/>
    <col min="1791" max="1791" width="4.6640625" style="6" customWidth="1"/>
    <col min="1792" max="1792" width="15.6640625" style="6" customWidth="1"/>
    <col min="1793" max="1793" width="10.6640625" style="6" customWidth="1"/>
    <col min="1794" max="1795" width="8.6640625" style="6" customWidth="1"/>
    <col min="1796" max="1797" width="0.88671875" style="6" customWidth="1"/>
    <col min="1798" max="2041" width="9" style="6"/>
    <col min="2042" max="2042" width="0.88671875" style="6" customWidth="1"/>
    <col min="2043" max="2043" width="15.6640625" style="6" customWidth="1"/>
    <col min="2044" max="2044" width="4.6640625" style="6" customWidth="1"/>
    <col min="2045" max="2045" width="8.6640625" style="6" customWidth="1"/>
    <col min="2046" max="2046" width="9.6640625" style="6" customWidth="1"/>
    <col min="2047" max="2047" width="4.6640625" style="6" customWidth="1"/>
    <col min="2048" max="2048" width="15.6640625" style="6" customWidth="1"/>
    <col min="2049" max="2049" width="10.6640625" style="6" customWidth="1"/>
    <col min="2050" max="2051" width="8.6640625" style="6" customWidth="1"/>
    <col min="2052" max="2053" width="0.88671875" style="6" customWidth="1"/>
    <col min="2054" max="2297" width="9" style="6"/>
    <col min="2298" max="2298" width="0.88671875" style="6" customWidth="1"/>
    <col min="2299" max="2299" width="15.6640625" style="6" customWidth="1"/>
    <col min="2300" max="2300" width="4.6640625" style="6" customWidth="1"/>
    <col min="2301" max="2301" width="8.6640625" style="6" customWidth="1"/>
    <col min="2302" max="2302" width="9.6640625" style="6" customWidth="1"/>
    <col min="2303" max="2303" width="4.6640625" style="6" customWidth="1"/>
    <col min="2304" max="2304" width="15.6640625" style="6" customWidth="1"/>
    <col min="2305" max="2305" width="10.6640625" style="6" customWidth="1"/>
    <col min="2306" max="2307" width="8.6640625" style="6" customWidth="1"/>
    <col min="2308" max="2309" width="0.88671875" style="6" customWidth="1"/>
    <col min="2310" max="2553" width="9" style="6"/>
    <col min="2554" max="2554" width="0.88671875" style="6" customWidth="1"/>
    <col min="2555" max="2555" width="15.6640625" style="6" customWidth="1"/>
    <col min="2556" max="2556" width="4.6640625" style="6" customWidth="1"/>
    <col min="2557" max="2557" width="8.6640625" style="6" customWidth="1"/>
    <col min="2558" max="2558" width="9.6640625" style="6" customWidth="1"/>
    <col min="2559" max="2559" width="4.6640625" style="6" customWidth="1"/>
    <col min="2560" max="2560" width="15.6640625" style="6" customWidth="1"/>
    <col min="2561" max="2561" width="10.6640625" style="6" customWidth="1"/>
    <col min="2562" max="2563" width="8.6640625" style="6" customWidth="1"/>
    <col min="2564" max="2565" width="0.88671875" style="6" customWidth="1"/>
    <col min="2566" max="2809" width="9" style="6"/>
    <col min="2810" max="2810" width="0.88671875" style="6" customWidth="1"/>
    <col min="2811" max="2811" width="15.6640625" style="6" customWidth="1"/>
    <col min="2812" max="2812" width="4.6640625" style="6" customWidth="1"/>
    <col min="2813" max="2813" width="8.6640625" style="6" customWidth="1"/>
    <col min="2814" max="2814" width="9.6640625" style="6" customWidth="1"/>
    <col min="2815" max="2815" width="4.6640625" style="6" customWidth="1"/>
    <col min="2816" max="2816" width="15.6640625" style="6" customWidth="1"/>
    <col min="2817" max="2817" width="10.6640625" style="6" customWidth="1"/>
    <col min="2818" max="2819" width="8.6640625" style="6" customWidth="1"/>
    <col min="2820" max="2821" width="0.88671875" style="6" customWidth="1"/>
    <col min="2822" max="3065" width="9" style="6"/>
    <col min="3066" max="3066" width="0.88671875" style="6" customWidth="1"/>
    <col min="3067" max="3067" width="15.6640625" style="6" customWidth="1"/>
    <col min="3068" max="3068" width="4.6640625" style="6" customWidth="1"/>
    <col min="3069" max="3069" width="8.6640625" style="6" customWidth="1"/>
    <col min="3070" max="3070" width="9.6640625" style="6" customWidth="1"/>
    <col min="3071" max="3071" width="4.6640625" style="6" customWidth="1"/>
    <col min="3072" max="3072" width="15.6640625" style="6" customWidth="1"/>
    <col min="3073" max="3073" width="10.6640625" style="6" customWidth="1"/>
    <col min="3074" max="3075" width="8.6640625" style="6" customWidth="1"/>
    <col min="3076" max="3077" width="0.88671875" style="6" customWidth="1"/>
    <col min="3078" max="3321" width="9" style="6"/>
    <col min="3322" max="3322" width="0.88671875" style="6" customWidth="1"/>
    <col min="3323" max="3323" width="15.6640625" style="6" customWidth="1"/>
    <col min="3324" max="3324" width="4.6640625" style="6" customWidth="1"/>
    <col min="3325" max="3325" width="8.6640625" style="6" customWidth="1"/>
    <col min="3326" max="3326" width="9.6640625" style="6" customWidth="1"/>
    <col min="3327" max="3327" width="4.6640625" style="6" customWidth="1"/>
    <col min="3328" max="3328" width="15.6640625" style="6" customWidth="1"/>
    <col min="3329" max="3329" width="10.6640625" style="6" customWidth="1"/>
    <col min="3330" max="3331" width="8.6640625" style="6" customWidth="1"/>
    <col min="3332" max="3333" width="0.88671875" style="6" customWidth="1"/>
    <col min="3334" max="3577" width="9" style="6"/>
    <col min="3578" max="3578" width="0.88671875" style="6" customWidth="1"/>
    <col min="3579" max="3579" width="15.6640625" style="6" customWidth="1"/>
    <col min="3580" max="3580" width="4.6640625" style="6" customWidth="1"/>
    <col min="3581" max="3581" width="8.6640625" style="6" customWidth="1"/>
    <col min="3582" max="3582" width="9.6640625" style="6" customWidth="1"/>
    <col min="3583" max="3583" width="4.6640625" style="6" customWidth="1"/>
    <col min="3584" max="3584" width="15.6640625" style="6" customWidth="1"/>
    <col min="3585" max="3585" width="10.6640625" style="6" customWidth="1"/>
    <col min="3586" max="3587" width="8.6640625" style="6" customWidth="1"/>
    <col min="3588" max="3589" width="0.88671875" style="6" customWidth="1"/>
    <col min="3590" max="3833" width="9" style="6"/>
    <col min="3834" max="3834" width="0.88671875" style="6" customWidth="1"/>
    <col min="3835" max="3835" width="15.6640625" style="6" customWidth="1"/>
    <col min="3836" max="3836" width="4.6640625" style="6" customWidth="1"/>
    <col min="3837" max="3837" width="8.6640625" style="6" customWidth="1"/>
    <col min="3838" max="3838" width="9.6640625" style="6" customWidth="1"/>
    <col min="3839" max="3839" width="4.6640625" style="6" customWidth="1"/>
    <col min="3840" max="3840" width="15.6640625" style="6" customWidth="1"/>
    <col min="3841" max="3841" width="10.6640625" style="6" customWidth="1"/>
    <col min="3842" max="3843" width="8.6640625" style="6" customWidth="1"/>
    <col min="3844" max="3845" width="0.88671875" style="6" customWidth="1"/>
    <col min="3846" max="4089" width="9" style="6"/>
    <col min="4090" max="4090" width="0.88671875" style="6" customWidth="1"/>
    <col min="4091" max="4091" width="15.6640625" style="6" customWidth="1"/>
    <col min="4092" max="4092" width="4.6640625" style="6" customWidth="1"/>
    <col min="4093" max="4093" width="8.6640625" style="6" customWidth="1"/>
    <col min="4094" max="4094" width="9.6640625" style="6" customWidth="1"/>
    <col min="4095" max="4095" width="4.6640625" style="6" customWidth="1"/>
    <col min="4096" max="4096" width="15.6640625" style="6" customWidth="1"/>
    <col min="4097" max="4097" width="10.6640625" style="6" customWidth="1"/>
    <col min="4098" max="4099" width="8.6640625" style="6" customWidth="1"/>
    <col min="4100" max="4101" width="0.88671875" style="6" customWidth="1"/>
    <col min="4102" max="4345" width="9" style="6"/>
    <col min="4346" max="4346" width="0.88671875" style="6" customWidth="1"/>
    <col min="4347" max="4347" width="15.6640625" style="6" customWidth="1"/>
    <col min="4348" max="4348" width="4.6640625" style="6" customWidth="1"/>
    <col min="4349" max="4349" width="8.6640625" style="6" customWidth="1"/>
    <col min="4350" max="4350" width="9.6640625" style="6" customWidth="1"/>
    <col min="4351" max="4351" width="4.6640625" style="6" customWidth="1"/>
    <col min="4352" max="4352" width="15.6640625" style="6" customWidth="1"/>
    <col min="4353" max="4353" width="10.6640625" style="6" customWidth="1"/>
    <col min="4354" max="4355" width="8.6640625" style="6" customWidth="1"/>
    <col min="4356" max="4357" width="0.88671875" style="6" customWidth="1"/>
    <col min="4358" max="4601" width="9" style="6"/>
    <col min="4602" max="4602" width="0.88671875" style="6" customWidth="1"/>
    <col min="4603" max="4603" width="15.6640625" style="6" customWidth="1"/>
    <col min="4604" max="4604" width="4.6640625" style="6" customWidth="1"/>
    <col min="4605" max="4605" width="8.6640625" style="6" customWidth="1"/>
    <col min="4606" max="4606" width="9.6640625" style="6" customWidth="1"/>
    <col min="4607" max="4607" width="4.6640625" style="6" customWidth="1"/>
    <col min="4608" max="4608" width="15.6640625" style="6" customWidth="1"/>
    <col min="4609" max="4609" width="10.6640625" style="6" customWidth="1"/>
    <col min="4610" max="4611" width="8.6640625" style="6" customWidth="1"/>
    <col min="4612" max="4613" width="0.88671875" style="6" customWidth="1"/>
    <col min="4614" max="4857" width="9" style="6"/>
    <col min="4858" max="4858" width="0.88671875" style="6" customWidth="1"/>
    <col min="4859" max="4859" width="15.6640625" style="6" customWidth="1"/>
    <col min="4860" max="4860" width="4.6640625" style="6" customWidth="1"/>
    <col min="4861" max="4861" width="8.6640625" style="6" customWidth="1"/>
    <col min="4862" max="4862" width="9.6640625" style="6" customWidth="1"/>
    <col min="4863" max="4863" width="4.6640625" style="6" customWidth="1"/>
    <col min="4864" max="4864" width="15.6640625" style="6" customWidth="1"/>
    <col min="4865" max="4865" width="10.6640625" style="6" customWidth="1"/>
    <col min="4866" max="4867" width="8.6640625" style="6" customWidth="1"/>
    <col min="4868" max="4869" width="0.88671875" style="6" customWidth="1"/>
    <col min="4870" max="5113" width="9" style="6"/>
    <col min="5114" max="5114" width="0.88671875" style="6" customWidth="1"/>
    <col min="5115" max="5115" width="15.6640625" style="6" customWidth="1"/>
    <col min="5116" max="5116" width="4.6640625" style="6" customWidth="1"/>
    <col min="5117" max="5117" width="8.6640625" style="6" customWidth="1"/>
    <col min="5118" max="5118" width="9.6640625" style="6" customWidth="1"/>
    <col min="5119" max="5119" width="4.6640625" style="6" customWidth="1"/>
    <col min="5120" max="5120" width="15.6640625" style="6" customWidth="1"/>
    <col min="5121" max="5121" width="10.6640625" style="6" customWidth="1"/>
    <col min="5122" max="5123" width="8.6640625" style="6" customWidth="1"/>
    <col min="5124" max="5125" width="0.88671875" style="6" customWidth="1"/>
    <col min="5126" max="5369" width="9" style="6"/>
    <col min="5370" max="5370" width="0.88671875" style="6" customWidth="1"/>
    <col min="5371" max="5371" width="15.6640625" style="6" customWidth="1"/>
    <col min="5372" max="5372" width="4.6640625" style="6" customWidth="1"/>
    <col min="5373" max="5373" width="8.6640625" style="6" customWidth="1"/>
    <col min="5374" max="5374" width="9.6640625" style="6" customWidth="1"/>
    <col min="5375" max="5375" width="4.6640625" style="6" customWidth="1"/>
    <col min="5376" max="5376" width="15.6640625" style="6" customWidth="1"/>
    <col min="5377" max="5377" width="10.6640625" style="6" customWidth="1"/>
    <col min="5378" max="5379" width="8.6640625" style="6" customWidth="1"/>
    <col min="5380" max="5381" width="0.88671875" style="6" customWidth="1"/>
    <col min="5382" max="5625" width="9" style="6"/>
    <col min="5626" max="5626" width="0.88671875" style="6" customWidth="1"/>
    <col min="5627" max="5627" width="15.6640625" style="6" customWidth="1"/>
    <col min="5628" max="5628" width="4.6640625" style="6" customWidth="1"/>
    <col min="5629" max="5629" width="8.6640625" style="6" customWidth="1"/>
    <col min="5630" max="5630" width="9.6640625" style="6" customWidth="1"/>
    <col min="5631" max="5631" width="4.6640625" style="6" customWidth="1"/>
    <col min="5632" max="5632" width="15.6640625" style="6" customWidth="1"/>
    <col min="5633" max="5633" width="10.6640625" style="6" customWidth="1"/>
    <col min="5634" max="5635" width="8.6640625" style="6" customWidth="1"/>
    <col min="5636" max="5637" width="0.88671875" style="6" customWidth="1"/>
    <col min="5638" max="5881" width="9" style="6"/>
    <col min="5882" max="5882" width="0.88671875" style="6" customWidth="1"/>
    <col min="5883" max="5883" width="15.6640625" style="6" customWidth="1"/>
    <col min="5884" max="5884" width="4.6640625" style="6" customWidth="1"/>
    <col min="5885" max="5885" width="8.6640625" style="6" customWidth="1"/>
    <col min="5886" max="5886" width="9.6640625" style="6" customWidth="1"/>
    <col min="5887" max="5887" width="4.6640625" style="6" customWidth="1"/>
    <col min="5888" max="5888" width="15.6640625" style="6" customWidth="1"/>
    <col min="5889" max="5889" width="10.6640625" style="6" customWidth="1"/>
    <col min="5890" max="5891" width="8.6640625" style="6" customWidth="1"/>
    <col min="5892" max="5893" width="0.88671875" style="6" customWidth="1"/>
    <col min="5894" max="6137" width="9" style="6"/>
    <col min="6138" max="6138" width="0.88671875" style="6" customWidth="1"/>
    <col min="6139" max="6139" width="15.6640625" style="6" customWidth="1"/>
    <col min="6140" max="6140" width="4.6640625" style="6" customWidth="1"/>
    <col min="6141" max="6141" width="8.6640625" style="6" customWidth="1"/>
    <col min="6142" max="6142" width="9.6640625" style="6" customWidth="1"/>
    <col min="6143" max="6143" width="4.6640625" style="6" customWidth="1"/>
    <col min="6144" max="6144" width="15.6640625" style="6" customWidth="1"/>
    <col min="6145" max="6145" width="10.6640625" style="6" customWidth="1"/>
    <col min="6146" max="6147" width="8.6640625" style="6" customWidth="1"/>
    <col min="6148" max="6149" width="0.88671875" style="6" customWidth="1"/>
    <col min="6150" max="6393" width="9" style="6"/>
    <col min="6394" max="6394" width="0.88671875" style="6" customWidth="1"/>
    <col min="6395" max="6395" width="15.6640625" style="6" customWidth="1"/>
    <col min="6396" max="6396" width="4.6640625" style="6" customWidth="1"/>
    <col min="6397" max="6397" width="8.6640625" style="6" customWidth="1"/>
    <col min="6398" max="6398" width="9.6640625" style="6" customWidth="1"/>
    <col min="6399" max="6399" width="4.6640625" style="6" customWidth="1"/>
    <col min="6400" max="6400" width="15.6640625" style="6" customWidth="1"/>
    <col min="6401" max="6401" width="10.6640625" style="6" customWidth="1"/>
    <col min="6402" max="6403" width="8.6640625" style="6" customWidth="1"/>
    <col min="6404" max="6405" width="0.88671875" style="6" customWidth="1"/>
    <col min="6406" max="6649" width="9" style="6"/>
    <col min="6650" max="6650" width="0.88671875" style="6" customWidth="1"/>
    <col min="6651" max="6651" width="15.6640625" style="6" customWidth="1"/>
    <col min="6652" max="6652" width="4.6640625" style="6" customWidth="1"/>
    <col min="6653" max="6653" width="8.6640625" style="6" customWidth="1"/>
    <col min="6654" max="6654" width="9.6640625" style="6" customWidth="1"/>
    <col min="6655" max="6655" width="4.6640625" style="6" customWidth="1"/>
    <col min="6656" max="6656" width="15.6640625" style="6" customWidth="1"/>
    <col min="6657" max="6657" width="10.6640625" style="6" customWidth="1"/>
    <col min="6658" max="6659" width="8.6640625" style="6" customWidth="1"/>
    <col min="6660" max="6661" width="0.88671875" style="6" customWidth="1"/>
    <col min="6662" max="6905" width="9" style="6"/>
    <col min="6906" max="6906" width="0.88671875" style="6" customWidth="1"/>
    <col min="6907" max="6907" width="15.6640625" style="6" customWidth="1"/>
    <col min="6908" max="6908" width="4.6640625" style="6" customWidth="1"/>
    <col min="6909" max="6909" width="8.6640625" style="6" customWidth="1"/>
    <col min="6910" max="6910" width="9.6640625" style="6" customWidth="1"/>
    <col min="6911" max="6911" width="4.6640625" style="6" customWidth="1"/>
    <col min="6912" max="6912" width="15.6640625" style="6" customWidth="1"/>
    <col min="6913" max="6913" width="10.6640625" style="6" customWidth="1"/>
    <col min="6914" max="6915" width="8.6640625" style="6" customWidth="1"/>
    <col min="6916" max="6917" width="0.88671875" style="6" customWidth="1"/>
    <col min="6918" max="7161" width="9" style="6"/>
    <col min="7162" max="7162" width="0.88671875" style="6" customWidth="1"/>
    <col min="7163" max="7163" width="15.6640625" style="6" customWidth="1"/>
    <col min="7164" max="7164" width="4.6640625" style="6" customWidth="1"/>
    <col min="7165" max="7165" width="8.6640625" style="6" customWidth="1"/>
    <col min="7166" max="7166" width="9.6640625" style="6" customWidth="1"/>
    <col min="7167" max="7167" width="4.6640625" style="6" customWidth="1"/>
    <col min="7168" max="7168" width="15.6640625" style="6" customWidth="1"/>
    <col min="7169" max="7169" width="10.6640625" style="6" customWidth="1"/>
    <col min="7170" max="7171" width="8.6640625" style="6" customWidth="1"/>
    <col min="7172" max="7173" width="0.88671875" style="6" customWidth="1"/>
    <col min="7174" max="7417" width="9" style="6"/>
    <col min="7418" max="7418" width="0.88671875" style="6" customWidth="1"/>
    <col min="7419" max="7419" width="15.6640625" style="6" customWidth="1"/>
    <col min="7420" max="7420" width="4.6640625" style="6" customWidth="1"/>
    <col min="7421" max="7421" width="8.6640625" style="6" customWidth="1"/>
    <col min="7422" max="7422" width="9.6640625" style="6" customWidth="1"/>
    <col min="7423" max="7423" width="4.6640625" style="6" customWidth="1"/>
    <col min="7424" max="7424" width="15.6640625" style="6" customWidth="1"/>
    <col min="7425" max="7425" width="10.6640625" style="6" customWidth="1"/>
    <col min="7426" max="7427" width="8.6640625" style="6" customWidth="1"/>
    <col min="7428" max="7429" width="0.88671875" style="6" customWidth="1"/>
    <col min="7430" max="7673" width="9" style="6"/>
    <col min="7674" max="7674" width="0.88671875" style="6" customWidth="1"/>
    <col min="7675" max="7675" width="15.6640625" style="6" customWidth="1"/>
    <col min="7676" max="7676" width="4.6640625" style="6" customWidth="1"/>
    <col min="7677" max="7677" width="8.6640625" style="6" customWidth="1"/>
    <col min="7678" max="7678" width="9.6640625" style="6" customWidth="1"/>
    <col min="7679" max="7679" width="4.6640625" style="6" customWidth="1"/>
    <col min="7680" max="7680" width="15.6640625" style="6" customWidth="1"/>
    <col min="7681" max="7681" width="10.6640625" style="6" customWidth="1"/>
    <col min="7682" max="7683" width="8.6640625" style="6" customWidth="1"/>
    <col min="7684" max="7685" width="0.88671875" style="6" customWidth="1"/>
    <col min="7686" max="7929" width="9" style="6"/>
    <col min="7930" max="7930" width="0.88671875" style="6" customWidth="1"/>
    <col min="7931" max="7931" width="15.6640625" style="6" customWidth="1"/>
    <col min="7932" max="7932" width="4.6640625" style="6" customWidth="1"/>
    <col min="7933" max="7933" width="8.6640625" style="6" customWidth="1"/>
    <col min="7934" max="7934" width="9.6640625" style="6" customWidth="1"/>
    <col min="7935" max="7935" width="4.6640625" style="6" customWidth="1"/>
    <col min="7936" max="7936" width="15.6640625" style="6" customWidth="1"/>
    <col min="7937" max="7937" width="10.6640625" style="6" customWidth="1"/>
    <col min="7938" max="7939" width="8.6640625" style="6" customWidth="1"/>
    <col min="7940" max="7941" width="0.88671875" style="6" customWidth="1"/>
    <col min="7942" max="8185" width="9" style="6"/>
    <col min="8186" max="8186" width="0.88671875" style="6" customWidth="1"/>
    <col min="8187" max="8187" width="15.6640625" style="6" customWidth="1"/>
    <col min="8188" max="8188" width="4.6640625" style="6" customWidth="1"/>
    <col min="8189" max="8189" width="8.6640625" style="6" customWidth="1"/>
    <col min="8190" max="8190" width="9.6640625" style="6" customWidth="1"/>
    <col min="8191" max="8191" width="4.6640625" style="6" customWidth="1"/>
    <col min="8192" max="8192" width="15.6640625" style="6" customWidth="1"/>
    <col min="8193" max="8193" width="10.6640625" style="6" customWidth="1"/>
    <col min="8194" max="8195" width="8.6640625" style="6" customWidth="1"/>
    <col min="8196" max="8197" width="0.88671875" style="6" customWidth="1"/>
    <col min="8198" max="8441" width="9" style="6"/>
    <col min="8442" max="8442" width="0.88671875" style="6" customWidth="1"/>
    <col min="8443" max="8443" width="15.6640625" style="6" customWidth="1"/>
    <col min="8444" max="8444" width="4.6640625" style="6" customWidth="1"/>
    <col min="8445" max="8445" width="8.6640625" style="6" customWidth="1"/>
    <col min="8446" max="8446" width="9.6640625" style="6" customWidth="1"/>
    <col min="8447" max="8447" width="4.6640625" style="6" customWidth="1"/>
    <col min="8448" max="8448" width="15.6640625" style="6" customWidth="1"/>
    <col min="8449" max="8449" width="10.6640625" style="6" customWidth="1"/>
    <col min="8450" max="8451" width="8.6640625" style="6" customWidth="1"/>
    <col min="8452" max="8453" width="0.88671875" style="6" customWidth="1"/>
    <col min="8454" max="8697" width="9" style="6"/>
    <col min="8698" max="8698" width="0.88671875" style="6" customWidth="1"/>
    <col min="8699" max="8699" width="15.6640625" style="6" customWidth="1"/>
    <col min="8700" max="8700" width="4.6640625" style="6" customWidth="1"/>
    <col min="8701" max="8701" width="8.6640625" style="6" customWidth="1"/>
    <col min="8702" max="8702" width="9.6640625" style="6" customWidth="1"/>
    <col min="8703" max="8703" width="4.6640625" style="6" customWidth="1"/>
    <col min="8704" max="8704" width="15.6640625" style="6" customWidth="1"/>
    <col min="8705" max="8705" width="10.6640625" style="6" customWidth="1"/>
    <col min="8706" max="8707" width="8.6640625" style="6" customWidth="1"/>
    <col min="8708" max="8709" width="0.88671875" style="6" customWidth="1"/>
    <col min="8710" max="8953" width="9" style="6"/>
    <col min="8954" max="8954" width="0.88671875" style="6" customWidth="1"/>
    <col min="8955" max="8955" width="15.6640625" style="6" customWidth="1"/>
    <col min="8956" max="8956" width="4.6640625" style="6" customWidth="1"/>
    <col min="8957" max="8957" width="8.6640625" style="6" customWidth="1"/>
    <col min="8958" max="8958" width="9.6640625" style="6" customWidth="1"/>
    <col min="8959" max="8959" width="4.6640625" style="6" customWidth="1"/>
    <col min="8960" max="8960" width="15.6640625" style="6" customWidth="1"/>
    <col min="8961" max="8961" width="10.6640625" style="6" customWidth="1"/>
    <col min="8962" max="8963" width="8.6640625" style="6" customWidth="1"/>
    <col min="8964" max="8965" width="0.88671875" style="6" customWidth="1"/>
    <col min="8966" max="9209" width="9" style="6"/>
    <col min="9210" max="9210" width="0.88671875" style="6" customWidth="1"/>
    <col min="9211" max="9211" width="15.6640625" style="6" customWidth="1"/>
    <col min="9212" max="9212" width="4.6640625" style="6" customWidth="1"/>
    <col min="9213" max="9213" width="8.6640625" style="6" customWidth="1"/>
    <col min="9214" max="9214" width="9.6640625" style="6" customWidth="1"/>
    <col min="9215" max="9215" width="4.6640625" style="6" customWidth="1"/>
    <col min="9216" max="9216" width="15.6640625" style="6" customWidth="1"/>
    <col min="9217" max="9217" width="10.6640625" style="6" customWidth="1"/>
    <col min="9218" max="9219" width="8.6640625" style="6" customWidth="1"/>
    <col min="9220" max="9221" width="0.88671875" style="6" customWidth="1"/>
    <col min="9222" max="9465" width="9" style="6"/>
    <col min="9466" max="9466" width="0.88671875" style="6" customWidth="1"/>
    <col min="9467" max="9467" width="15.6640625" style="6" customWidth="1"/>
    <col min="9468" max="9468" width="4.6640625" style="6" customWidth="1"/>
    <col min="9469" max="9469" width="8.6640625" style="6" customWidth="1"/>
    <col min="9470" max="9470" width="9.6640625" style="6" customWidth="1"/>
    <col min="9471" max="9471" width="4.6640625" style="6" customWidth="1"/>
    <col min="9472" max="9472" width="15.6640625" style="6" customWidth="1"/>
    <col min="9473" max="9473" width="10.6640625" style="6" customWidth="1"/>
    <col min="9474" max="9475" width="8.6640625" style="6" customWidth="1"/>
    <col min="9476" max="9477" width="0.88671875" style="6" customWidth="1"/>
    <col min="9478" max="9721" width="9" style="6"/>
    <col min="9722" max="9722" width="0.88671875" style="6" customWidth="1"/>
    <col min="9723" max="9723" width="15.6640625" style="6" customWidth="1"/>
    <col min="9724" max="9724" width="4.6640625" style="6" customWidth="1"/>
    <col min="9725" max="9725" width="8.6640625" style="6" customWidth="1"/>
    <col min="9726" max="9726" width="9.6640625" style="6" customWidth="1"/>
    <col min="9727" max="9727" width="4.6640625" style="6" customWidth="1"/>
    <col min="9728" max="9728" width="15.6640625" style="6" customWidth="1"/>
    <col min="9729" max="9729" width="10.6640625" style="6" customWidth="1"/>
    <col min="9730" max="9731" width="8.6640625" style="6" customWidth="1"/>
    <col min="9732" max="9733" width="0.88671875" style="6" customWidth="1"/>
    <col min="9734" max="9977" width="9" style="6"/>
    <col min="9978" max="9978" width="0.88671875" style="6" customWidth="1"/>
    <col min="9979" max="9979" width="15.6640625" style="6" customWidth="1"/>
    <col min="9980" max="9980" width="4.6640625" style="6" customWidth="1"/>
    <col min="9981" max="9981" width="8.6640625" style="6" customWidth="1"/>
    <col min="9982" max="9982" width="9.6640625" style="6" customWidth="1"/>
    <col min="9983" max="9983" width="4.6640625" style="6" customWidth="1"/>
    <col min="9984" max="9984" width="15.6640625" style="6" customWidth="1"/>
    <col min="9985" max="9985" width="10.6640625" style="6" customWidth="1"/>
    <col min="9986" max="9987" width="8.6640625" style="6" customWidth="1"/>
    <col min="9988" max="9989" width="0.88671875" style="6" customWidth="1"/>
    <col min="9990" max="10233" width="9" style="6"/>
    <col min="10234" max="10234" width="0.88671875" style="6" customWidth="1"/>
    <col min="10235" max="10235" width="15.6640625" style="6" customWidth="1"/>
    <col min="10236" max="10236" width="4.6640625" style="6" customWidth="1"/>
    <col min="10237" max="10237" width="8.6640625" style="6" customWidth="1"/>
    <col min="10238" max="10238" width="9.6640625" style="6" customWidth="1"/>
    <col min="10239" max="10239" width="4.6640625" style="6" customWidth="1"/>
    <col min="10240" max="10240" width="15.6640625" style="6" customWidth="1"/>
    <col min="10241" max="10241" width="10.6640625" style="6" customWidth="1"/>
    <col min="10242" max="10243" width="8.6640625" style="6" customWidth="1"/>
    <col min="10244" max="10245" width="0.88671875" style="6" customWidth="1"/>
    <col min="10246" max="10489" width="9" style="6"/>
    <col min="10490" max="10490" width="0.88671875" style="6" customWidth="1"/>
    <col min="10491" max="10491" width="15.6640625" style="6" customWidth="1"/>
    <col min="10492" max="10492" width="4.6640625" style="6" customWidth="1"/>
    <col min="10493" max="10493" width="8.6640625" style="6" customWidth="1"/>
    <col min="10494" max="10494" width="9.6640625" style="6" customWidth="1"/>
    <col min="10495" max="10495" width="4.6640625" style="6" customWidth="1"/>
    <col min="10496" max="10496" width="15.6640625" style="6" customWidth="1"/>
    <col min="10497" max="10497" width="10.6640625" style="6" customWidth="1"/>
    <col min="10498" max="10499" width="8.6640625" style="6" customWidth="1"/>
    <col min="10500" max="10501" width="0.88671875" style="6" customWidth="1"/>
    <col min="10502" max="10745" width="9" style="6"/>
    <col min="10746" max="10746" width="0.88671875" style="6" customWidth="1"/>
    <col min="10747" max="10747" width="15.6640625" style="6" customWidth="1"/>
    <col min="10748" max="10748" width="4.6640625" style="6" customWidth="1"/>
    <col min="10749" max="10749" width="8.6640625" style="6" customWidth="1"/>
    <col min="10750" max="10750" width="9.6640625" style="6" customWidth="1"/>
    <col min="10751" max="10751" width="4.6640625" style="6" customWidth="1"/>
    <col min="10752" max="10752" width="15.6640625" style="6" customWidth="1"/>
    <col min="10753" max="10753" width="10.6640625" style="6" customWidth="1"/>
    <col min="10754" max="10755" width="8.6640625" style="6" customWidth="1"/>
    <col min="10756" max="10757" width="0.88671875" style="6" customWidth="1"/>
    <col min="10758" max="11001" width="9" style="6"/>
    <col min="11002" max="11002" width="0.88671875" style="6" customWidth="1"/>
    <col min="11003" max="11003" width="15.6640625" style="6" customWidth="1"/>
    <col min="11004" max="11004" width="4.6640625" style="6" customWidth="1"/>
    <col min="11005" max="11005" width="8.6640625" style="6" customWidth="1"/>
    <col min="11006" max="11006" width="9.6640625" style="6" customWidth="1"/>
    <col min="11007" max="11007" width="4.6640625" style="6" customWidth="1"/>
    <col min="11008" max="11008" width="15.6640625" style="6" customWidth="1"/>
    <col min="11009" max="11009" width="10.6640625" style="6" customWidth="1"/>
    <col min="11010" max="11011" width="8.6640625" style="6" customWidth="1"/>
    <col min="11012" max="11013" width="0.88671875" style="6" customWidth="1"/>
    <col min="11014" max="11257" width="9" style="6"/>
    <col min="11258" max="11258" width="0.88671875" style="6" customWidth="1"/>
    <col min="11259" max="11259" width="15.6640625" style="6" customWidth="1"/>
    <col min="11260" max="11260" width="4.6640625" style="6" customWidth="1"/>
    <col min="11261" max="11261" width="8.6640625" style="6" customWidth="1"/>
    <col min="11262" max="11262" width="9.6640625" style="6" customWidth="1"/>
    <col min="11263" max="11263" width="4.6640625" style="6" customWidth="1"/>
    <col min="11264" max="11264" width="15.6640625" style="6" customWidth="1"/>
    <col min="11265" max="11265" width="10.6640625" style="6" customWidth="1"/>
    <col min="11266" max="11267" width="8.6640625" style="6" customWidth="1"/>
    <col min="11268" max="11269" width="0.88671875" style="6" customWidth="1"/>
    <col min="11270" max="11513" width="9" style="6"/>
    <col min="11514" max="11514" width="0.88671875" style="6" customWidth="1"/>
    <col min="11515" max="11515" width="15.6640625" style="6" customWidth="1"/>
    <col min="11516" max="11516" width="4.6640625" style="6" customWidth="1"/>
    <col min="11517" max="11517" width="8.6640625" style="6" customWidth="1"/>
    <col min="11518" max="11518" width="9.6640625" style="6" customWidth="1"/>
    <col min="11519" max="11519" width="4.6640625" style="6" customWidth="1"/>
    <col min="11520" max="11520" width="15.6640625" style="6" customWidth="1"/>
    <col min="11521" max="11521" width="10.6640625" style="6" customWidth="1"/>
    <col min="11522" max="11523" width="8.6640625" style="6" customWidth="1"/>
    <col min="11524" max="11525" width="0.88671875" style="6" customWidth="1"/>
    <col min="11526" max="11769" width="9" style="6"/>
    <col min="11770" max="11770" width="0.88671875" style="6" customWidth="1"/>
    <col min="11771" max="11771" width="15.6640625" style="6" customWidth="1"/>
    <col min="11772" max="11772" width="4.6640625" style="6" customWidth="1"/>
    <col min="11773" max="11773" width="8.6640625" style="6" customWidth="1"/>
    <col min="11774" max="11774" width="9.6640625" style="6" customWidth="1"/>
    <col min="11775" max="11775" width="4.6640625" style="6" customWidth="1"/>
    <col min="11776" max="11776" width="15.6640625" style="6" customWidth="1"/>
    <col min="11777" max="11777" width="10.6640625" style="6" customWidth="1"/>
    <col min="11778" max="11779" width="8.6640625" style="6" customWidth="1"/>
    <col min="11780" max="11781" width="0.88671875" style="6" customWidth="1"/>
    <col min="11782" max="12025" width="9" style="6"/>
    <col min="12026" max="12026" width="0.88671875" style="6" customWidth="1"/>
    <col min="12027" max="12027" width="15.6640625" style="6" customWidth="1"/>
    <col min="12028" max="12028" width="4.6640625" style="6" customWidth="1"/>
    <col min="12029" max="12029" width="8.6640625" style="6" customWidth="1"/>
    <col min="12030" max="12030" width="9.6640625" style="6" customWidth="1"/>
    <col min="12031" max="12031" width="4.6640625" style="6" customWidth="1"/>
    <col min="12032" max="12032" width="15.6640625" style="6" customWidth="1"/>
    <col min="12033" max="12033" width="10.6640625" style="6" customWidth="1"/>
    <col min="12034" max="12035" width="8.6640625" style="6" customWidth="1"/>
    <col min="12036" max="12037" width="0.88671875" style="6" customWidth="1"/>
    <col min="12038" max="12281" width="9" style="6"/>
    <col min="12282" max="12282" width="0.88671875" style="6" customWidth="1"/>
    <col min="12283" max="12283" width="15.6640625" style="6" customWidth="1"/>
    <col min="12284" max="12284" width="4.6640625" style="6" customWidth="1"/>
    <col min="12285" max="12285" width="8.6640625" style="6" customWidth="1"/>
    <col min="12286" max="12286" width="9.6640625" style="6" customWidth="1"/>
    <col min="12287" max="12287" width="4.6640625" style="6" customWidth="1"/>
    <col min="12288" max="12288" width="15.6640625" style="6" customWidth="1"/>
    <col min="12289" max="12289" width="10.6640625" style="6" customWidth="1"/>
    <col min="12290" max="12291" width="8.6640625" style="6" customWidth="1"/>
    <col min="12292" max="12293" width="0.88671875" style="6" customWidth="1"/>
    <col min="12294" max="12537" width="9" style="6"/>
    <col min="12538" max="12538" width="0.88671875" style="6" customWidth="1"/>
    <col min="12539" max="12539" width="15.6640625" style="6" customWidth="1"/>
    <col min="12540" max="12540" width="4.6640625" style="6" customWidth="1"/>
    <col min="12541" max="12541" width="8.6640625" style="6" customWidth="1"/>
    <col min="12542" max="12542" width="9.6640625" style="6" customWidth="1"/>
    <col min="12543" max="12543" width="4.6640625" style="6" customWidth="1"/>
    <col min="12544" max="12544" width="15.6640625" style="6" customWidth="1"/>
    <col min="12545" max="12545" width="10.6640625" style="6" customWidth="1"/>
    <col min="12546" max="12547" width="8.6640625" style="6" customWidth="1"/>
    <col min="12548" max="12549" width="0.88671875" style="6" customWidth="1"/>
    <col min="12550" max="12793" width="9" style="6"/>
    <col min="12794" max="12794" width="0.88671875" style="6" customWidth="1"/>
    <col min="12795" max="12795" width="15.6640625" style="6" customWidth="1"/>
    <col min="12796" max="12796" width="4.6640625" style="6" customWidth="1"/>
    <col min="12797" max="12797" width="8.6640625" style="6" customWidth="1"/>
    <col min="12798" max="12798" width="9.6640625" style="6" customWidth="1"/>
    <col min="12799" max="12799" width="4.6640625" style="6" customWidth="1"/>
    <col min="12800" max="12800" width="15.6640625" style="6" customWidth="1"/>
    <col min="12801" max="12801" width="10.6640625" style="6" customWidth="1"/>
    <col min="12802" max="12803" width="8.6640625" style="6" customWidth="1"/>
    <col min="12804" max="12805" width="0.88671875" style="6" customWidth="1"/>
    <col min="12806" max="13049" width="9" style="6"/>
    <col min="13050" max="13050" width="0.88671875" style="6" customWidth="1"/>
    <col min="13051" max="13051" width="15.6640625" style="6" customWidth="1"/>
    <col min="13052" max="13052" width="4.6640625" style="6" customWidth="1"/>
    <col min="13053" max="13053" width="8.6640625" style="6" customWidth="1"/>
    <col min="13054" max="13054" width="9.6640625" style="6" customWidth="1"/>
    <col min="13055" max="13055" width="4.6640625" style="6" customWidth="1"/>
    <col min="13056" max="13056" width="15.6640625" style="6" customWidth="1"/>
    <col min="13057" max="13057" width="10.6640625" style="6" customWidth="1"/>
    <col min="13058" max="13059" width="8.6640625" style="6" customWidth="1"/>
    <col min="13060" max="13061" width="0.88671875" style="6" customWidth="1"/>
    <col min="13062" max="13305" width="9" style="6"/>
    <col min="13306" max="13306" width="0.88671875" style="6" customWidth="1"/>
    <col min="13307" max="13307" width="15.6640625" style="6" customWidth="1"/>
    <col min="13308" max="13308" width="4.6640625" style="6" customWidth="1"/>
    <col min="13309" max="13309" width="8.6640625" style="6" customWidth="1"/>
    <col min="13310" max="13310" width="9.6640625" style="6" customWidth="1"/>
    <col min="13311" max="13311" width="4.6640625" style="6" customWidth="1"/>
    <col min="13312" max="13312" width="15.6640625" style="6" customWidth="1"/>
    <col min="13313" max="13313" width="10.6640625" style="6" customWidth="1"/>
    <col min="13314" max="13315" width="8.6640625" style="6" customWidth="1"/>
    <col min="13316" max="13317" width="0.88671875" style="6" customWidth="1"/>
    <col min="13318" max="13561" width="9" style="6"/>
    <col min="13562" max="13562" width="0.88671875" style="6" customWidth="1"/>
    <col min="13563" max="13563" width="15.6640625" style="6" customWidth="1"/>
    <col min="13564" max="13564" width="4.6640625" style="6" customWidth="1"/>
    <col min="13565" max="13565" width="8.6640625" style="6" customWidth="1"/>
    <col min="13566" max="13566" width="9.6640625" style="6" customWidth="1"/>
    <col min="13567" max="13567" width="4.6640625" style="6" customWidth="1"/>
    <col min="13568" max="13568" width="15.6640625" style="6" customWidth="1"/>
    <col min="13569" max="13569" width="10.6640625" style="6" customWidth="1"/>
    <col min="13570" max="13571" width="8.6640625" style="6" customWidth="1"/>
    <col min="13572" max="13573" width="0.88671875" style="6" customWidth="1"/>
    <col min="13574" max="13817" width="9" style="6"/>
    <col min="13818" max="13818" width="0.88671875" style="6" customWidth="1"/>
    <col min="13819" max="13819" width="15.6640625" style="6" customWidth="1"/>
    <col min="13820" max="13820" width="4.6640625" style="6" customWidth="1"/>
    <col min="13821" max="13821" width="8.6640625" style="6" customWidth="1"/>
    <col min="13822" max="13822" width="9.6640625" style="6" customWidth="1"/>
    <col min="13823" max="13823" width="4.6640625" style="6" customWidth="1"/>
    <col min="13824" max="13824" width="15.6640625" style="6" customWidth="1"/>
    <col min="13825" max="13825" width="10.6640625" style="6" customWidth="1"/>
    <col min="13826" max="13827" width="8.6640625" style="6" customWidth="1"/>
    <col min="13828" max="13829" width="0.88671875" style="6" customWidth="1"/>
    <col min="13830" max="14073" width="9" style="6"/>
    <col min="14074" max="14074" width="0.88671875" style="6" customWidth="1"/>
    <col min="14075" max="14075" width="15.6640625" style="6" customWidth="1"/>
    <col min="14076" max="14076" width="4.6640625" style="6" customWidth="1"/>
    <col min="14077" max="14077" width="8.6640625" style="6" customWidth="1"/>
    <col min="14078" max="14078" width="9.6640625" style="6" customWidth="1"/>
    <col min="14079" max="14079" width="4.6640625" style="6" customWidth="1"/>
    <col min="14080" max="14080" width="15.6640625" style="6" customWidth="1"/>
    <col min="14081" max="14081" width="10.6640625" style="6" customWidth="1"/>
    <col min="14082" max="14083" width="8.6640625" style="6" customWidth="1"/>
    <col min="14084" max="14085" width="0.88671875" style="6" customWidth="1"/>
    <col min="14086" max="14329" width="9" style="6"/>
    <col min="14330" max="14330" width="0.88671875" style="6" customWidth="1"/>
    <col min="14331" max="14331" width="15.6640625" style="6" customWidth="1"/>
    <col min="14332" max="14332" width="4.6640625" style="6" customWidth="1"/>
    <col min="14333" max="14333" width="8.6640625" style="6" customWidth="1"/>
    <col min="14334" max="14334" width="9.6640625" style="6" customWidth="1"/>
    <col min="14335" max="14335" width="4.6640625" style="6" customWidth="1"/>
    <col min="14336" max="14336" width="15.6640625" style="6" customWidth="1"/>
    <col min="14337" max="14337" width="10.6640625" style="6" customWidth="1"/>
    <col min="14338" max="14339" width="8.6640625" style="6" customWidth="1"/>
    <col min="14340" max="14341" width="0.88671875" style="6" customWidth="1"/>
    <col min="14342" max="14585" width="9" style="6"/>
    <col min="14586" max="14586" width="0.88671875" style="6" customWidth="1"/>
    <col min="14587" max="14587" width="15.6640625" style="6" customWidth="1"/>
    <col min="14588" max="14588" width="4.6640625" style="6" customWidth="1"/>
    <col min="14589" max="14589" width="8.6640625" style="6" customWidth="1"/>
    <col min="14590" max="14590" width="9.6640625" style="6" customWidth="1"/>
    <col min="14591" max="14591" width="4.6640625" style="6" customWidth="1"/>
    <col min="14592" max="14592" width="15.6640625" style="6" customWidth="1"/>
    <col min="14593" max="14593" width="10.6640625" style="6" customWidth="1"/>
    <col min="14594" max="14595" width="8.6640625" style="6" customWidth="1"/>
    <col min="14596" max="14597" width="0.88671875" style="6" customWidth="1"/>
    <col min="14598" max="14841" width="9" style="6"/>
    <col min="14842" max="14842" width="0.88671875" style="6" customWidth="1"/>
    <col min="14843" max="14843" width="15.6640625" style="6" customWidth="1"/>
    <col min="14844" max="14844" width="4.6640625" style="6" customWidth="1"/>
    <col min="14845" max="14845" width="8.6640625" style="6" customWidth="1"/>
    <col min="14846" max="14846" width="9.6640625" style="6" customWidth="1"/>
    <col min="14847" max="14847" width="4.6640625" style="6" customWidth="1"/>
    <col min="14848" max="14848" width="15.6640625" style="6" customWidth="1"/>
    <col min="14849" max="14849" width="10.6640625" style="6" customWidth="1"/>
    <col min="14850" max="14851" width="8.6640625" style="6" customWidth="1"/>
    <col min="14852" max="14853" width="0.88671875" style="6" customWidth="1"/>
    <col min="14854" max="15097" width="9" style="6"/>
    <col min="15098" max="15098" width="0.88671875" style="6" customWidth="1"/>
    <col min="15099" max="15099" width="15.6640625" style="6" customWidth="1"/>
    <col min="15100" max="15100" width="4.6640625" style="6" customWidth="1"/>
    <col min="15101" max="15101" width="8.6640625" style="6" customWidth="1"/>
    <col min="15102" max="15102" width="9.6640625" style="6" customWidth="1"/>
    <col min="15103" max="15103" width="4.6640625" style="6" customWidth="1"/>
    <col min="15104" max="15104" width="15.6640625" style="6" customWidth="1"/>
    <col min="15105" max="15105" width="10.6640625" style="6" customWidth="1"/>
    <col min="15106" max="15107" width="8.6640625" style="6" customWidth="1"/>
    <col min="15108" max="15109" width="0.88671875" style="6" customWidth="1"/>
    <col min="15110" max="15353" width="9" style="6"/>
    <col min="15354" max="15354" width="0.88671875" style="6" customWidth="1"/>
    <col min="15355" max="15355" width="15.6640625" style="6" customWidth="1"/>
    <col min="15356" max="15356" width="4.6640625" style="6" customWidth="1"/>
    <col min="15357" max="15357" width="8.6640625" style="6" customWidth="1"/>
    <col min="15358" max="15358" width="9.6640625" style="6" customWidth="1"/>
    <col min="15359" max="15359" width="4.6640625" style="6" customWidth="1"/>
    <col min="15360" max="15360" width="15.6640625" style="6" customWidth="1"/>
    <col min="15361" max="15361" width="10.6640625" style="6" customWidth="1"/>
    <col min="15362" max="15363" width="8.6640625" style="6" customWidth="1"/>
    <col min="15364" max="15365" width="0.88671875" style="6" customWidth="1"/>
    <col min="15366" max="15609" width="9" style="6"/>
    <col min="15610" max="15610" width="0.88671875" style="6" customWidth="1"/>
    <col min="15611" max="15611" width="15.6640625" style="6" customWidth="1"/>
    <col min="15612" max="15612" width="4.6640625" style="6" customWidth="1"/>
    <col min="15613" max="15613" width="8.6640625" style="6" customWidth="1"/>
    <col min="15614" max="15614" width="9.6640625" style="6" customWidth="1"/>
    <col min="15615" max="15615" width="4.6640625" style="6" customWidth="1"/>
    <col min="15616" max="15616" width="15.6640625" style="6" customWidth="1"/>
    <col min="15617" max="15617" width="10.6640625" style="6" customWidth="1"/>
    <col min="15618" max="15619" width="8.6640625" style="6" customWidth="1"/>
    <col min="15620" max="15621" width="0.88671875" style="6" customWidth="1"/>
    <col min="15622" max="15865" width="9" style="6"/>
    <col min="15866" max="15866" width="0.88671875" style="6" customWidth="1"/>
    <col min="15867" max="15867" width="15.6640625" style="6" customWidth="1"/>
    <col min="15868" max="15868" width="4.6640625" style="6" customWidth="1"/>
    <col min="15869" max="15869" width="8.6640625" style="6" customWidth="1"/>
    <col min="15870" max="15870" width="9.6640625" style="6" customWidth="1"/>
    <col min="15871" max="15871" width="4.6640625" style="6" customWidth="1"/>
    <col min="15872" max="15872" width="15.6640625" style="6" customWidth="1"/>
    <col min="15873" max="15873" width="10.6640625" style="6" customWidth="1"/>
    <col min="15874" max="15875" width="8.6640625" style="6" customWidth="1"/>
    <col min="15876" max="15877" width="0.88671875" style="6" customWidth="1"/>
    <col min="15878" max="16121" width="9" style="6"/>
    <col min="16122" max="16122" width="0.88671875" style="6" customWidth="1"/>
    <col min="16123" max="16123" width="15.6640625" style="6" customWidth="1"/>
    <col min="16124" max="16124" width="4.6640625" style="6" customWidth="1"/>
    <col min="16125" max="16125" width="8.6640625" style="6" customWidth="1"/>
    <col min="16126" max="16126" width="9.6640625" style="6" customWidth="1"/>
    <col min="16127" max="16127" width="4.6640625" style="6" customWidth="1"/>
    <col min="16128" max="16128" width="15.6640625" style="6" customWidth="1"/>
    <col min="16129" max="16129" width="10.6640625" style="6" customWidth="1"/>
    <col min="16130" max="16131" width="8.6640625" style="6" customWidth="1"/>
    <col min="16132" max="16133" width="0.88671875" style="6" customWidth="1"/>
    <col min="16134" max="16384" width="9" style="6"/>
  </cols>
  <sheetData>
    <row r="1" spans="2:38" s="463" customFormat="1" ht="20.100000000000001" customHeight="1">
      <c r="B1" s="512"/>
      <c r="C1" s="512"/>
      <c r="D1" s="512"/>
      <c r="E1" s="512"/>
      <c r="F1" s="512"/>
      <c r="G1" s="512"/>
      <c r="H1" s="512"/>
      <c r="I1" s="512"/>
      <c r="J1" s="512"/>
      <c r="K1" s="512"/>
      <c r="L1" s="512"/>
      <c r="M1" s="512"/>
      <c r="N1" s="1815">
        <v>43922</v>
      </c>
      <c r="O1" s="1816"/>
      <c r="P1" s="1816"/>
      <c r="Q1" s="1816"/>
      <c r="R1" s="1816"/>
      <c r="S1" s="512"/>
      <c r="T1" s="796" t="s">
        <v>384</v>
      </c>
      <c r="U1" s="316"/>
      <c r="AA1" s="780"/>
      <c r="AB1" s="1813"/>
      <c r="AC1" s="1813"/>
      <c r="AD1" s="1813"/>
      <c r="AE1" s="1813"/>
      <c r="AF1" s="1813"/>
      <c r="AG1" s="1813"/>
      <c r="AH1" s="1813"/>
      <c r="AI1" s="646"/>
      <c r="AJ1" s="646"/>
      <c r="AK1" s="784"/>
      <c r="AL1" s="25"/>
    </row>
    <row r="2" spans="2:38" s="463" customFormat="1" ht="15" customHeight="1">
      <c r="B2" s="510"/>
      <c r="C2" s="510"/>
      <c r="D2" s="510"/>
      <c r="E2" s="510"/>
      <c r="F2" s="510"/>
      <c r="G2" s="510"/>
      <c r="H2" s="510"/>
      <c r="I2" s="510"/>
      <c r="J2" s="510"/>
      <c r="K2" s="510"/>
      <c r="L2" s="510"/>
      <c r="M2" s="510"/>
      <c r="N2" s="510"/>
      <c r="O2" s="521"/>
      <c r="P2" s="507"/>
      <c r="Q2" s="507"/>
      <c r="R2" s="507"/>
      <c r="S2" s="510"/>
      <c r="T2" s="316"/>
      <c r="U2" s="316"/>
      <c r="AA2" s="780"/>
      <c r="AB2" s="646"/>
      <c r="AC2" s="646"/>
      <c r="AD2" s="646"/>
      <c r="AE2" s="646"/>
      <c r="AF2" s="646"/>
      <c r="AG2" s="646"/>
      <c r="AH2" s="646"/>
      <c r="AI2" s="646"/>
      <c r="AJ2" s="646"/>
      <c r="AK2" s="784"/>
      <c r="AL2" s="25"/>
    </row>
    <row r="3" spans="2:38" s="463" customFormat="1" ht="13.5" customHeight="1">
      <c r="B3" s="1754" t="s">
        <v>525</v>
      </c>
      <c r="C3" s="1088"/>
      <c r="D3" s="1088"/>
      <c r="E3" s="511"/>
      <c r="F3" s="511"/>
      <c r="G3" s="511"/>
      <c r="H3" s="510"/>
      <c r="I3" s="510"/>
      <c r="J3" s="510"/>
      <c r="K3" s="510"/>
      <c r="L3" s="510"/>
      <c r="M3" s="510"/>
      <c r="N3" s="510"/>
      <c r="O3" s="510"/>
      <c r="P3" s="510"/>
      <c r="Q3" s="510"/>
      <c r="R3" s="510"/>
      <c r="S3" s="510"/>
      <c r="U3" s="501"/>
      <c r="AA3" s="780"/>
      <c r="AB3" s="780"/>
      <c r="AC3" s="780"/>
      <c r="AD3" s="780"/>
      <c r="AE3" s="780"/>
      <c r="AF3" s="780"/>
      <c r="AG3" s="780"/>
      <c r="AH3" s="780"/>
      <c r="AI3" s="780"/>
      <c r="AJ3" s="780"/>
      <c r="AK3" s="780"/>
    </row>
    <row r="4" spans="2:38" s="463" customFormat="1" ht="20.100000000000001" customHeight="1">
      <c r="B4" s="1818" t="str">
        <f>IF(U15=3,"総括施設管理担当者",+IF(各項目入力表!B10=各項目入力表!A19,"平　塚　市　長","施設管理担当者"))</f>
        <v>平　塚　市　長</v>
      </c>
      <c r="C4" s="1819"/>
      <c r="D4" s="1819"/>
      <c r="E4" s="1819"/>
      <c r="F4" s="1819"/>
      <c r="G4" s="1819"/>
      <c r="H4" s="503"/>
      <c r="I4" s="503"/>
      <c r="J4" s="503"/>
      <c r="K4" s="503"/>
      <c r="L4" s="504"/>
      <c r="M4" s="504"/>
      <c r="N4" s="504"/>
      <c r="O4" s="504"/>
      <c r="P4" s="504"/>
      <c r="Q4" s="504"/>
      <c r="R4" s="504"/>
      <c r="S4" s="510"/>
      <c r="U4" s="501"/>
      <c r="AA4" s="780"/>
      <c r="AB4" s="780"/>
      <c r="AC4" s="780"/>
      <c r="AD4" s="780"/>
      <c r="AE4" s="780"/>
      <c r="AF4" s="780"/>
      <c r="AG4" s="780"/>
      <c r="AH4" s="780"/>
      <c r="AI4" s="780"/>
      <c r="AJ4" s="780"/>
      <c r="AK4" s="780"/>
    </row>
    <row r="5" spans="2:38" s="463" customFormat="1" ht="15" customHeight="1">
      <c r="B5" s="510"/>
      <c r="C5" s="503"/>
      <c r="D5" s="503"/>
      <c r="E5" s="503"/>
      <c r="F5" s="503"/>
      <c r="G5" s="503"/>
      <c r="H5" s="503"/>
      <c r="I5" s="503"/>
      <c r="J5" s="503"/>
      <c r="K5" s="503"/>
      <c r="L5" s="504"/>
      <c r="M5" s="504"/>
      <c r="N5" s="504"/>
      <c r="O5" s="504"/>
      <c r="P5" s="504"/>
      <c r="Q5" s="504"/>
      <c r="R5" s="504"/>
      <c r="S5" s="510"/>
      <c r="U5" s="501"/>
      <c r="AA5" s="780"/>
      <c r="AB5" s="780"/>
      <c r="AC5" s="780"/>
      <c r="AD5" s="780"/>
      <c r="AE5" s="780"/>
      <c r="AF5" s="780"/>
      <c r="AG5" s="780"/>
      <c r="AH5" s="780"/>
      <c r="AI5" s="780"/>
      <c r="AJ5" s="780"/>
      <c r="AK5" s="780"/>
    </row>
    <row r="6" spans="2:38" s="463" customFormat="1" ht="30" customHeight="1">
      <c r="B6" s="510"/>
      <c r="C6" s="510"/>
      <c r="D6" s="504"/>
      <c r="E6" s="504"/>
      <c r="F6" s="504"/>
      <c r="G6" s="504"/>
      <c r="H6" s="504"/>
      <c r="I6" s="1763" t="s">
        <v>196</v>
      </c>
      <c r="J6" s="1763"/>
      <c r="K6" s="1763"/>
      <c r="L6" s="509"/>
      <c r="M6" s="1764" t="str">
        <f>各項目入力表!F3</f>
        <v>○○市○○番地○○</v>
      </c>
      <c r="N6" s="1764"/>
      <c r="O6" s="1764"/>
      <c r="P6" s="1764"/>
      <c r="Q6" s="1764"/>
      <c r="R6" s="1764"/>
      <c r="S6" s="1764"/>
      <c r="U6" s="501"/>
      <c r="AA6" s="780"/>
      <c r="AB6" s="780"/>
      <c r="AC6" s="780"/>
      <c r="AD6" s="780"/>
      <c r="AE6" s="780"/>
      <c r="AF6" s="780"/>
      <c r="AG6" s="780"/>
      <c r="AH6" s="780"/>
      <c r="AI6" s="780"/>
      <c r="AJ6" s="780"/>
      <c r="AK6" s="780"/>
    </row>
    <row r="7" spans="2:38" s="463" customFormat="1" ht="30" customHeight="1">
      <c r="B7" s="510"/>
      <c r="C7" s="510"/>
      <c r="D7" s="510"/>
      <c r="E7" s="510"/>
      <c r="F7" s="510"/>
      <c r="G7" s="510"/>
      <c r="H7" s="510"/>
      <c r="I7" s="1762" t="s">
        <v>22</v>
      </c>
      <c r="J7" s="1763"/>
      <c r="K7" s="1763"/>
      <c r="L7" s="509"/>
      <c r="M7" s="1764" t="str">
        <f>各項目入力表!F4</f>
        <v>○△□×ビル管理株式会社</v>
      </c>
      <c r="N7" s="1764"/>
      <c r="O7" s="1764"/>
      <c r="P7" s="1764"/>
      <c r="Q7" s="1764"/>
      <c r="R7" s="1764"/>
      <c r="S7" s="1764"/>
      <c r="T7" s="744"/>
      <c r="U7" s="770"/>
      <c r="V7" s="1772" t="s">
        <v>734</v>
      </c>
      <c r="W7" s="1773"/>
      <c r="X7" s="1773"/>
      <c r="Y7" s="1774"/>
      <c r="Z7" s="1774"/>
      <c r="AA7" s="1814"/>
      <c r="AB7" s="1170"/>
      <c r="AC7" s="1170"/>
      <c r="AD7" s="1170"/>
      <c r="AE7" s="1170"/>
      <c r="AF7" s="1170"/>
      <c r="AG7" s="1170"/>
      <c r="AH7" s="1170"/>
      <c r="AI7" s="780"/>
      <c r="AJ7" s="780"/>
      <c r="AK7" s="780"/>
    </row>
    <row r="8" spans="2:38" s="463" customFormat="1" ht="30" customHeight="1">
      <c r="B8" s="510"/>
      <c r="C8" s="510"/>
      <c r="D8" s="510"/>
      <c r="E8" s="510"/>
      <c r="F8" s="510"/>
      <c r="G8" s="510"/>
      <c r="H8" s="510"/>
      <c r="I8" s="1762" t="s">
        <v>23</v>
      </c>
      <c r="J8" s="1763"/>
      <c r="K8" s="1763"/>
      <c r="L8" s="509"/>
      <c r="M8" s="1611" t="str">
        <f>各項目入力表!F5</f>
        <v>代表取締役　○△　□×</v>
      </c>
      <c r="N8" s="1764"/>
      <c r="O8" s="1764"/>
      <c r="P8" s="1764"/>
      <c r="Q8" s="1764"/>
      <c r="R8" s="1764"/>
      <c r="S8" s="508"/>
      <c r="T8" s="730"/>
      <c r="U8" s="730"/>
      <c r="V8" s="1773"/>
      <c r="W8" s="1773"/>
      <c r="X8" s="1773"/>
      <c r="Y8" s="1774"/>
      <c r="Z8" s="1774"/>
      <c r="AA8" s="1755"/>
      <c r="AB8" s="1170"/>
      <c r="AC8" s="1170"/>
      <c r="AD8" s="1170"/>
      <c r="AE8" s="1170"/>
      <c r="AF8" s="1170"/>
      <c r="AG8" s="1170"/>
      <c r="AH8" s="1170"/>
      <c r="AI8" s="780"/>
      <c r="AJ8" s="780"/>
      <c r="AK8" s="780"/>
    </row>
    <row r="9" spans="2:38" s="1060" customFormat="1" ht="30" customHeight="1">
      <c r="B9" s="1053"/>
      <c r="C9" s="1053"/>
      <c r="D9" s="1053"/>
      <c r="E9" s="1053"/>
      <c r="F9" s="1053"/>
      <c r="G9" s="1053"/>
      <c r="H9" s="1053"/>
      <c r="I9" s="1775" t="s">
        <v>852</v>
      </c>
      <c r="J9" s="1776"/>
      <c r="K9" s="1776"/>
      <c r="L9" s="1776"/>
      <c r="M9" s="1776"/>
      <c r="N9" s="1776"/>
      <c r="O9" s="1776"/>
      <c r="P9" s="1776"/>
      <c r="Q9" s="1776"/>
      <c r="R9" s="1776"/>
      <c r="S9" s="1052"/>
      <c r="T9" s="1045"/>
      <c r="U9" s="1045"/>
      <c r="V9" s="1773"/>
      <c r="W9" s="1773"/>
      <c r="X9" s="1773"/>
      <c r="Y9" s="1774"/>
      <c r="Z9" s="1774"/>
      <c r="AA9" s="1054"/>
      <c r="AB9" s="1040"/>
      <c r="AC9" s="1040"/>
      <c r="AD9" s="1040"/>
      <c r="AE9" s="1040"/>
      <c r="AF9" s="1040"/>
      <c r="AG9" s="1040"/>
      <c r="AH9" s="1040"/>
      <c r="AI9" s="1053"/>
      <c r="AJ9" s="1053"/>
      <c r="AK9" s="1053"/>
    </row>
    <row r="10" spans="2:38" s="463" customFormat="1" ht="15" customHeight="1">
      <c r="B10" s="510"/>
      <c r="C10" s="510"/>
      <c r="D10" s="510"/>
      <c r="E10" s="510"/>
      <c r="F10" s="510"/>
      <c r="G10" s="510"/>
      <c r="H10" s="510"/>
      <c r="I10" s="1776"/>
      <c r="J10" s="1776"/>
      <c r="K10" s="1776"/>
      <c r="L10" s="1776"/>
      <c r="M10" s="1776"/>
      <c r="N10" s="1776"/>
      <c r="O10" s="1776"/>
      <c r="P10" s="1776"/>
      <c r="Q10" s="1776"/>
      <c r="R10" s="1776"/>
      <c r="S10" s="510"/>
      <c r="T10" s="730"/>
      <c r="U10" s="730"/>
      <c r="V10" s="1773"/>
      <c r="W10" s="1773"/>
      <c r="X10" s="1773"/>
      <c r="Y10" s="1774"/>
      <c r="Z10" s="1774"/>
      <c r="AA10" s="1170"/>
      <c r="AB10" s="1170"/>
      <c r="AC10" s="1170"/>
      <c r="AD10" s="1170"/>
      <c r="AE10" s="1170"/>
      <c r="AF10" s="1170"/>
      <c r="AG10" s="1170"/>
      <c r="AH10" s="1170"/>
      <c r="AI10" s="1754"/>
      <c r="AJ10" s="1754"/>
      <c r="AK10" s="780"/>
    </row>
    <row r="11" spans="2:38" ht="24.9" customHeight="1">
      <c r="B11" s="505"/>
      <c r="C11" s="277"/>
      <c r="D11" s="1727" t="str">
        <f>IF(U15=1,"業務責任者","法令により作業等を")</f>
        <v>業務責任者</v>
      </c>
      <c r="E11" s="1820"/>
      <c r="F11" s="1820"/>
      <c r="G11" s="1820"/>
      <c r="H11" s="1820"/>
      <c r="I11" s="1820"/>
      <c r="J11" s="1820"/>
      <c r="K11" s="1767" t="str">
        <f>IF(U15=1,"通知書","行う者の通知書")</f>
        <v>通知書</v>
      </c>
      <c r="L11" s="1767"/>
      <c r="M11" s="1767"/>
      <c r="N11" s="1767"/>
      <c r="O11" s="1767"/>
      <c r="P11" s="1767"/>
      <c r="Q11" s="277"/>
      <c r="R11" s="277"/>
      <c r="S11" s="277"/>
      <c r="T11" s="730"/>
      <c r="U11" s="730"/>
      <c r="V11" s="1774"/>
      <c r="W11" s="1774"/>
      <c r="X11" s="1774"/>
      <c r="Y11" s="1774"/>
      <c r="Z11" s="1774"/>
      <c r="AA11" s="785"/>
      <c r="AB11" s="785"/>
      <c r="AC11" s="785"/>
      <c r="AD11" s="785"/>
      <c r="AE11" s="785"/>
      <c r="AF11" s="785"/>
      <c r="AG11" s="786"/>
      <c r="AH11" s="786"/>
      <c r="AI11" s="786"/>
      <c r="AJ11" s="786"/>
      <c r="AK11" s="786"/>
    </row>
    <row r="12" spans="2:38" ht="15" customHeight="1">
      <c r="B12" s="505"/>
      <c r="C12" s="277"/>
      <c r="D12" s="277"/>
      <c r="E12" s="277"/>
      <c r="F12" s="277"/>
      <c r="G12" s="277"/>
      <c r="H12" s="277"/>
      <c r="I12" s="515"/>
      <c r="J12" s="505"/>
      <c r="K12" s="506"/>
      <c r="L12" s="516"/>
      <c r="M12" s="504"/>
      <c r="N12" s="504"/>
      <c r="O12" s="277"/>
      <c r="P12" s="277"/>
      <c r="Q12" s="277"/>
      <c r="R12" s="277"/>
      <c r="S12" s="277"/>
      <c r="V12" s="1774"/>
      <c r="W12" s="1774"/>
      <c r="X12" s="1774"/>
      <c r="Y12" s="1774"/>
      <c r="Z12" s="1774"/>
      <c r="AA12" s="331"/>
      <c r="AB12" s="331"/>
      <c r="AC12" s="331"/>
      <c r="AD12" s="331"/>
      <c r="AE12" s="331"/>
      <c r="AF12" s="331"/>
    </row>
    <row r="13" spans="2:38" ht="20.100000000000001" customHeight="1" thickBot="1">
      <c r="B13" s="1765" t="str">
        <f>IF(U15=1,"業務責任者について、契約約款第１０条第１項の規定により、次のとおり通知します。","法令により作業等を行う者について、業務仕様書の規定により、次のとおり通知します。")</f>
        <v>業務責任者について、契約約款第１０条第１項の規定により、次のとおり通知します。</v>
      </c>
      <c r="C13" s="1766"/>
      <c r="D13" s="1766"/>
      <c r="E13" s="1766"/>
      <c r="F13" s="1766"/>
      <c r="G13" s="1766"/>
      <c r="H13" s="1766"/>
      <c r="I13" s="1766"/>
      <c r="J13" s="1766"/>
      <c r="K13" s="1766"/>
      <c r="L13" s="1766"/>
      <c r="M13" s="1766"/>
      <c r="N13" s="1766"/>
      <c r="O13" s="1766"/>
      <c r="P13" s="1766"/>
      <c r="Q13" s="1766"/>
      <c r="R13" s="1766"/>
      <c r="S13" s="1766"/>
      <c r="V13" s="1074"/>
      <c r="W13" s="1074"/>
      <c r="X13" s="1074"/>
      <c r="Y13" s="1074"/>
      <c r="Z13" s="1074"/>
      <c r="AA13" s="476"/>
      <c r="AB13" s="477"/>
      <c r="AC13" s="477"/>
      <c r="AD13" s="477"/>
      <c r="AE13" s="477"/>
      <c r="AF13" s="477"/>
    </row>
    <row r="14" spans="2:38" ht="23.1" customHeight="1">
      <c r="B14" s="1756" t="s">
        <v>229</v>
      </c>
      <c r="C14" s="1757"/>
      <c r="D14" s="1758"/>
      <c r="E14" s="1770" t="str">
        <f>各項目入力表!B3</f>
        <v>○○○○施設保全業務（総合管理）</v>
      </c>
      <c r="F14" s="1770"/>
      <c r="G14" s="1770"/>
      <c r="H14" s="1770"/>
      <c r="I14" s="1770"/>
      <c r="J14" s="1770"/>
      <c r="K14" s="1770"/>
      <c r="L14" s="1770"/>
      <c r="M14" s="1770"/>
      <c r="N14" s="1770"/>
      <c r="O14" s="1770"/>
      <c r="P14" s="1770"/>
      <c r="Q14" s="1770"/>
      <c r="R14" s="1770"/>
      <c r="S14" s="1771"/>
      <c r="W14" s="959"/>
      <c r="X14" s="960"/>
      <c r="Y14" s="960"/>
      <c r="Z14" s="960"/>
      <c r="AA14" s="960"/>
      <c r="AB14" s="960"/>
      <c r="AC14" s="477"/>
      <c r="AD14" s="477"/>
      <c r="AE14" s="477"/>
      <c r="AF14" s="477"/>
    </row>
    <row r="15" spans="2:38" ht="20.100000000000001" customHeight="1">
      <c r="B15" s="1788" t="s">
        <v>582</v>
      </c>
      <c r="C15" s="1789"/>
      <c r="D15" s="1790"/>
      <c r="E15" s="1103" t="s">
        <v>581</v>
      </c>
      <c r="F15" s="1103"/>
      <c r="G15" s="1103"/>
      <c r="H15" s="1103"/>
      <c r="I15" s="1103"/>
      <c r="J15" s="1103"/>
      <c r="K15" s="1103"/>
      <c r="L15" s="1103"/>
      <c r="M15" s="1103"/>
      <c r="N15" s="1103"/>
      <c r="O15" s="1103"/>
      <c r="P15" s="1103"/>
      <c r="Q15" s="1103"/>
      <c r="R15" s="1103"/>
      <c r="S15" s="1768"/>
      <c r="U15" s="461">
        <v>1</v>
      </c>
      <c r="V15" s="786"/>
      <c r="W15" s="959"/>
      <c r="X15" s="960"/>
      <c r="Y15" s="960"/>
      <c r="Z15" s="960"/>
      <c r="AA15" s="960"/>
      <c r="AB15" s="960"/>
      <c r="AC15" s="477"/>
      <c r="AD15" s="477"/>
      <c r="AE15" s="477"/>
      <c r="AF15" s="477"/>
    </row>
    <row r="16" spans="2:38" ht="20.100000000000001" customHeight="1">
      <c r="B16" s="1791"/>
      <c r="C16" s="1792"/>
      <c r="D16" s="1793"/>
      <c r="E16" s="1769"/>
      <c r="F16" s="1769"/>
      <c r="G16" s="1769"/>
      <c r="H16" s="1769"/>
      <c r="I16" s="1769"/>
      <c r="J16" s="1769"/>
      <c r="K16" s="1769"/>
      <c r="L16" s="1769"/>
      <c r="M16" s="1769"/>
      <c r="N16" s="1769"/>
      <c r="O16" s="1769"/>
      <c r="P16" s="1769"/>
      <c r="Q16" s="1769"/>
      <c r="R16" s="1769"/>
      <c r="S16" s="1233"/>
      <c r="W16" s="959"/>
      <c r="X16" s="960"/>
      <c r="Y16" s="960"/>
      <c r="Z16" s="960"/>
      <c r="AA16" s="960"/>
      <c r="AB16" s="960"/>
      <c r="AC16" s="477"/>
      <c r="AD16" s="477"/>
      <c r="AE16" s="477"/>
      <c r="AF16" s="477"/>
    </row>
    <row r="17" spans="1:32" ht="16.5" customHeight="1">
      <c r="B17" s="1759" t="s">
        <v>254</v>
      </c>
      <c r="C17" s="1760"/>
      <c r="D17" s="1761"/>
      <c r="E17" s="1794" t="s">
        <v>258</v>
      </c>
      <c r="F17" s="1795"/>
      <c r="G17" s="1795"/>
      <c r="H17" s="1795"/>
      <c r="I17" s="1795"/>
      <c r="J17" s="1795"/>
      <c r="K17" s="1795"/>
      <c r="L17" s="1795"/>
      <c r="M17" s="1795"/>
      <c r="N17" s="1795"/>
      <c r="O17" s="1795"/>
      <c r="P17" s="1795"/>
      <c r="Q17" s="1795"/>
      <c r="R17" s="1795"/>
      <c r="S17" s="1796"/>
      <c r="W17" s="960"/>
      <c r="X17" s="960"/>
      <c r="Y17" s="960"/>
      <c r="Z17" s="960"/>
      <c r="AA17" s="960"/>
      <c r="AB17" s="960"/>
      <c r="AC17" s="477"/>
      <c r="AD17" s="477"/>
      <c r="AE17" s="477"/>
      <c r="AF17" s="477"/>
    </row>
    <row r="18" spans="1:32" ht="20.100000000000001" customHeight="1">
      <c r="B18" s="1782" t="s">
        <v>197</v>
      </c>
      <c r="C18" s="1783"/>
      <c r="D18" s="1784"/>
      <c r="E18" s="1797" t="str">
        <f>IF(U15=1,各項目入力表!F6,各項目入力表!F7)</f>
        <v>□□　△△</v>
      </c>
      <c r="F18" s="1798"/>
      <c r="G18" s="1798"/>
      <c r="H18" s="1798"/>
      <c r="I18" s="1798"/>
      <c r="J18" s="1798"/>
      <c r="K18" s="1798"/>
      <c r="L18" s="1798"/>
      <c r="M18" s="1798"/>
      <c r="N18" s="1798"/>
      <c r="O18" s="1798"/>
      <c r="P18" s="1798"/>
      <c r="Q18" s="1798"/>
      <c r="R18" s="1798"/>
      <c r="S18" s="1799"/>
      <c r="W18" s="960"/>
      <c r="X18" s="960"/>
      <c r="Y18" s="960"/>
      <c r="Z18" s="960"/>
      <c r="AA18" s="960"/>
      <c r="AB18" s="960"/>
      <c r="AC18" s="478"/>
      <c r="AD18" s="479"/>
      <c r="AE18" s="479"/>
      <c r="AF18" s="479"/>
    </row>
    <row r="19" spans="1:32" ht="20.100000000000001" customHeight="1">
      <c r="B19" s="1782" t="s">
        <v>198</v>
      </c>
      <c r="C19" s="1783"/>
      <c r="D19" s="1784"/>
      <c r="E19" s="1800" t="s">
        <v>263</v>
      </c>
      <c r="F19" s="1801"/>
      <c r="G19" s="1801"/>
      <c r="H19" s="1801"/>
      <c r="I19" s="1801"/>
      <c r="J19" s="1801"/>
      <c r="K19" s="1801"/>
      <c r="L19" s="1801"/>
      <c r="M19" s="1801"/>
      <c r="N19" s="1801"/>
      <c r="O19" s="1801"/>
      <c r="P19" s="1801"/>
      <c r="Q19" s="1801"/>
      <c r="R19" s="1801"/>
      <c r="S19" s="1802"/>
      <c r="W19" s="960"/>
      <c r="X19" s="960"/>
      <c r="Y19" s="960"/>
      <c r="Z19" s="960"/>
      <c r="AA19" s="960"/>
      <c r="AB19" s="960"/>
      <c r="AC19" s="478"/>
      <c r="AD19" s="479"/>
      <c r="AE19" s="479"/>
      <c r="AF19" s="479"/>
    </row>
    <row r="20" spans="1:32" ht="20.100000000000001" customHeight="1">
      <c r="B20" s="1785" t="s">
        <v>202</v>
      </c>
      <c r="C20" s="1786"/>
      <c r="D20" s="1787"/>
      <c r="E20" s="1804" t="s">
        <v>257</v>
      </c>
      <c r="F20" s="1805"/>
      <c r="G20" s="481" t="s">
        <v>72</v>
      </c>
      <c r="H20" s="517" t="s">
        <v>74</v>
      </c>
      <c r="I20" s="1005" t="s">
        <v>255</v>
      </c>
      <c r="J20" s="1803" t="s">
        <v>256</v>
      </c>
      <c r="K20" s="1803"/>
      <c r="L20" s="1806" t="str">
        <f>IF(U15=1,"業務責任者等と直接連絡が取れること",+IF(U15=2,"作業等をおこなう者と直接連絡が取れること"))</f>
        <v>業務責任者等と直接連絡が取れること</v>
      </c>
      <c r="M20" s="1806"/>
      <c r="N20" s="1807"/>
      <c r="O20" s="1807"/>
      <c r="P20" s="1807"/>
      <c r="Q20" s="1807"/>
      <c r="R20" s="1807"/>
      <c r="S20" s="1808"/>
      <c r="W20" s="960"/>
      <c r="X20" s="960"/>
      <c r="Y20" s="960"/>
      <c r="Z20" s="960"/>
      <c r="AA20" s="960"/>
      <c r="AB20" s="960"/>
      <c r="AC20" s="478"/>
      <c r="AD20" s="480"/>
      <c r="AE20" s="479"/>
      <c r="AF20" s="479"/>
    </row>
    <row r="21" spans="1:32" ht="20.100000000000001" customHeight="1">
      <c r="B21" s="1821" t="s">
        <v>732</v>
      </c>
      <c r="C21" s="1822"/>
      <c r="D21" s="1822"/>
      <c r="E21" s="1822"/>
      <c r="F21" s="1822"/>
      <c r="G21" s="1822"/>
      <c r="H21" s="1822"/>
      <c r="I21" s="1822"/>
      <c r="J21" s="1822"/>
      <c r="K21" s="1822"/>
      <c r="L21" s="1822"/>
      <c r="M21" s="1822"/>
      <c r="N21" s="1822"/>
      <c r="O21" s="1822"/>
      <c r="P21" s="1822"/>
      <c r="Q21" s="1822"/>
      <c r="R21" s="1822"/>
      <c r="S21" s="1823"/>
      <c r="W21" s="960"/>
      <c r="X21" s="960"/>
      <c r="Y21" s="960"/>
      <c r="Z21" s="960"/>
      <c r="AA21" s="960"/>
      <c r="AB21" s="960"/>
      <c r="AC21" s="478"/>
      <c r="AD21" s="480"/>
      <c r="AE21" s="479"/>
      <c r="AF21" s="479"/>
    </row>
    <row r="22" spans="1:32" ht="18" customHeight="1">
      <c r="B22" s="1777"/>
      <c r="C22" s="1750"/>
      <c r="D22" s="1750"/>
      <c r="E22" s="1750"/>
      <c r="F22" s="1750"/>
      <c r="G22" s="1750"/>
      <c r="H22" s="1750"/>
      <c r="I22" s="1750"/>
      <c r="J22" s="1750"/>
      <c r="K22" s="1750"/>
      <c r="L22" s="1750"/>
      <c r="M22" s="1750"/>
      <c r="N22" s="1750"/>
      <c r="O22" s="1750"/>
      <c r="P22" s="1750"/>
      <c r="Q22" s="1750"/>
      <c r="R22" s="1750"/>
      <c r="S22" s="1778"/>
      <c r="W22" s="960"/>
      <c r="X22" s="960"/>
      <c r="Y22" s="960"/>
      <c r="Z22" s="960"/>
      <c r="AA22" s="960"/>
      <c r="AB22" s="960"/>
      <c r="AC22" s="478"/>
      <c r="AD22" s="480"/>
      <c r="AE22" s="479"/>
      <c r="AF22" s="479"/>
    </row>
    <row r="23" spans="1:32" ht="18" customHeight="1" thickBot="1">
      <c r="B23" s="1779"/>
      <c r="C23" s="1780"/>
      <c r="D23" s="1780"/>
      <c r="E23" s="1780"/>
      <c r="F23" s="1780"/>
      <c r="G23" s="1780"/>
      <c r="H23" s="1780"/>
      <c r="I23" s="1780"/>
      <c r="J23" s="1780"/>
      <c r="K23" s="1780"/>
      <c r="L23" s="1780"/>
      <c r="M23" s="1780"/>
      <c r="N23" s="1780"/>
      <c r="O23" s="1780"/>
      <c r="P23" s="1780"/>
      <c r="Q23" s="1780"/>
      <c r="R23" s="1780"/>
      <c r="S23" s="1781"/>
      <c r="W23" s="960"/>
      <c r="X23" s="960"/>
      <c r="Y23" s="960"/>
      <c r="Z23" s="960"/>
      <c r="AA23" s="960"/>
      <c r="AB23" s="960"/>
      <c r="AC23" s="478"/>
      <c r="AD23" s="480"/>
      <c r="AE23" s="479"/>
      <c r="AF23" s="479"/>
    </row>
    <row r="24" spans="1:32" ht="18" customHeight="1" thickTop="1">
      <c r="B24" s="1738" t="s">
        <v>595</v>
      </c>
      <c r="C24" s="1739"/>
      <c r="D24" s="1739"/>
      <c r="E24" s="1739"/>
      <c r="F24" s="1739"/>
      <c r="G24" s="1739"/>
      <c r="H24" s="1739"/>
      <c r="I24" s="1739"/>
      <c r="J24" s="1739"/>
      <c r="K24" s="1739"/>
      <c r="L24" s="1739"/>
      <c r="M24" s="1739"/>
      <c r="N24" s="1739"/>
      <c r="O24" s="1739"/>
      <c r="P24" s="1740"/>
      <c r="Q24" s="1735" t="s">
        <v>594</v>
      </c>
      <c r="R24" s="1736"/>
      <c r="S24" s="1737"/>
      <c r="W24" s="960"/>
      <c r="X24" s="960"/>
      <c r="Y24" s="960"/>
      <c r="Z24" s="960"/>
      <c r="AA24" s="960"/>
      <c r="AB24" s="960"/>
      <c r="AC24" s="478"/>
      <c r="AD24" s="480"/>
      <c r="AE24" s="479"/>
      <c r="AF24" s="479"/>
    </row>
    <row r="25" spans="1:32" s="896" customFormat="1" ht="20.100000000000001" customHeight="1">
      <c r="A25" s="895"/>
      <c r="B25" s="897"/>
      <c r="C25" s="1748" t="s">
        <v>730</v>
      </c>
      <c r="D25" s="1748"/>
      <c r="E25" s="1748"/>
      <c r="F25" s="1748"/>
      <c r="G25" s="1748"/>
      <c r="H25" s="1749"/>
      <c r="I25" s="1749"/>
      <c r="J25" s="1749"/>
      <c r="K25" s="1749"/>
      <c r="L25" s="1749"/>
      <c r="M25" s="1749"/>
      <c r="N25" s="1749"/>
      <c r="O25" s="1749"/>
      <c r="P25" s="1750"/>
      <c r="Q25" s="1745"/>
      <c r="R25" s="1746"/>
      <c r="S25" s="1747"/>
      <c r="W25" s="960"/>
      <c r="X25" s="960"/>
      <c r="Y25" s="960"/>
      <c r="Z25" s="960"/>
      <c r="AA25" s="960"/>
      <c r="AB25" s="960"/>
    </row>
    <row r="26" spans="1:32" s="896" customFormat="1" ht="20.100000000000001" customHeight="1">
      <c r="A26" s="895"/>
      <c r="B26" s="897"/>
      <c r="C26" s="1748" t="s">
        <v>583</v>
      </c>
      <c r="D26" s="1748"/>
      <c r="E26" s="1748"/>
      <c r="F26" s="1748"/>
      <c r="G26" s="1748"/>
      <c r="H26" s="1749"/>
      <c r="I26" s="1749"/>
      <c r="J26" s="1749"/>
      <c r="K26" s="1749"/>
      <c r="L26" s="1749"/>
      <c r="M26" s="1749"/>
      <c r="N26" s="1749"/>
      <c r="O26" s="1749"/>
      <c r="P26" s="1750"/>
      <c r="Q26" s="1745"/>
      <c r="R26" s="1746"/>
      <c r="S26" s="1747"/>
      <c r="W26" s="960"/>
      <c r="X26" s="960"/>
      <c r="Y26" s="960"/>
      <c r="Z26" s="960"/>
      <c r="AA26" s="960"/>
      <c r="AB26" s="960"/>
    </row>
    <row r="27" spans="1:32" s="896" customFormat="1" ht="20.100000000000001" customHeight="1">
      <c r="A27" s="895"/>
      <c r="B27" s="897"/>
      <c r="C27" s="1748" t="s">
        <v>726</v>
      </c>
      <c r="D27" s="1748"/>
      <c r="E27" s="1748"/>
      <c r="F27" s="1748"/>
      <c r="G27" s="1748"/>
      <c r="H27" s="1749"/>
      <c r="I27" s="1749"/>
      <c r="J27" s="1749"/>
      <c r="K27" s="1749"/>
      <c r="L27" s="1749"/>
      <c r="M27" s="1749"/>
      <c r="N27" s="1749"/>
      <c r="O27" s="1749"/>
      <c r="P27" s="1750"/>
      <c r="Q27" s="1745"/>
      <c r="R27" s="1746"/>
      <c r="S27" s="1747"/>
      <c r="W27" s="960"/>
      <c r="X27" s="960"/>
      <c r="Y27" s="960"/>
      <c r="Z27" s="960"/>
      <c r="AA27" s="960"/>
      <c r="AB27" s="960"/>
    </row>
    <row r="28" spans="1:32" s="896" customFormat="1" ht="20.100000000000001" customHeight="1">
      <c r="A28" s="895"/>
      <c r="B28" s="897"/>
      <c r="C28" s="1748" t="s">
        <v>727</v>
      </c>
      <c r="D28" s="1748"/>
      <c r="E28" s="1748"/>
      <c r="F28" s="1748"/>
      <c r="G28" s="1748"/>
      <c r="H28" s="1749"/>
      <c r="I28" s="1749"/>
      <c r="J28" s="1749"/>
      <c r="K28" s="1749"/>
      <c r="L28" s="1749"/>
      <c r="M28" s="1749"/>
      <c r="N28" s="1749"/>
      <c r="O28" s="1749"/>
      <c r="P28" s="1750"/>
      <c r="Q28" s="1745"/>
      <c r="R28" s="1746"/>
      <c r="S28" s="1747"/>
      <c r="W28" s="960"/>
      <c r="X28" s="960"/>
      <c r="Y28" s="960"/>
      <c r="Z28" s="960"/>
      <c r="AA28" s="960"/>
      <c r="AB28" s="960"/>
    </row>
    <row r="29" spans="1:32" s="896" customFormat="1" ht="20.100000000000001" customHeight="1">
      <c r="A29" s="895"/>
      <c r="B29" s="897"/>
      <c r="C29" s="1748" t="s">
        <v>728</v>
      </c>
      <c r="D29" s="1748"/>
      <c r="E29" s="1748"/>
      <c r="F29" s="1748"/>
      <c r="G29" s="1748"/>
      <c r="H29" s="1749"/>
      <c r="I29" s="1749"/>
      <c r="J29" s="1749"/>
      <c r="K29" s="1749"/>
      <c r="L29" s="1749"/>
      <c r="M29" s="1749"/>
      <c r="N29" s="1749"/>
      <c r="O29" s="1749"/>
      <c r="P29" s="1750"/>
      <c r="Q29" s="1745"/>
      <c r="R29" s="1746"/>
      <c r="S29" s="1747"/>
      <c r="W29" s="960"/>
      <c r="X29" s="960"/>
      <c r="Y29" s="960"/>
      <c r="Z29" s="960"/>
      <c r="AA29" s="960"/>
      <c r="AB29" s="960"/>
    </row>
    <row r="30" spans="1:32" s="896" customFormat="1" ht="20.100000000000001" customHeight="1">
      <c r="A30" s="895"/>
      <c r="B30" s="897"/>
      <c r="C30" s="1748" t="s">
        <v>729</v>
      </c>
      <c r="D30" s="1748"/>
      <c r="E30" s="1748"/>
      <c r="F30" s="1748"/>
      <c r="G30" s="1748"/>
      <c r="H30" s="1749"/>
      <c r="I30" s="1749"/>
      <c r="J30" s="1749"/>
      <c r="K30" s="1749"/>
      <c r="L30" s="1749"/>
      <c r="M30" s="1749"/>
      <c r="N30" s="1749"/>
      <c r="O30" s="1749"/>
      <c r="P30" s="1750"/>
      <c r="Q30" s="1745"/>
      <c r="R30" s="1746"/>
      <c r="S30" s="1747"/>
      <c r="W30" s="960"/>
      <c r="X30" s="960"/>
      <c r="Y30" s="960"/>
      <c r="Z30" s="960"/>
      <c r="AA30" s="960"/>
      <c r="AB30" s="960"/>
    </row>
    <row r="31" spans="1:32" s="896" customFormat="1" ht="20.100000000000001" customHeight="1">
      <c r="A31" s="895"/>
      <c r="B31" s="897"/>
      <c r="C31" s="1748" t="s">
        <v>584</v>
      </c>
      <c r="D31" s="1748"/>
      <c r="E31" s="1748"/>
      <c r="F31" s="1748"/>
      <c r="G31" s="1748"/>
      <c r="H31" s="1749"/>
      <c r="I31" s="1749"/>
      <c r="J31" s="1749"/>
      <c r="K31" s="1749"/>
      <c r="L31" s="1749"/>
      <c r="M31" s="1749"/>
      <c r="N31" s="1749"/>
      <c r="O31" s="1749"/>
      <c r="P31" s="1750"/>
      <c r="Q31" s="1745"/>
      <c r="R31" s="1746"/>
      <c r="S31" s="1747"/>
      <c r="W31" s="960"/>
      <c r="X31" s="960"/>
      <c r="Y31" s="960"/>
      <c r="Z31" s="960"/>
      <c r="AA31" s="960"/>
      <c r="AB31" s="960"/>
    </row>
    <row r="32" spans="1:32" s="896" customFormat="1" ht="20.100000000000001" customHeight="1">
      <c r="A32" s="895"/>
      <c r="B32" s="897"/>
      <c r="C32" s="1748" t="s">
        <v>585</v>
      </c>
      <c r="D32" s="1748"/>
      <c r="E32" s="1748"/>
      <c r="F32" s="1748"/>
      <c r="G32" s="1748"/>
      <c r="H32" s="1749"/>
      <c r="I32" s="1749"/>
      <c r="J32" s="1749"/>
      <c r="K32" s="1749"/>
      <c r="L32" s="1749"/>
      <c r="M32" s="1749"/>
      <c r="N32" s="1749"/>
      <c r="O32" s="1749"/>
      <c r="P32" s="1750"/>
      <c r="Q32" s="1745"/>
      <c r="R32" s="1746"/>
      <c r="S32" s="1747"/>
      <c r="W32" s="960"/>
      <c r="X32" s="960"/>
      <c r="Y32" s="960"/>
      <c r="Z32" s="960"/>
      <c r="AA32" s="960"/>
      <c r="AB32" s="960"/>
    </row>
    <row r="33" spans="1:28" s="896" customFormat="1" ht="30" customHeight="1">
      <c r="A33" s="895"/>
      <c r="B33" s="897"/>
      <c r="C33" s="1748" t="s">
        <v>592</v>
      </c>
      <c r="D33" s="1748"/>
      <c r="E33" s="1748"/>
      <c r="F33" s="1748"/>
      <c r="G33" s="1748"/>
      <c r="H33" s="1749"/>
      <c r="I33" s="1749"/>
      <c r="J33" s="1749"/>
      <c r="K33" s="1749"/>
      <c r="L33" s="1749"/>
      <c r="M33" s="1749"/>
      <c r="N33" s="1749"/>
      <c r="O33" s="1749"/>
      <c r="P33" s="1750"/>
      <c r="Q33" s="1745"/>
      <c r="R33" s="1746"/>
      <c r="S33" s="1747"/>
      <c r="W33" s="960"/>
      <c r="X33" s="960"/>
      <c r="Y33" s="960"/>
      <c r="Z33" s="960"/>
      <c r="AA33" s="960"/>
      <c r="AB33" s="960"/>
    </row>
    <row r="34" spans="1:28" s="896" customFormat="1" ht="20.100000000000001" customHeight="1">
      <c r="A34" s="895"/>
      <c r="B34" s="897"/>
      <c r="C34" s="1748" t="s">
        <v>586</v>
      </c>
      <c r="D34" s="1748"/>
      <c r="E34" s="1748"/>
      <c r="F34" s="1748"/>
      <c r="G34" s="1748"/>
      <c r="H34" s="1749"/>
      <c r="I34" s="1749"/>
      <c r="J34" s="1749"/>
      <c r="K34" s="1749"/>
      <c r="L34" s="1749"/>
      <c r="M34" s="1749"/>
      <c r="N34" s="1749"/>
      <c r="O34" s="1749"/>
      <c r="P34" s="1750"/>
      <c r="Q34" s="1745"/>
      <c r="R34" s="1746"/>
      <c r="S34" s="1747"/>
      <c r="W34" s="960"/>
      <c r="X34" s="960"/>
      <c r="Y34" s="960"/>
      <c r="Z34" s="960"/>
      <c r="AA34" s="960"/>
      <c r="AB34" s="960"/>
    </row>
    <row r="35" spans="1:28" s="896" customFormat="1" ht="20.100000000000001" customHeight="1">
      <c r="A35" s="895"/>
      <c r="B35" s="897"/>
      <c r="C35" s="1748" t="s">
        <v>587</v>
      </c>
      <c r="D35" s="1748"/>
      <c r="E35" s="1748"/>
      <c r="F35" s="1748"/>
      <c r="G35" s="1748"/>
      <c r="H35" s="1749"/>
      <c r="I35" s="1749"/>
      <c r="J35" s="1749"/>
      <c r="K35" s="1749"/>
      <c r="L35" s="1749"/>
      <c r="M35" s="1749"/>
      <c r="N35" s="1749"/>
      <c r="O35" s="1749"/>
      <c r="P35" s="1750"/>
      <c r="Q35" s="1745"/>
      <c r="R35" s="1746"/>
      <c r="S35" s="1747"/>
      <c r="W35" s="960"/>
      <c r="X35" s="960"/>
      <c r="Y35" s="960"/>
      <c r="Z35" s="960"/>
      <c r="AA35" s="960"/>
      <c r="AB35" s="960"/>
    </row>
    <row r="36" spans="1:28" s="896" customFormat="1" ht="20.100000000000001" customHeight="1">
      <c r="A36" s="895"/>
      <c r="B36" s="898"/>
      <c r="C36" s="1751" t="s">
        <v>588</v>
      </c>
      <c r="D36" s="1752"/>
      <c r="E36" s="1752"/>
      <c r="F36" s="1752"/>
      <c r="G36" s="1752"/>
      <c r="H36" s="1752"/>
      <c r="I36" s="1752"/>
      <c r="J36" s="1752"/>
      <c r="K36" s="1752"/>
      <c r="L36" s="1752"/>
      <c r="M36" s="1752"/>
      <c r="N36" s="1752"/>
      <c r="O36" s="1752"/>
      <c r="P36" s="1753"/>
      <c r="Q36" s="1745"/>
      <c r="R36" s="1746"/>
      <c r="S36" s="1747"/>
      <c r="W36" s="960"/>
      <c r="X36" s="960"/>
      <c r="Y36" s="960"/>
      <c r="Z36" s="960"/>
      <c r="AA36" s="960"/>
      <c r="AB36" s="960"/>
    </row>
    <row r="37" spans="1:28" s="896" customFormat="1" ht="20.100000000000001" customHeight="1">
      <c r="A37" s="895"/>
      <c r="B37" s="898"/>
      <c r="C37" s="1748" t="s">
        <v>589</v>
      </c>
      <c r="D37" s="1817"/>
      <c r="E37" s="1817"/>
      <c r="F37" s="1817"/>
      <c r="G37" s="1817"/>
      <c r="H37" s="1749"/>
      <c r="I37" s="1749"/>
      <c r="J37" s="1749"/>
      <c r="K37" s="1749"/>
      <c r="L37" s="1749"/>
      <c r="M37" s="1749"/>
      <c r="N37" s="1749"/>
      <c r="O37" s="1749"/>
      <c r="P37" s="1750"/>
      <c r="Q37" s="1745"/>
      <c r="R37" s="1746"/>
      <c r="S37" s="1747"/>
      <c r="W37" s="960"/>
      <c r="X37" s="960"/>
      <c r="Y37" s="960"/>
      <c r="Z37" s="960"/>
      <c r="AA37" s="960"/>
      <c r="AB37" s="960"/>
    </row>
    <row r="38" spans="1:28" s="896" customFormat="1" ht="20.100000000000001" customHeight="1">
      <c r="A38" s="895"/>
      <c r="B38" s="898"/>
      <c r="C38" s="1748" t="s">
        <v>590</v>
      </c>
      <c r="D38" s="1817"/>
      <c r="E38" s="1817"/>
      <c r="F38" s="1817"/>
      <c r="G38" s="1817"/>
      <c r="H38" s="1749"/>
      <c r="I38" s="1749"/>
      <c r="J38" s="1749"/>
      <c r="K38" s="1749"/>
      <c r="L38" s="1749"/>
      <c r="M38" s="1749"/>
      <c r="N38" s="1749"/>
      <c r="O38" s="1749"/>
      <c r="P38" s="1750"/>
      <c r="Q38" s="1745"/>
      <c r="R38" s="1746"/>
      <c r="S38" s="1747"/>
      <c r="W38" s="960"/>
      <c r="X38" s="960"/>
      <c r="Y38" s="960"/>
      <c r="Z38" s="960"/>
      <c r="AA38" s="960"/>
      <c r="AB38" s="960"/>
    </row>
    <row r="39" spans="1:28" s="896" customFormat="1" ht="20.100000000000001" customHeight="1">
      <c r="A39" s="895"/>
      <c r="B39" s="898"/>
      <c r="C39" s="1748" t="s">
        <v>591</v>
      </c>
      <c r="D39" s="1817"/>
      <c r="E39" s="1817"/>
      <c r="F39" s="1817"/>
      <c r="G39" s="1817"/>
      <c r="H39" s="1749"/>
      <c r="I39" s="1749"/>
      <c r="J39" s="1749"/>
      <c r="K39" s="1749"/>
      <c r="L39" s="1749"/>
      <c r="M39" s="1749"/>
      <c r="N39" s="1749"/>
      <c r="O39" s="1749"/>
      <c r="P39" s="1750"/>
      <c r="Q39" s="1745"/>
      <c r="R39" s="1746"/>
      <c r="S39" s="1747"/>
      <c r="W39" s="960"/>
      <c r="X39" s="960"/>
      <c r="Y39" s="960"/>
      <c r="Z39" s="960"/>
      <c r="AA39" s="960"/>
      <c r="AB39" s="960"/>
    </row>
    <row r="40" spans="1:28" s="896" customFormat="1" ht="20.100000000000001" customHeight="1" thickBot="1">
      <c r="A40" s="895"/>
      <c r="B40" s="1014"/>
      <c r="C40" s="1741" t="s">
        <v>593</v>
      </c>
      <c r="D40" s="1742"/>
      <c r="E40" s="1742"/>
      <c r="F40" s="1742"/>
      <c r="G40" s="1742"/>
      <c r="H40" s="1743"/>
      <c r="I40" s="1743"/>
      <c r="J40" s="1743"/>
      <c r="K40" s="1743"/>
      <c r="L40" s="1743"/>
      <c r="M40" s="1743"/>
      <c r="N40" s="1743"/>
      <c r="O40" s="1743"/>
      <c r="P40" s="1744"/>
      <c r="Q40" s="1732"/>
      <c r="R40" s="1733"/>
      <c r="S40" s="1734"/>
      <c r="W40" s="960"/>
      <c r="X40" s="960"/>
      <c r="Y40" s="960"/>
      <c r="Z40" s="960"/>
      <c r="AA40" s="960"/>
      <c r="AB40" s="960"/>
    </row>
    <row r="41" spans="1:28" ht="72.75" customHeight="1">
      <c r="B41" s="1811" t="s">
        <v>597</v>
      </c>
      <c r="C41" s="1812"/>
      <c r="D41" s="1812"/>
      <c r="E41" s="1812"/>
      <c r="F41" s="1812"/>
      <c r="G41" s="1812"/>
      <c r="H41" s="1812"/>
      <c r="I41" s="1812"/>
      <c r="J41" s="1812"/>
      <c r="K41" s="1812"/>
      <c r="L41" s="1812"/>
      <c r="M41" s="1812"/>
      <c r="N41" s="1812"/>
      <c r="O41" s="1812"/>
      <c r="P41" s="1812"/>
      <c r="Q41" s="1812"/>
      <c r="R41" s="1812"/>
      <c r="S41" s="1812"/>
      <c r="T41" s="500"/>
      <c r="U41" s="500"/>
    </row>
    <row r="42" spans="1:28" ht="46.5" customHeight="1">
      <c r="B42" s="9"/>
      <c r="C42" s="175"/>
      <c r="D42" s="10"/>
      <c r="E42" s="462"/>
      <c r="F42" s="462"/>
      <c r="G42" s="462"/>
      <c r="H42" s="462"/>
      <c r="I42" s="462"/>
      <c r="J42" s="462"/>
      <c r="K42" s="462"/>
      <c r="L42" s="462"/>
      <c r="M42" s="462"/>
      <c r="N42" s="462"/>
      <c r="O42" s="462"/>
      <c r="P42" s="462"/>
      <c r="Q42" s="462"/>
      <c r="R42" s="462"/>
      <c r="S42" s="462"/>
    </row>
    <row r="43" spans="1:28" ht="12.75" hidden="1" customHeight="1">
      <c r="C43" s="513" t="s">
        <v>230</v>
      </c>
      <c r="F43" s="6" t="s">
        <v>456</v>
      </c>
    </row>
    <row r="44" spans="1:28" hidden="1">
      <c r="C44" s="514" t="s">
        <v>231</v>
      </c>
      <c r="F44" s="6" t="s">
        <v>458</v>
      </c>
    </row>
    <row r="45" spans="1:28" hidden="1">
      <c r="C45" s="513" t="s">
        <v>232</v>
      </c>
      <c r="F45" s="6" t="s">
        <v>459</v>
      </c>
    </row>
    <row r="46" spans="1:28" hidden="1">
      <c r="C46" s="513" t="s">
        <v>233</v>
      </c>
      <c r="F46" s="6" t="s">
        <v>460</v>
      </c>
    </row>
    <row r="47" spans="1:28" hidden="1">
      <c r="C47" s="513" t="s">
        <v>234</v>
      </c>
      <c r="F47" s="6" t="s">
        <v>461</v>
      </c>
    </row>
    <row r="48" spans="1:28" hidden="1">
      <c r="C48" s="513" t="s">
        <v>235</v>
      </c>
      <c r="F48" s="6" t="s">
        <v>462</v>
      </c>
    </row>
    <row r="49" spans="3:6" hidden="1">
      <c r="C49" s="513" t="s">
        <v>236</v>
      </c>
      <c r="F49" s="6" t="s">
        <v>463</v>
      </c>
    </row>
    <row r="50" spans="3:6" hidden="1">
      <c r="C50" s="513" t="s">
        <v>237</v>
      </c>
      <c r="F50" s="6" t="s">
        <v>464</v>
      </c>
    </row>
    <row r="51" spans="3:6" hidden="1">
      <c r="C51" s="513" t="s">
        <v>238</v>
      </c>
      <c r="F51" s="6" t="s">
        <v>465</v>
      </c>
    </row>
    <row r="52" spans="3:6" hidden="1">
      <c r="C52" s="513" t="s">
        <v>239</v>
      </c>
      <c r="F52" s="6" t="s">
        <v>457</v>
      </c>
    </row>
    <row r="53" spans="3:6" hidden="1">
      <c r="C53" s="513" t="s">
        <v>240</v>
      </c>
      <c r="F53" s="6" t="s">
        <v>466</v>
      </c>
    </row>
    <row r="54" spans="3:6" hidden="1">
      <c r="C54" s="513" t="s">
        <v>241</v>
      </c>
      <c r="F54" s="6" t="s">
        <v>467</v>
      </c>
    </row>
    <row r="55" spans="3:6" hidden="1">
      <c r="C55" s="513" t="s">
        <v>242</v>
      </c>
      <c r="F55" s="6" t="s">
        <v>468</v>
      </c>
    </row>
    <row r="56" spans="3:6" hidden="1">
      <c r="C56" s="513" t="s">
        <v>243</v>
      </c>
      <c r="F56" s="6" t="s">
        <v>469</v>
      </c>
    </row>
    <row r="57" spans="3:6" hidden="1">
      <c r="C57" s="513" t="s">
        <v>244</v>
      </c>
      <c r="F57" s="6" t="s">
        <v>470</v>
      </c>
    </row>
    <row r="58" spans="3:6" hidden="1">
      <c r="C58" s="513" t="s">
        <v>245</v>
      </c>
      <c r="F58" s="6" t="s">
        <v>471</v>
      </c>
    </row>
    <row r="59" spans="3:6" hidden="1">
      <c r="C59" s="513" t="s">
        <v>246</v>
      </c>
      <c r="F59" s="6" t="s">
        <v>472</v>
      </c>
    </row>
    <row r="60" spans="3:6" hidden="1">
      <c r="C60" s="513" t="s">
        <v>247</v>
      </c>
      <c r="F60" s="6" t="s">
        <v>473</v>
      </c>
    </row>
    <row r="61" spans="3:6" hidden="1">
      <c r="C61" s="513" t="s">
        <v>248</v>
      </c>
      <c r="F61" s="6" t="s">
        <v>474</v>
      </c>
    </row>
    <row r="62" spans="3:6" hidden="1">
      <c r="C62" s="514" t="s">
        <v>249</v>
      </c>
      <c r="F62" s="6" t="s">
        <v>475</v>
      </c>
    </row>
    <row r="63" spans="3:6" hidden="1">
      <c r="C63" s="513" t="s">
        <v>250</v>
      </c>
      <c r="F63" s="6" t="s">
        <v>476</v>
      </c>
    </row>
    <row r="64" spans="3:6" hidden="1">
      <c r="C64" s="6"/>
      <c r="F64" s="6" t="s">
        <v>477</v>
      </c>
    </row>
    <row r="65" spans="3:21">
      <c r="C65" s="6"/>
    </row>
    <row r="66" spans="3:21">
      <c r="C66" s="6"/>
    </row>
    <row r="67" spans="3:21">
      <c r="C67" s="6"/>
    </row>
    <row r="68" spans="3:21">
      <c r="C68" s="6"/>
    </row>
    <row r="69" spans="3:21">
      <c r="C69" s="6"/>
      <c r="E69" s="7"/>
      <c r="Q69" s="1809" t="s">
        <v>94</v>
      </c>
      <c r="R69" s="1810"/>
      <c r="S69" s="1810"/>
      <c r="T69" s="1810"/>
      <c r="U69" s="502"/>
    </row>
  </sheetData>
  <sheetProtection selectLockedCells="1"/>
  <mergeCells count="71">
    <mergeCell ref="Q69:T69"/>
    <mergeCell ref="B41:S41"/>
    <mergeCell ref="AB1:AH1"/>
    <mergeCell ref="I6:K6"/>
    <mergeCell ref="M6:S6"/>
    <mergeCell ref="M7:S7"/>
    <mergeCell ref="AA7:AH7"/>
    <mergeCell ref="I7:K7"/>
    <mergeCell ref="N1:R1"/>
    <mergeCell ref="C37:P37"/>
    <mergeCell ref="C38:P38"/>
    <mergeCell ref="C39:P39"/>
    <mergeCell ref="B4:G4"/>
    <mergeCell ref="B3:D3"/>
    <mergeCell ref="D11:J11"/>
    <mergeCell ref="B21:S21"/>
    <mergeCell ref="B22:S23"/>
    <mergeCell ref="B18:D18"/>
    <mergeCell ref="B19:D19"/>
    <mergeCell ref="B20:D20"/>
    <mergeCell ref="B15:D16"/>
    <mergeCell ref="E17:S17"/>
    <mergeCell ref="E18:S18"/>
    <mergeCell ref="E19:S19"/>
    <mergeCell ref="J20:K20"/>
    <mergeCell ref="E20:F20"/>
    <mergeCell ref="L20:S20"/>
    <mergeCell ref="AI10:AJ10"/>
    <mergeCell ref="AA8:AH8"/>
    <mergeCell ref="B14:D14"/>
    <mergeCell ref="B17:D17"/>
    <mergeCell ref="AA10:AH10"/>
    <mergeCell ref="I8:K8"/>
    <mergeCell ref="M8:R8"/>
    <mergeCell ref="B13:S13"/>
    <mergeCell ref="K11:P11"/>
    <mergeCell ref="E15:S16"/>
    <mergeCell ref="E14:S14"/>
    <mergeCell ref="V7:Z13"/>
    <mergeCell ref="I9:R10"/>
    <mergeCell ref="Q37:S37"/>
    <mergeCell ref="Q38:S38"/>
    <mergeCell ref="Q39:S39"/>
    <mergeCell ref="C25:P25"/>
    <mergeCell ref="C26:P26"/>
    <mergeCell ref="C27:P27"/>
    <mergeCell ref="C28:P28"/>
    <mergeCell ref="C29:P29"/>
    <mergeCell ref="C30:P30"/>
    <mergeCell ref="C31:P31"/>
    <mergeCell ref="C32:P32"/>
    <mergeCell ref="C33:P33"/>
    <mergeCell ref="C34:P34"/>
    <mergeCell ref="C35:P35"/>
    <mergeCell ref="C36:P36"/>
    <mergeCell ref="Q40:S40"/>
    <mergeCell ref="Q24:S24"/>
    <mergeCell ref="B24:P24"/>
    <mergeCell ref="C40:P40"/>
    <mergeCell ref="Q25:S25"/>
    <mergeCell ref="Q26:S26"/>
    <mergeCell ref="Q27:S27"/>
    <mergeCell ref="Q28:S28"/>
    <mergeCell ref="Q29:S29"/>
    <mergeCell ref="Q30:S30"/>
    <mergeCell ref="Q31:S31"/>
    <mergeCell ref="Q32:S32"/>
    <mergeCell ref="Q33:S33"/>
    <mergeCell ref="Q34:S34"/>
    <mergeCell ref="Q35:S35"/>
    <mergeCell ref="Q36:S36"/>
  </mergeCells>
  <phoneticPr fontId="3"/>
  <dataValidations disablePrompts="1" count="1">
    <dataValidation type="list" allowBlank="1" showInputMessage="1" showErrorMessage="1" sqref="AD20:AD40">
      <formula1>#REF!</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oddHeader>&amp;L&amp;"ＭＳ 明朝,標準"&amp;8&amp;K01+034第5号様式①（第10条関係）建築保全業務委託用</oddHeader>
    <oddFooter>&amp;R&amp;"ＭＳ 明朝,標準"&amp;8&amp;K01+034受注者⇒施設管理担当者</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4492" r:id="rId4" name="Option Button 76">
              <controlPr locked="0" defaultSize="0" autoFill="0" autoLine="0" autoPict="0">
                <anchor moveWithCells="1">
                  <from>
                    <xdr:col>4</xdr:col>
                    <xdr:colOff>152400</xdr:colOff>
                    <xdr:row>14</xdr:row>
                    <xdr:rowOff>190500</xdr:rowOff>
                  </from>
                  <to>
                    <xdr:col>5</xdr:col>
                    <xdr:colOff>0</xdr:colOff>
                    <xdr:row>15</xdr:row>
                    <xdr:rowOff>68580</xdr:rowOff>
                  </to>
                </anchor>
              </controlPr>
            </control>
          </mc:Choice>
        </mc:AlternateContent>
        <mc:AlternateContent xmlns:mc="http://schemas.openxmlformats.org/markup-compatibility/2006">
          <mc:Choice Requires="x14">
            <control shapeId="444494" r:id="rId5" name="Option Button 78">
              <controlPr locked="0" defaultSize="0" autoFill="0" autoLine="0" autoPict="0">
                <anchor moveWithCells="1">
                  <from>
                    <xdr:col>8</xdr:col>
                    <xdr:colOff>106680</xdr:colOff>
                    <xdr:row>14</xdr:row>
                    <xdr:rowOff>160020</xdr:rowOff>
                  </from>
                  <to>
                    <xdr:col>8</xdr:col>
                    <xdr:colOff>373380</xdr:colOff>
                    <xdr:row>15</xdr:row>
                    <xdr:rowOff>76200</xdr:rowOff>
                  </to>
                </anchor>
              </controlPr>
            </control>
          </mc:Choice>
        </mc:AlternateContent>
        <mc:AlternateContent xmlns:mc="http://schemas.openxmlformats.org/markup-compatibility/2006">
          <mc:Choice Requires="x14">
            <control shapeId="444505" r:id="rId6" name="Check Box 89">
              <controlPr locked="0" defaultSize="0" autoFill="0" autoLine="0" autoPict="0">
                <anchor moveWithCells="1">
                  <from>
                    <xdr:col>1</xdr:col>
                    <xdr:colOff>60960</xdr:colOff>
                    <xdr:row>26</xdr:row>
                    <xdr:rowOff>213360</xdr:rowOff>
                  </from>
                  <to>
                    <xdr:col>2</xdr:col>
                    <xdr:colOff>38100</xdr:colOff>
                    <xdr:row>28</xdr:row>
                    <xdr:rowOff>22860</xdr:rowOff>
                  </to>
                </anchor>
              </controlPr>
            </control>
          </mc:Choice>
        </mc:AlternateContent>
        <mc:AlternateContent xmlns:mc="http://schemas.openxmlformats.org/markup-compatibility/2006">
          <mc:Choice Requires="x14">
            <control shapeId="444506" r:id="rId7" name="Check Box 90">
              <controlPr locked="0" defaultSize="0" autoFill="0" autoLine="0" autoPict="0">
                <anchor moveWithCells="1">
                  <from>
                    <xdr:col>1</xdr:col>
                    <xdr:colOff>60960</xdr:colOff>
                    <xdr:row>27</xdr:row>
                    <xdr:rowOff>198120</xdr:rowOff>
                  </from>
                  <to>
                    <xdr:col>2</xdr:col>
                    <xdr:colOff>38100</xdr:colOff>
                    <xdr:row>29</xdr:row>
                    <xdr:rowOff>22860</xdr:rowOff>
                  </to>
                </anchor>
              </controlPr>
            </control>
          </mc:Choice>
        </mc:AlternateContent>
        <mc:AlternateContent xmlns:mc="http://schemas.openxmlformats.org/markup-compatibility/2006">
          <mc:Choice Requires="x14">
            <control shapeId="444507" r:id="rId8" name="Check Box 91">
              <controlPr locked="0" defaultSize="0" autoFill="0" autoLine="0" autoPict="0">
                <anchor moveWithCells="1">
                  <from>
                    <xdr:col>1</xdr:col>
                    <xdr:colOff>60960</xdr:colOff>
                    <xdr:row>28</xdr:row>
                    <xdr:rowOff>213360</xdr:rowOff>
                  </from>
                  <to>
                    <xdr:col>2</xdr:col>
                    <xdr:colOff>38100</xdr:colOff>
                    <xdr:row>30</xdr:row>
                    <xdr:rowOff>22860</xdr:rowOff>
                  </to>
                </anchor>
              </controlPr>
            </control>
          </mc:Choice>
        </mc:AlternateContent>
        <mc:AlternateContent xmlns:mc="http://schemas.openxmlformats.org/markup-compatibility/2006">
          <mc:Choice Requires="x14">
            <control shapeId="444508" r:id="rId9" name="Check Box 92">
              <controlPr locked="0" defaultSize="0" autoFill="0" autoLine="0" autoPict="0">
                <anchor moveWithCells="1">
                  <from>
                    <xdr:col>1</xdr:col>
                    <xdr:colOff>60960</xdr:colOff>
                    <xdr:row>23</xdr:row>
                    <xdr:rowOff>198120</xdr:rowOff>
                  </from>
                  <to>
                    <xdr:col>2</xdr:col>
                    <xdr:colOff>38100</xdr:colOff>
                    <xdr:row>25</xdr:row>
                    <xdr:rowOff>22860</xdr:rowOff>
                  </to>
                </anchor>
              </controlPr>
            </control>
          </mc:Choice>
        </mc:AlternateContent>
        <mc:AlternateContent xmlns:mc="http://schemas.openxmlformats.org/markup-compatibility/2006">
          <mc:Choice Requires="x14">
            <control shapeId="444509" r:id="rId10" name="Check Box 93">
              <controlPr locked="0" defaultSize="0" autoFill="0" autoLine="0" autoPict="0">
                <anchor moveWithCells="1">
                  <from>
                    <xdr:col>1</xdr:col>
                    <xdr:colOff>60960</xdr:colOff>
                    <xdr:row>24</xdr:row>
                    <xdr:rowOff>213360</xdr:rowOff>
                  </from>
                  <to>
                    <xdr:col>2</xdr:col>
                    <xdr:colOff>38100</xdr:colOff>
                    <xdr:row>26</xdr:row>
                    <xdr:rowOff>22860</xdr:rowOff>
                  </to>
                </anchor>
              </controlPr>
            </control>
          </mc:Choice>
        </mc:AlternateContent>
        <mc:AlternateContent xmlns:mc="http://schemas.openxmlformats.org/markup-compatibility/2006">
          <mc:Choice Requires="x14">
            <control shapeId="444510" r:id="rId11" name="Check Box 94">
              <controlPr locked="0" defaultSize="0" autoFill="0" autoLine="0" autoPict="0">
                <anchor moveWithCells="1">
                  <from>
                    <xdr:col>1</xdr:col>
                    <xdr:colOff>60960</xdr:colOff>
                    <xdr:row>25</xdr:row>
                    <xdr:rowOff>213360</xdr:rowOff>
                  </from>
                  <to>
                    <xdr:col>2</xdr:col>
                    <xdr:colOff>38100</xdr:colOff>
                    <xdr:row>27</xdr:row>
                    <xdr:rowOff>22860</xdr:rowOff>
                  </to>
                </anchor>
              </controlPr>
            </control>
          </mc:Choice>
        </mc:AlternateContent>
        <mc:AlternateContent xmlns:mc="http://schemas.openxmlformats.org/markup-compatibility/2006">
          <mc:Choice Requires="x14">
            <control shapeId="444511" r:id="rId12" name="Check Box 95">
              <controlPr locked="0" defaultSize="0" autoFill="0" autoLine="0" autoPict="0">
                <anchor moveWithCells="1">
                  <from>
                    <xdr:col>1</xdr:col>
                    <xdr:colOff>68580</xdr:colOff>
                    <xdr:row>32</xdr:row>
                    <xdr:rowOff>365760</xdr:rowOff>
                  </from>
                  <to>
                    <xdr:col>2</xdr:col>
                    <xdr:colOff>45720</xdr:colOff>
                    <xdr:row>34</xdr:row>
                    <xdr:rowOff>30480</xdr:rowOff>
                  </to>
                </anchor>
              </controlPr>
            </control>
          </mc:Choice>
        </mc:AlternateContent>
        <mc:AlternateContent xmlns:mc="http://schemas.openxmlformats.org/markup-compatibility/2006">
          <mc:Choice Requires="x14">
            <control shapeId="444512" r:id="rId13" name="Check Box 96">
              <controlPr locked="0" defaultSize="0" autoFill="0" autoLine="0" autoPict="0">
                <anchor moveWithCells="1">
                  <from>
                    <xdr:col>1</xdr:col>
                    <xdr:colOff>68580</xdr:colOff>
                    <xdr:row>33</xdr:row>
                    <xdr:rowOff>198120</xdr:rowOff>
                  </from>
                  <to>
                    <xdr:col>2</xdr:col>
                    <xdr:colOff>45720</xdr:colOff>
                    <xdr:row>35</xdr:row>
                    <xdr:rowOff>22860</xdr:rowOff>
                  </to>
                </anchor>
              </controlPr>
            </control>
          </mc:Choice>
        </mc:AlternateContent>
        <mc:AlternateContent xmlns:mc="http://schemas.openxmlformats.org/markup-compatibility/2006">
          <mc:Choice Requires="x14">
            <control shapeId="444513" r:id="rId14" name="Check Box 97">
              <controlPr locked="0" defaultSize="0" autoFill="0" autoLine="0" autoPict="0">
                <anchor moveWithCells="1">
                  <from>
                    <xdr:col>1</xdr:col>
                    <xdr:colOff>60960</xdr:colOff>
                    <xdr:row>29</xdr:row>
                    <xdr:rowOff>213360</xdr:rowOff>
                  </from>
                  <to>
                    <xdr:col>2</xdr:col>
                    <xdr:colOff>38100</xdr:colOff>
                    <xdr:row>31</xdr:row>
                    <xdr:rowOff>22860</xdr:rowOff>
                  </to>
                </anchor>
              </controlPr>
            </control>
          </mc:Choice>
        </mc:AlternateContent>
        <mc:AlternateContent xmlns:mc="http://schemas.openxmlformats.org/markup-compatibility/2006">
          <mc:Choice Requires="x14">
            <control shapeId="444514" r:id="rId15" name="Check Box 98">
              <controlPr locked="0" defaultSize="0" autoFill="0" autoLine="0" autoPict="0">
                <anchor moveWithCells="1">
                  <from>
                    <xdr:col>1</xdr:col>
                    <xdr:colOff>60960</xdr:colOff>
                    <xdr:row>30</xdr:row>
                    <xdr:rowOff>213360</xdr:rowOff>
                  </from>
                  <to>
                    <xdr:col>2</xdr:col>
                    <xdr:colOff>38100</xdr:colOff>
                    <xdr:row>32</xdr:row>
                    <xdr:rowOff>22860</xdr:rowOff>
                  </to>
                </anchor>
              </controlPr>
            </control>
          </mc:Choice>
        </mc:AlternateContent>
        <mc:AlternateContent xmlns:mc="http://schemas.openxmlformats.org/markup-compatibility/2006">
          <mc:Choice Requires="x14">
            <control shapeId="444519" r:id="rId16" name="Check Box 103">
              <controlPr locked="0" defaultSize="0" autoFill="0" autoLine="0" autoPict="0">
                <anchor moveWithCells="1">
                  <from>
                    <xdr:col>1</xdr:col>
                    <xdr:colOff>76200</xdr:colOff>
                    <xdr:row>35</xdr:row>
                    <xdr:rowOff>228600</xdr:rowOff>
                  </from>
                  <to>
                    <xdr:col>2</xdr:col>
                    <xdr:colOff>60960</xdr:colOff>
                    <xdr:row>37</xdr:row>
                    <xdr:rowOff>38100</xdr:rowOff>
                  </to>
                </anchor>
              </controlPr>
            </control>
          </mc:Choice>
        </mc:AlternateContent>
        <mc:AlternateContent xmlns:mc="http://schemas.openxmlformats.org/markup-compatibility/2006">
          <mc:Choice Requires="x14">
            <control shapeId="444520" r:id="rId17" name="Check Box 104">
              <controlPr locked="0" defaultSize="0" autoFill="0" autoLine="0" autoPict="0">
                <anchor moveWithCells="1">
                  <from>
                    <xdr:col>1</xdr:col>
                    <xdr:colOff>60960</xdr:colOff>
                    <xdr:row>37</xdr:row>
                    <xdr:rowOff>22860</xdr:rowOff>
                  </from>
                  <to>
                    <xdr:col>2</xdr:col>
                    <xdr:colOff>38100</xdr:colOff>
                    <xdr:row>38</xdr:row>
                    <xdr:rowOff>30480</xdr:rowOff>
                  </to>
                </anchor>
              </controlPr>
            </control>
          </mc:Choice>
        </mc:AlternateContent>
        <mc:AlternateContent xmlns:mc="http://schemas.openxmlformats.org/markup-compatibility/2006">
          <mc:Choice Requires="x14">
            <control shapeId="444521" r:id="rId18" name="Check Box 105">
              <controlPr locked="0" defaultSize="0" autoFill="0" autoLine="0" autoPict="0">
                <anchor moveWithCells="1">
                  <from>
                    <xdr:col>1</xdr:col>
                    <xdr:colOff>68580</xdr:colOff>
                    <xdr:row>37</xdr:row>
                    <xdr:rowOff>228600</xdr:rowOff>
                  </from>
                  <to>
                    <xdr:col>2</xdr:col>
                    <xdr:colOff>45720</xdr:colOff>
                    <xdr:row>38</xdr:row>
                    <xdr:rowOff>236220</xdr:rowOff>
                  </to>
                </anchor>
              </controlPr>
            </control>
          </mc:Choice>
        </mc:AlternateContent>
        <mc:AlternateContent xmlns:mc="http://schemas.openxmlformats.org/markup-compatibility/2006">
          <mc:Choice Requires="x14">
            <control shapeId="444523" r:id="rId19" name="Check Box 107">
              <controlPr locked="0" defaultSize="0" autoFill="0" autoLine="0" autoPict="0">
                <anchor moveWithCells="1">
                  <from>
                    <xdr:col>1</xdr:col>
                    <xdr:colOff>60960</xdr:colOff>
                    <xdr:row>38</xdr:row>
                    <xdr:rowOff>198120</xdr:rowOff>
                  </from>
                  <to>
                    <xdr:col>2</xdr:col>
                    <xdr:colOff>38100</xdr:colOff>
                    <xdr:row>40</xdr:row>
                    <xdr:rowOff>7620</xdr:rowOff>
                  </to>
                </anchor>
              </controlPr>
            </control>
          </mc:Choice>
        </mc:AlternateContent>
        <mc:AlternateContent xmlns:mc="http://schemas.openxmlformats.org/markup-compatibility/2006">
          <mc:Choice Requires="x14">
            <control shapeId="444524" r:id="rId20" name="Check Box 108">
              <controlPr locked="0" defaultSize="0" autoFill="0" autoLine="0" autoPict="0">
                <anchor moveWithCells="1">
                  <from>
                    <xdr:col>1</xdr:col>
                    <xdr:colOff>68580</xdr:colOff>
                    <xdr:row>32</xdr:row>
                    <xdr:rowOff>30480</xdr:rowOff>
                  </from>
                  <to>
                    <xdr:col>2</xdr:col>
                    <xdr:colOff>45720</xdr:colOff>
                    <xdr:row>32</xdr:row>
                    <xdr:rowOff>312420</xdr:rowOff>
                  </to>
                </anchor>
              </controlPr>
            </control>
          </mc:Choice>
        </mc:AlternateContent>
        <mc:AlternateContent xmlns:mc="http://schemas.openxmlformats.org/markup-compatibility/2006">
          <mc:Choice Requires="x14">
            <control shapeId="444526" r:id="rId21" name="Check Box 110">
              <controlPr locked="0" defaultSize="0" autoFill="0" autoLine="0" autoPict="0">
                <anchor moveWithCells="1">
                  <from>
                    <xdr:col>1</xdr:col>
                    <xdr:colOff>68580</xdr:colOff>
                    <xdr:row>34</xdr:row>
                    <xdr:rowOff>198120</xdr:rowOff>
                  </from>
                  <to>
                    <xdr:col>2</xdr:col>
                    <xdr:colOff>45720</xdr:colOff>
                    <xdr:row>36</xdr:row>
                    <xdr:rowOff>22860</xdr:rowOff>
                  </to>
                </anchor>
              </controlPr>
            </control>
          </mc:Choice>
        </mc:AlternateContent>
        <mc:AlternateContent xmlns:mc="http://schemas.openxmlformats.org/markup-compatibility/2006">
          <mc:Choice Requires="x14">
            <control shapeId="444527" r:id="rId22" name="Check Box 111">
              <controlPr locked="0" defaultSize="0" autoFill="0" autoLine="0" autoPict="0">
                <anchor moveWithCells="1">
                  <from>
                    <xdr:col>4</xdr:col>
                    <xdr:colOff>251460</xdr:colOff>
                    <xdr:row>28</xdr:row>
                    <xdr:rowOff>220980</xdr:rowOff>
                  </from>
                  <to>
                    <xdr:col>5</xdr:col>
                    <xdr:colOff>106680</xdr:colOff>
                    <xdr:row>30</xdr:row>
                    <xdr:rowOff>30480</xdr:rowOff>
                  </to>
                </anchor>
              </controlPr>
            </control>
          </mc:Choice>
        </mc:AlternateContent>
        <mc:AlternateContent xmlns:mc="http://schemas.openxmlformats.org/markup-compatibility/2006">
          <mc:Choice Requires="x14">
            <control shapeId="444529" r:id="rId23" name="Check Box 113">
              <controlPr locked="0" defaultSize="0" autoFill="0" autoLine="0" autoPict="0">
                <anchor moveWithCells="1">
                  <from>
                    <xdr:col>6</xdr:col>
                    <xdr:colOff>350520</xdr:colOff>
                    <xdr:row>28</xdr:row>
                    <xdr:rowOff>220980</xdr:rowOff>
                  </from>
                  <to>
                    <xdr:col>7</xdr:col>
                    <xdr:colOff>220980</xdr:colOff>
                    <xdr:row>30</xdr:row>
                    <xdr:rowOff>30480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K73"/>
  <sheetViews>
    <sheetView showZeros="0" view="pageBreakPreview" zoomScaleNormal="100" zoomScaleSheetLayoutView="100" workbookViewId="0">
      <selection activeCell="S8" sqref="S8"/>
    </sheetView>
  </sheetViews>
  <sheetFormatPr defaultColWidth="9" defaultRowHeight="12"/>
  <cols>
    <col min="1" max="1" width="9" style="6" customWidth="1"/>
    <col min="2" max="2" width="3.77734375" style="6" customWidth="1"/>
    <col min="3" max="3" width="6.6640625" style="7" customWidth="1"/>
    <col min="4" max="4" width="5.21875" style="7" customWidth="1"/>
    <col min="5" max="19" width="5.21875" style="6" customWidth="1"/>
    <col min="20" max="20" width="24.6640625" style="6" customWidth="1"/>
    <col min="21" max="21" width="9" style="6" hidden="1" customWidth="1"/>
    <col min="22" max="23" width="9" style="6"/>
    <col min="24" max="24" width="9" style="6" customWidth="1"/>
    <col min="25" max="25" width="9" style="6"/>
    <col min="26" max="26" width="4.77734375" style="6" customWidth="1"/>
    <col min="27" max="27" width="9.44140625" style="6" customWidth="1"/>
    <col min="28" max="29" width="3.6640625" style="6" customWidth="1"/>
    <col min="30" max="248" width="9" style="6"/>
    <col min="249" max="249" width="0.88671875" style="6" customWidth="1"/>
    <col min="250" max="250" width="15.6640625" style="6" customWidth="1"/>
    <col min="251" max="251" width="4.6640625" style="6" customWidth="1"/>
    <col min="252" max="252" width="8.6640625" style="6" customWidth="1"/>
    <col min="253" max="253" width="9.6640625" style="6" customWidth="1"/>
    <col min="254" max="254" width="4.6640625" style="6" customWidth="1"/>
    <col min="255" max="255" width="15.6640625" style="6" customWidth="1"/>
    <col min="256" max="256" width="10.6640625" style="6" customWidth="1"/>
    <col min="257" max="258" width="8.6640625" style="6" customWidth="1"/>
    <col min="259" max="260" width="0.88671875" style="6" customWidth="1"/>
    <col min="261" max="504" width="9" style="6"/>
    <col min="505" max="505" width="0.88671875" style="6" customWidth="1"/>
    <col min="506" max="506" width="15.6640625" style="6" customWidth="1"/>
    <col min="507" max="507" width="4.6640625" style="6" customWidth="1"/>
    <col min="508" max="508" width="8.6640625" style="6" customWidth="1"/>
    <col min="509" max="509" width="9.6640625" style="6" customWidth="1"/>
    <col min="510" max="510" width="4.6640625" style="6" customWidth="1"/>
    <col min="511" max="511" width="15.6640625" style="6" customWidth="1"/>
    <col min="512" max="512" width="10.6640625" style="6" customWidth="1"/>
    <col min="513" max="514" width="8.6640625" style="6" customWidth="1"/>
    <col min="515" max="516" width="0.88671875" style="6" customWidth="1"/>
    <col min="517" max="760" width="9" style="6"/>
    <col min="761" max="761" width="0.88671875" style="6" customWidth="1"/>
    <col min="762" max="762" width="15.6640625" style="6" customWidth="1"/>
    <col min="763" max="763" width="4.6640625" style="6" customWidth="1"/>
    <col min="764" max="764" width="8.6640625" style="6" customWidth="1"/>
    <col min="765" max="765" width="9.6640625" style="6" customWidth="1"/>
    <col min="766" max="766" width="4.6640625" style="6" customWidth="1"/>
    <col min="767" max="767" width="15.6640625" style="6" customWidth="1"/>
    <col min="768" max="768" width="10.6640625" style="6" customWidth="1"/>
    <col min="769" max="770" width="8.6640625" style="6" customWidth="1"/>
    <col min="771" max="772" width="0.88671875" style="6" customWidth="1"/>
    <col min="773" max="1016" width="9" style="6"/>
    <col min="1017" max="1017" width="0.88671875" style="6" customWidth="1"/>
    <col min="1018" max="1018" width="15.6640625" style="6" customWidth="1"/>
    <col min="1019" max="1019" width="4.6640625" style="6" customWidth="1"/>
    <col min="1020" max="1020" width="8.6640625" style="6" customWidth="1"/>
    <col min="1021" max="1021" width="9.6640625" style="6" customWidth="1"/>
    <col min="1022" max="1022" width="4.6640625" style="6" customWidth="1"/>
    <col min="1023" max="1023" width="15.6640625" style="6" customWidth="1"/>
    <col min="1024" max="1024" width="10.6640625" style="6" customWidth="1"/>
    <col min="1025" max="1026" width="8.6640625" style="6" customWidth="1"/>
    <col min="1027" max="1028" width="0.88671875" style="6" customWidth="1"/>
    <col min="1029" max="1272" width="9" style="6"/>
    <col min="1273" max="1273" width="0.88671875" style="6" customWidth="1"/>
    <col min="1274" max="1274" width="15.6640625" style="6" customWidth="1"/>
    <col min="1275" max="1275" width="4.6640625" style="6" customWidth="1"/>
    <col min="1276" max="1276" width="8.6640625" style="6" customWidth="1"/>
    <col min="1277" max="1277" width="9.6640625" style="6" customWidth="1"/>
    <col min="1278" max="1278" width="4.6640625" style="6" customWidth="1"/>
    <col min="1279" max="1279" width="15.6640625" style="6" customWidth="1"/>
    <col min="1280" max="1280" width="10.6640625" style="6" customWidth="1"/>
    <col min="1281" max="1282" width="8.6640625" style="6" customWidth="1"/>
    <col min="1283" max="1284" width="0.88671875" style="6" customWidth="1"/>
    <col min="1285" max="1528" width="9" style="6"/>
    <col min="1529" max="1529" width="0.88671875" style="6" customWidth="1"/>
    <col min="1530" max="1530" width="15.6640625" style="6" customWidth="1"/>
    <col min="1531" max="1531" width="4.6640625" style="6" customWidth="1"/>
    <col min="1532" max="1532" width="8.6640625" style="6" customWidth="1"/>
    <col min="1533" max="1533" width="9.6640625" style="6" customWidth="1"/>
    <col min="1534" max="1534" width="4.6640625" style="6" customWidth="1"/>
    <col min="1535" max="1535" width="15.6640625" style="6" customWidth="1"/>
    <col min="1536" max="1536" width="10.6640625" style="6" customWidth="1"/>
    <col min="1537" max="1538" width="8.6640625" style="6" customWidth="1"/>
    <col min="1539" max="1540" width="0.88671875" style="6" customWidth="1"/>
    <col min="1541" max="1784" width="9" style="6"/>
    <col min="1785" max="1785" width="0.88671875" style="6" customWidth="1"/>
    <col min="1786" max="1786" width="15.6640625" style="6" customWidth="1"/>
    <col min="1787" max="1787" width="4.6640625" style="6" customWidth="1"/>
    <col min="1788" max="1788" width="8.6640625" style="6" customWidth="1"/>
    <col min="1789" max="1789" width="9.6640625" style="6" customWidth="1"/>
    <col min="1790" max="1790" width="4.6640625" style="6" customWidth="1"/>
    <col min="1791" max="1791" width="15.6640625" style="6" customWidth="1"/>
    <col min="1792" max="1792" width="10.6640625" style="6" customWidth="1"/>
    <col min="1793" max="1794" width="8.6640625" style="6" customWidth="1"/>
    <col min="1795" max="1796" width="0.88671875" style="6" customWidth="1"/>
    <col min="1797" max="2040" width="9" style="6"/>
    <col min="2041" max="2041" width="0.88671875" style="6" customWidth="1"/>
    <col min="2042" max="2042" width="15.6640625" style="6" customWidth="1"/>
    <col min="2043" max="2043" width="4.6640625" style="6" customWidth="1"/>
    <col min="2044" max="2044" width="8.6640625" style="6" customWidth="1"/>
    <col min="2045" max="2045" width="9.6640625" style="6" customWidth="1"/>
    <col min="2046" max="2046" width="4.6640625" style="6" customWidth="1"/>
    <col min="2047" max="2047" width="15.6640625" style="6" customWidth="1"/>
    <col min="2048" max="2048" width="10.6640625" style="6" customWidth="1"/>
    <col min="2049" max="2050" width="8.6640625" style="6" customWidth="1"/>
    <col min="2051" max="2052" width="0.88671875" style="6" customWidth="1"/>
    <col min="2053" max="2296" width="9" style="6"/>
    <col min="2297" max="2297" width="0.88671875" style="6" customWidth="1"/>
    <col min="2298" max="2298" width="15.6640625" style="6" customWidth="1"/>
    <col min="2299" max="2299" width="4.6640625" style="6" customWidth="1"/>
    <col min="2300" max="2300" width="8.6640625" style="6" customWidth="1"/>
    <col min="2301" max="2301" width="9.6640625" style="6" customWidth="1"/>
    <col min="2302" max="2302" width="4.6640625" style="6" customWidth="1"/>
    <col min="2303" max="2303" width="15.6640625" style="6" customWidth="1"/>
    <col min="2304" max="2304" width="10.6640625" style="6" customWidth="1"/>
    <col min="2305" max="2306" width="8.6640625" style="6" customWidth="1"/>
    <col min="2307" max="2308" width="0.88671875" style="6" customWidth="1"/>
    <col min="2309" max="2552" width="9" style="6"/>
    <col min="2553" max="2553" width="0.88671875" style="6" customWidth="1"/>
    <col min="2554" max="2554" width="15.6640625" style="6" customWidth="1"/>
    <col min="2555" max="2555" width="4.6640625" style="6" customWidth="1"/>
    <col min="2556" max="2556" width="8.6640625" style="6" customWidth="1"/>
    <col min="2557" max="2557" width="9.6640625" style="6" customWidth="1"/>
    <col min="2558" max="2558" width="4.6640625" style="6" customWidth="1"/>
    <col min="2559" max="2559" width="15.6640625" style="6" customWidth="1"/>
    <col min="2560" max="2560" width="10.6640625" style="6" customWidth="1"/>
    <col min="2561" max="2562" width="8.6640625" style="6" customWidth="1"/>
    <col min="2563" max="2564" width="0.88671875" style="6" customWidth="1"/>
    <col min="2565" max="2808" width="9" style="6"/>
    <col min="2809" max="2809" width="0.88671875" style="6" customWidth="1"/>
    <col min="2810" max="2810" width="15.6640625" style="6" customWidth="1"/>
    <col min="2811" max="2811" width="4.6640625" style="6" customWidth="1"/>
    <col min="2812" max="2812" width="8.6640625" style="6" customWidth="1"/>
    <col min="2813" max="2813" width="9.6640625" style="6" customWidth="1"/>
    <col min="2814" max="2814" width="4.6640625" style="6" customWidth="1"/>
    <col min="2815" max="2815" width="15.6640625" style="6" customWidth="1"/>
    <col min="2816" max="2816" width="10.6640625" style="6" customWidth="1"/>
    <col min="2817" max="2818" width="8.6640625" style="6" customWidth="1"/>
    <col min="2819" max="2820" width="0.88671875" style="6" customWidth="1"/>
    <col min="2821" max="3064" width="9" style="6"/>
    <col min="3065" max="3065" width="0.88671875" style="6" customWidth="1"/>
    <col min="3066" max="3066" width="15.6640625" style="6" customWidth="1"/>
    <col min="3067" max="3067" width="4.6640625" style="6" customWidth="1"/>
    <col min="3068" max="3068" width="8.6640625" style="6" customWidth="1"/>
    <col min="3069" max="3069" width="9.6640625" style="6" customWidth="1"/>
    <col min="3070" max="3070" width="4.6640625" style="6" customWidth="1"/>
    <col min="3071" max="3071" width="15.6640625" style="6" customWidth="1"/>
    <col min="3072" max="3072" width="10.6640625" style="6" customWidth="1"/>
    <col min="3073" max="3074" width="8.6640625" style="6" customWidth="1"/>
    <col min="3075" max="3076" width="0.88671875" style="6" customWidth="1"/>
    <col min="3077" max="3320" width="9" style="6"/>
    <col min="3321" max="3321" width="0.88671875" style="6" customWidth="1"/>
    <col min="3322" max="3322" width="15.6640625" style="6" customWidth="1"/>
    <col min="3323" max="3323" width="4.6640625" style="6" customWidth="1"/>
    <col min="3324" max="3324" width="8.6640625" style="6" customWidth="1"/>
    <col min="3325" max="3325" width="9.6640625" style="6" customWidth="1"/>
    <col min="3326" max="3326" width="4.6640625" style="6" customWidth="1"/>
    <col min="3327" max="3327" width="15.6640625" style="6" customWidth="1"/>
    <col min="3328" max="3328" width="10.6640625" style="6" customWidth="1"/>
    <col min="3329" max="3330" width="8.6640625" style="6" customWidth="1"/>
    <col min="3331" max="3332" width="0.88671875" style="6" customWidth="1"/>
    <col min="3333" max="3576" width="9" style="6"/>
    <col min="3577" max="3577" width="0.88671875" style="6" customWidth="1"/>
    <col min="3578" max="3578" width="15.6640625" style="6" customWidth="1"/>
    <col min="3579" max="3579" width="4.6640625" style="6" customWidth="1"/>
    <col min="3580" max="3580" width="8.6640625" style="6" customWidth="1"/>
    <col min="3581" max="3581" width="9.6640625" style="6" customWidth="1"/>
    <col min="3582" max="3582" width="4.6640625" style="6" customWidth="1"/>
    <col min="3583" max="3583" width="15.6640625" style="6" customWidth="1"/>
    <col min="3584" max="3584" width="10.6640625" style="6" customWidth="1"/>
    <col min="3585" max="3586" width="8.6640625" style="6" customWidth="1"/>
    <col min="3587" max="3588" width="0.88671875" style="6" customWidth="1"/>
    <col min="3589" max="3832" width="9" style="6"/>
    <col min="3833" max="3833" width="0.88671875" style="6" customWidth="1"/>
    <col min="3834" max="3834" width="15.6640625" style="6" customWidth="1"/>
    <col min="3835" max="3835" width="4.6640625" style="6" customWidth="1"/>
    <col min="3836" max="3836" width="8.6640625" style="6" customWidth="1"/>
    <col min="3837" max="3837" width="9.6640625" style="6" customWidth="1"/>
    <col min="3838" max="3838" width="4.6640625" style="6" customWidth="1"/>
    <col min="3839" max="3839" width="15.6640625" style="6" customWidth="1"/>
    <col min="3840" max="3840" width="10.6640625" style="6" customWidth="1"/>
    <col min="3841" max="3842" width="8.6640625" style="6" customWidth="1"/>
    <col min="3843" max="3844" width="0.88671875" style="6" customWidth="1"/>
    <col min="3845" max="4088" width="9" style="6"/>
    <col min="4089" max="4089" width="0.88671875" style="6" customWidth="1"/>
    <col min="4090" max="4090" width="15.6640625" style="6" customWidth="1"/>
    <col min="4091" max="4091" width="4.6640625" style="6" customWidth="1"/>
    <col min="4092" max="4092" width="8.6640625" style="6" customWidth="1"/>
    <col min="4093" max="4093" width="9.6640625" style="6" customWidth="1"/>
    <col min="4094" max="4094" width="4.6640625" style="6" customWidth="1"/>
    <col min="4095" max="4095" width="15.6640625" style="6" customWidth="1"/>
    <col min="4096" max="4096" width="10.6640625" style="6" customWidth="1"/>
    <col min="4097" max="4098" width="8.6640625" style="6" customWidth="1"/>
    <col min="4099" max="4100" width="0.88671875" style="6" customWidth="1"/>
    <col min="4101" max="4344" width="9" style="6"/>
    <col min="4345" max="4345" width="0.88671875" style="6" customWidth="1"/>
    <col min="4346" max="4346" width="15.6640625" style="6" customWidth="1"/>
    <col min="4347" max="4347" width="4.6640625" style="6" customWidth="1"/>
    <col min="4348" max="4348" width="8.6640625" style="6" customWidth="1"/>
    <col min="4349" max="4349" width="9.6640625" style="6" customWidth="1"/>
    <col min="4350" max="4350" width="4.6640625" style="6" customWidth="1"/>
    <col min="4351" max="4351" width="15.6640625" style="6" customWidth="1"/>
    <col min="4352" max="4352" width="10.6640625" style="6" customWidth="1"/>
    <col min="4353" max="4354" width="8.6640625" style="6" customWidth="1"/>
    <col min="4355" max="4356" width="0.88671875" style="6" customWidth="1"/>
    <col min="4357" max="4600" width="9" style="6"/>
    <col min="4601" max="4601" width="0.88671875" style="6" customWidth="1"/>
    <col min="4602" max="4602" width="15.6640625" style="6" customWidth="1"/>
    <col min="4603" max="4603" width="4.6640625" style="6" customWidth="1"/>
    <col min="4604" max="4604" width="8.6640625" style="6" customWidth="1"/>
    <col min="4605" max="4605" width="9.6640625" style="6" customWidth="1"/>
    <col min="4606" max="4606" width="4.6640625" style="6" customWidth="1"/>
    <col min="4607" max="4607" width="15.6640625" style="6" customWidth="1"/>
    <col min="4608" max="4608" width="10.6640625" style="6" customWidth="1"/>
    <col min="4609" max="4610" width="8.6640625" style="6" customWidth="1"/>
    <col min="4611" max="4612" width="0.88671875" style="6" customWidth="1"/>
    <col min="4613" max="4856" width="9" style="6"/>
    <col min="4857" max="4857" width="0.88671875" style="6" customWidth="1"/>
    <col min="4858" max="4858" width="15.6640625" style="6" customWidth="1"/>
    <col min="4859" max="4859" width="4.6640625" style="6" customWidth="1"/>
    <col min="4860" max="4860" width="8.6640625" style="6" customWidth="1"/>
    <col min="4861" max="4861" width="9.6640625" style="6" customWidth="1"/>
    <col min="4862" max="4862" width="4.6640625" style="6" customWidth="1"/>
    <col min="4863" max="4863" width="15.6640625" style="6" customWidth="1"/>
    <col min="4864" max="4864" width="10.6640625" style="6" customWidth="1"/>
    <col min="4865" max="4866" width="8.6640625" style="6" customWidth="1"/>
    <col min="4867" max="4868" width="0.88671875" style="6" customWidth="1"/>
    <col min="4869" max="5112" width="9" style="6"/>
    <col min="5113" max="5113" width="0.88671875" style="6" customWidth="1"/>
    <col min="5114" max="5114" width="15.6640625" style="6" customWidth="1"/>
    <col min="5115" max="5115" width="4.6640625" style="6" customWidth="1"/>
    <col min="5116" max="5116" width="8.6640625" style="6" customWidth="1"/>
    <col min="5117" max="5117" width="9.6640625" style="6" customWidth="1"/>
    <col min="5118" max="5118" width="4.6640625" style="6" customWidth="1"/>
    <col min="5119" max="5119" width="15.6640625" style="6" customWidth="1"/>
    <col min="5120" max="5120" width="10.6640625" style="6" customWidth="1"/>
    <col min="5121" max="5122" width="8.6640625" style="6" customWidth="1"/>
    <col min="5123" max="5124" width="0.88671875" style="6" customWidth="1"/>
    <col min="5125" max="5368" width="9" style="6"/>
    <col min="5369" max="5369" width="0.88671875" style="6" customWidth="1"/>
    <col min="5370" max="5370" width="15.6640625" style="6" customWidth="1"/>
    <col min="5371" max="5371" width="4.6640625" style="6" customWidth="1"/>
    <col min="5372" max="5372" width="8.6640625" style="6" customWidth="1"/>
    <col min="5373" max="5373" width="9.6640625" style="6" customWidth="1"/>
    <col min="5374" max="5374" width="4.6640625" style="6" customWidth="1"/>
    <col min="5375" max="5375" width="15.6640625" style="6" customWidth="1"/>
    <col min="5376" max="5376" width="10.6640625" style="6" customWidth="1"/>
    <col min="5377" max="5378" width="8.6640625" style="6" customWidth="1"/>
    <col min="5379" max="5380" width="0.88671875" style="6" customWidth="1"/>
    <col min="5381" max="5624" width="9" style="6"/>
    <col min="5625" max="5625" width="0.88671875" style="6" customWidth="1"/>
    <col min="5626" max="5626" width="15.6640625" style="6" customWidth="1"/>
    <col min="5627" max="5627" width="4.6640625" style="6" customWidth="1"/>
    <col min="5628" max="5628" width="8.6640625" style="6" customWidth="1"/>
    <col min="5629" max="5629" width="9.6640625" style="6" customWidth="1"/>
    <col min="5630" max="5630" width="4.6640625" style="6" customWidth="1"/>
    <col min="5631" max="5631" width="15.6640625" style="6" customWidth="1"/>
    <col min="5632" max="5632" width="10.6640625" style="6" customWidth="1"/>
    <col min="5633" max="5634" width="8.6640625" style="6" customWidth="1"/>
    <col min="5635" max="5636" width="0.88671875" style="6" customWidth="1"/>
    <col min="5637" max="5880" width="9" style="6"/>
    <col min="5881" max="5881" width="0.88671875" style="6" customWidth="1"/>
    <col min="5882" max="5882" width="15.6640625" style="6" customWidth="1"/>
    <col min="5883" max="5883" width="4.6640625" style="6" customWidth="1"/>
    <col min="5884" max="5884" width="8.6640625" style="6" customWidth="1"/>
    <col min="5885" max="5885" width="9.6640625" style="6" customWidth="1"/>
    <col min="5886" max="5886" width="4.6640625" style="6" customWidth="1"/>
    <col min="5887" max="5887" width="15.6640625" style="6" customWidth="1"/>
    <col min="5888" max="5888" width="10.6640625" style="6" customWidth="1"/>
    <col min="5889" max="5890" width="8.6640625" style="6" customWidth="1"/>
    <col min="5891" max="5892" width="0.88671875" style="6" customWidth="1"/>
    <col min="5893" max="6136" width="9" style="6"/>
    <col min="6137" max="6137" width="0.88671875" style="6" customWidth="1"/>
    <col min="6138" max="6138" width="15.6640625" style="6" customWidth="1"/>
    <col min="6139" max="6139" width="4.6640625" style="6" customWidth="1"/>
    <col min="6140" max="6140" width="8.6640625" style="6" customWidth="1"/>
    <col min="6141" max="6141" width="9.6640625" style="6" customWidth="1"/>
    <col min="6142" max="6142" width="4.6640625" style="6" customWidth="1"/>
    <col min="6143" max="6143" width="15.6640625" style="6" customWidth="1"/>
    <col min="6144" max="6144" width="10.6640625" style="6" customWidth="1"/>
    <col min="6145" max="6146" width="8.6640625" style="6" customWidth="1"/>
    <col min="6147" max="6148" width="0.88671875" style="6" customWidth="1"/>
    <col min="6149" max="6392" width="9" style="6"/>
    <col min="6393" max="6393" width="0.88671875" style="6" customWidth="1"/>
    <col min="6394" max="6394" width="15.6640625" style="6" customWidth="1"/>
    <col min="6395" max="6395" width="4.6640625" style="6" customWidth="1"/>
    <col min="6396" max="6396" width="8.6640625" style="6" customWidth="1"/>
    <col min="6397" max="6397" width="9.6640625" style="6" customWidth="1"/>
    <col min="6398" max="6398" width="4.6640625" style="6" customWidth="1"/>
    <col min="6399" max="6399" width="15.6640625" style="6" customWidth="1"/>
    <col min="6400" max="6400" width="10.6640625" style="6" customWidth="1"/>
    <col min="6401" max="6402" width="8.6640625" style="6" customWidth="1"/>
    <col min="6403" max="6404" width="0.88671875" style="6" customWidth="1"/>
    <col min="6405" max="6648" width="9" style="6"/>
    <col min="6649" max="6649" width="0.88671875" style="6" customWidth="1"/>
    <col min="6650" max="6650" width="15.6640625" style="6" customWidth="1"/>
    <col min="6651" max="6651" width="4.6640625" style="6" customWidth="1"/>
    <col min="6652" max="6652" width="8.6640625" style="6" customWidth="1"/>
    <col min="6653" max="6653" width="9.6640625" style="6" customWidth="1"/>
    <col min="6654" max="6654" width="4.6640625" style="6" customWidth="1"/>
    <col min="6655" max="6655" width="15.6640625" style="6" customWidth="1"/>
    <col min="6656" max="6656" width="10.6640625" style="6" customWidth="1"/>
    <col min="6657" max="6658" width="8.6640625" style="6" customWidth="1"/>
    <col min="6659" max="6660" width="0.88671875" style="6" customWidth="1"/>
    <col min="6661" max="6904" width="9" style="6"/>
    <col min="6905" max="6905" width="0.88671875" style="6" customWidth="1"/>
    <col min="6906" max="6906" width="15.6640625" style="6" customWidth="1"/>
    <col min="6907" max="6907" width="4.6640625" style="6" customWidth="1"/>
    <col min="6908" max="6908" width="8.6640625" style="6" customWidth="1"/>
    <col min="6909" max="6909" width="9.6640625" style="6" customWidth="1"/>
    <col min="6910" max="6910" width="4.6640625" style="6" customWidth="1"/>
    <col min="6911" max="6911" width="15.6640625" style="6" customWidth="1"/>
    <col min="6912" max="6912" width="10.6640625" style="6" customWidth="1"/>
    <col min="6913" max="6914" width="8.6640625" style="6" customWidth="1"/>
    <col min="6915" max="6916" width="0.88671875" style="6" customWidth="1"/>
    <col min="6917" max="7160" width="9" style="6"/>
    <col min="7161" max="7161" width="0.88671875" style="6" customWidth="1"/>
    <col min="7162" max="7162" width="15.6640625" style="6" customWidth="1"/>
    <col min="7163" max="7163" width="4.6640625" style="6" customWidth="1"/>
    <col min="7164" max="7164" width="8.6640625" style="6" customWidth="1"/>
    <col min="7165" max="7165" width="9.6640625" style="6" customWidth="1"/>
    <col min="7166" max="7166" width="4.6640625" style="6" customWidth="1"/>
    <col min="7167" max="7167" width="15.6640625" style="6" customWidth="1"/>
    <col min="7168" max="7168" width="10.6640625" style="6" customWidth="1"/>
    <col min="7169" max="7170" width="8.6640625" style="6" customWidth="1"/>
    <col min="7171" max="7172" width="0.88671875" style="6" customWidth="1"/>
    <col min="7173" max="7416" width="9" style="6"/>
    <col min="7417" max="7417" width="0.88671875" style="6" customWidth="1"/>
    <col min="7418" max="7418" width="15.6640625" style="6" customWidth="1"/>
    <col min="7419" max="7419" width="4.6640625" style="6" customWidth="1"/>
    <col min="7420" max="7420" width="8.6640625" style="6" customWidth="1"/>
    <col min="7421" max="7421" width="9.6640625" style="6" customWidth="1"/>
    <col min="7422" max="7422" width="4.6640625" style="6" customWidth="1"/>
    <col min="7423" max="7423" width="15.6640625" style="6" customWidth="1"/>
    <col min="7424" max="7424" width="10.6640625" style="6" customWidth="1"/>
    <col min="7425" max="7426" width="8.6640625" style="6" customWidth="1"/>
    <col min="7427" max="7428" width="0.88671875" style="6" customWidth="1"/>
    <col min="7429" max="7672" width="9" style="6"/>
    <col min="7673" max="7673" width="0.88671875" style="6" customWidth="1"/>
    <col min="7674" max="7674" width="15.6640625" style="6" customWidth="1"/>
    <col min="7675" max="7675" width="4.6640625" style="6" customWidth="1"/>
    <col min="7676" max="7676" width="8.6640625" style="6" customWidth="1"/>
    <col min="7677" max="7677" width="9.6640625" style="6" customWidth="1"/>
    <col min="7678" max="7678" width="4.6640625" style="6" customWidth="1"/>
    <col min="7679" max="7679" width="15.6640625" style="6" customWidth="1"/>
    <col min="7680" max="7680" width="10.6640625" style="6" customWidth="1"/>
    <col min="7681" max="7682" width="8.6640625" style="6" customWidth="1"/>
    <col min="7683" max="7684" width="0.88671875" style="6" customWidth="1"/>
    <col min="7685" max="7928" width="9" style="6"/>
    <col min="7929" max="7929" width="0.88671875" style="6" customWidth="1"/>
    <col min="7930" max="7930" width="15.6640625" style="6" customWidth="1"/>
    <col min="7931" max="7931" width="4.6640625" style="6" customWidth="1"/>
    <col min="7932" max="7932" width="8.6640625" style="6" customWidth="1"/>
    <col min="7933" max="7933" width="9.6640625" style="6" customWidth="1"/>
    <col min="7934" max="7934" width="4.6640625" style="6" customWidth="1"/>
    <col min="7935" max="7935" width="15.6640625" style="6" customWidth="1"/>
    <col min="7936" max="7936" width="10.6640625" style="6" customWidth="1"/>
    <col min="7937" max="7938" width="8.6640625" style="6" customWidth="1"/>
    <col min="7939" max="7940" width="0.88671875" style="6" customWidth="1"/>
    <col min="7941" max="8184" width="9" style="6"/>
    <col min="8185" max="8185" width="0.88671875" style="6" customWidth="1"/>
    <col min="8186" max="8186" width="15.6640625" style="6" customWidth="1"/>
    <col min="8187" max="8187" width="4.6640625" style="6" customWidth="1"/>
    <col min="8188" max="8188" width="8.6640625" style="6" customWidth="1"/>
    <col min="8189" max="8189" width="9.6640625" style="6" customWidth="1"/>
    <col min="8190" max="8190" width="4.6640625" style="6" customWidth="1"/>
    <col min="8191" max="8191" width="15.6640625" style="6" customWidth="1"/>
    <col min="8192" max="8192" width="10.6640625" style="6" customWidth="1"/>
    <col min="8193" max="8194" width="8.6640625" style="6" customWidth="1"/>
    <col min="8195" max="8196" width="0.88671875" style="6" customWidth="1"/>
    <col min="8197" max="8440" width="9" style="6"/>
    <col min="8441" max="8441" width="0.88671875" style="6" customWidth="1"/>
    <col min="8442" max="8442" width="15.6640625" style="6" customWidth="1"/>
    <col min="8443" max="8443" width="4.6640625" style="6" customWidth="1"/>
    <col min="8444" max="8444" width="8.6640625" style="6" customWidth="1"/>
    <col min="8445" max="8445" width="9.6640625" style="6" customWidth="1"/>
    <col min="8446" max="8446" width="4.6640625" style="6" customWidth="1"/>
    <col min="8447" max="8447" width="15.6640625" style="6" customWidth="1"/>
    <col min="8448" max="8448" width="10.6640625" style="6" customWidth="1"/>
    <col min="8449" max="8450" width="8.6640625" style="6" customWidth="1"/>
    <col min="8451" max="8452" width="0.88671875" style="6" customWidth="1"/>
    <col min="8453" max="8696" width="9" style="6"/>
    <col min="8697" max="8697" width="0.88671875" style="6" customWidth="1"/>
    <col min="8698" max="8698" width="15.6640625" style="6" customWidth="1"/>
    <col min="8699" max="8699" width="4.6640625" style="6" customWidth="1"/>
    <col min="8700" max="8700" width="8.6640625" style="6" customWidth="1"/>
    <col min="8701" max="8701" width="9.6640625" style="6" customWidth="1"/>
    <col min="8702" max="8702" width="4.6640625" style="6" customWidth="1"/>
    <col min="8703" max="8703" width="15.6640625" style="6" customWidth="1"/>
    <col min="8704" max="8704" width="10.6640625" style="6" customWidth="1"/>
    <col min="8705" max="8706" width="8.6640625" style="6" customWidth="1"/>
    <col min="8707" max="8708" width="0.88671875" style="6" customWidth="1"/>
    <col min="8709" max="8952" width="9" style="6"/>
    <col min="8953" max="8953" width="0.88671875" style="6" customWidth="1"/>
    <col min="8954" max="8954" width="15.6640625" style="6" customWidth="1"/>
    <col min="8955" max="8955" width="4.6640625" style="6" customWidth="1"/>
    <col min="8956" max="8956" width="8.6640625" style="6" customWidth="1"/>
    <col min="8957" max="8957" width="9.6640625" style="6" customWidth="1"/>
    <col min="8958" max="8958" width="4.6640625" style="6" customWidth="1"/>
    <col min="8959" max="8959" width="15.6640625" style="6" customWidth="1"/>
    <col min="8960" max="8960" width="10.6640625" style="6" customWidth="1"/>
    <col min="8961" max="8962" width="8.6640625" style="6" customWidth="1"/>
    <col min="8963" max="8964" width="0.88671875" style="6" customWidth="1"/>
    <col min="8965" max="9208" width="9" style="6"/>
    <col min="9209" max="9209" width="0.88671875" style="6" customWidth="1"/>
    <col min="9210" max="9210" width="15.6640625" style="6" customWidth="1"/>
    <col min="9211" max="9211" width="4.6640625" style="6" customWidth="1"/>
    <col min="9212" max="9212" width="8.6640625" style="6" customWidth="1"/>
    <col min="9213" max="9213" width="9.6640625" style="6" customWidth="1"/>
    <col min="9214" max="9214" width="4.6640625" style="6" customWidth="1"/>
    <col min="9215" max="9215" width="15.6640625" style="6" customWidth="1"/>
    <col min="9216" max="9216" width="10.6640625" style="6" customWidth="1"/>
    <col min="9217" max="9218" width="8.6640625" style="6" customWidth="1"/>
    <col min="9219" max="9220" width="0.88671875" style="6" customWidth="1"/>
    <col min="9221" max="9464" width="9" style="6"/>
    <col min="9465" max="9465" width="0.88671875" style="6" customWidth="1"/>
    <col min="9466" max="9466" width="15.6640625" style="6" customWidth="1"/>
    <col min="9467" max="9467" width="4.6640625" style="6" customWidth="1"/>
    <col min="9468" max="9468" width="8.6640625" style="6" customWidth="1"/>
    <col min="9469" max="9469" width="9.6640625" style="6" customWidth="1"/>
    <col min="9470" max="9470" width="4.6640625" style="6" customWidth="1"/>
    <col min="9471" max="9471" width="15.6640625" style="6" customWidth="1"/>
    <col min="9472" max="9472" width="10.6640625" style="6" customWidth="1"/>
    <col min="9473" max="9474" width="8.6640625" style="6" customWidth="1"/>
    <col min="9475" max="9476" width="0.88671875" style="6" customWidth="1"/>
    <col min="9477" max="9720" width="9" style="6"/>
    <col min="9721" max="9721" width="0.88671875" style="6" customWidth="1"/>
    <col min="9722" max="9722" width="15.6640625" style="6" customWidth="1"/>
    <col min="9723" max="9723" width="4.6640625" style="6" customWidth="1"/>
    <col min="9724" max="9724" width="8.6640625" style="6" customWidth="1"/>
    <col min="9725" max="9725" width="9.6640625" style="6" customWidth="1"/>
    <col min="9726" max="9726" width="4.6640625" style="6" customWidth="1"/>
    <col min="9727" max="9727" width="15.6640625" style="6" customWidth="1"/>
    <col min="9728" max="9728" width="10.6640625" style="6" customWidth="1"/>
    <col min="9729" max="9730" width="8.6640625" style="6" customWidth="1"/>
    <col min="9731" max="9732" width="0.88671875" style="6" customWidth="1"/>
    <col min="9733" max="9976" width="9" style="6"/>
    <col min="9977" max="9977" width="0.88671875" style="6" customWidth="1"/>
    <col min="9978" max="9978" width="15.6640625" style="6" customWidth="1"/>
    <col min="9979" max="9979" width="4.6640625" style="6" customWidth="1"/>
    <col min="9980" max="9980" width="8.6640625" style="6" customWidth="1"/>
    <col min="9981" max="9981" width="9.6640625" style="6" customWidth="1"/>
    <col min="9982" max="9982" width="4.6640625" style="6" customWidth="1"/>
    <col min="9983" max="9983" width="15.6640625" style="6" customWidth="1"/>
    <col min="9984" max="9984" width="10.6640625" style="6" customWidth="1"/>
    <col min="9985" max="9986" width="8.6640625" style="6" customWidth="1"/>
    <col min="9987" max="9988" width="0.88671875" style="6" customWidth="1"/>
    <col min="9989" max="10232" width="9" style="6"/>
    <col min="10233" max="10233" width="0.88671875" style="6" customWidth="1"/>
    <col min="10234" max="10234" width="15.6640625" style="6" customWidth="1"/>
    <col min="10235" max="10235" width="4.6640625" style="6" customWidth="1"/>
    <col min="10236" max="10236" width="8.6640625" style="6" customWidth="1"/>
    <col min="10237" max="10237" width="9.6640625" style="6" customWidth="1"/>
    <col min="10238" max="10238" width="4.6640625" style="6" customWidth="1"/>
    <col min="10239" max="10239" width="15.6640625" style="6" customWidth="1"/>
    <col min="10240" max="10240" width="10.6640625" style="6" customWidth="1"/>
    <col min="10241" max="10242" width="8.6640625" style="6" customWidth="1"/>
    <col min="10243" max="10244" width="0.88671875" style="6" customWidth="1"/>
    <col min="10245" max="10488" width="9" style="6"/>
    <col min="10489" max="10489" width="0.88671875" style="6" customWidth="1"/>
    <col min="10490" max="10490" width="15.6640625" style="6" customWidth="1"/>
    <col min="10491" max="10491" width="4.6640625" style="6" customWidth="1"/>
    <col min="10492" max="10492" width="8.6640625" style="6" customWidth="1"/>
    <col min="10493" max="10493" width="9.6640625" style="6" customWidth="1"/>
    <col min="10494" max="10494" width="4.6640625" style="6" customWidth="1"/>
    <col min="10495" max="10495" width="15.6640625" style="6" customWidth="1"/>
    <col min="10496" max="10496" width="10.6640625" style="6" customWidth="1"/>
    <col min="10497" max="10498" width="8.6640625" style="6" customWidth="1"/>
    <col min="10499" max="10500" width="0.88671875" style="6" customWidth="1"/>
    <col min="10501" max="10744" width="9" style="6"/>
    <col min="10745" max="10745" width="0.88671875" style="6" customWidth="1"/>
    <col min="10746" max="10746" width="15.6640625" style="6" customWidth="1"/>
    <col min="10747" max="10747" width="4.6640625" style="6" customWidth="1"/>
    <col min="10748" max="10748" width="8.6640625" style="6" customWidth="1"/>
    <col min="10749" max="10749" width="9.6640625" style="6" customWidth="1"/>
    <col min="10750" max="10750" width="4.6640625" style="6" customWidth="1"/>
    <col min="10751" max="10751" width="15.6640625" style="6" customWidth="1"/>
    <col min="10752" max="10752" width="10.6640625" style="6" customWidth="1"/>
    <col min="10753" max="10754" width="8.6640625" style="6" customWidth="1"/>
    <col min="10755" max="10756" width="0.88671875" style="6" customWidth="1"/>
    <col min="10757" max="11000" width="9" style="6"/>
    <col min="11001" max="11001" width="0.88671875" style="6" customWidth="1"/>
    <col min="11002" max="11002" width="15.6640625" style="6" customWidth="1"/>
    <col min="11003" max="11003" width="4.6640625" style="6" customWidth="1"/>
    <col min="11004" max="11004" width="8.6640625" style="6" customWidth="1"/>
    <col min="11005" max="11005" width="9.6640625" style="6" customWidth="1"/>
    <col min="11006" max="11006" width="4.6640625" style="6" customWidth="1"/>
    <col min="11007" max="11007" width="15.6640625" style="6" customWidth="1"/>
    <col min="11008" max="11008" width="10.6640625" style="6" customWidth="1"/>
    <col min="11009" max="11010" width="8.6640625" style="6" customWidth="1"/>
    <col min="11011" max="11012" width="0.88671875" style="6" customWidth="1"/>
    <col min="11013" max="11256" width="9" style="6"/>
    <col min="11257" max="11257" width="0.88671875" style="6" customWidth="1"/>
    <col min="11258" max="11258" width="15.6640625" style="6" customWidth="1"/>
    <col min="11259" max="11259" width="4.6640625" style="6" customWidth="1"/>
    <col min="11260" max="11260" width="8.6640625" style="6" customWidth="1"/>
    <col min="11261" max="11261" width="9.6640625" style="6" customWidth="1"/>
    <col min="11262" max="11262" width="4.6640625" style="6" customWidth="1"/>
    <col min="11263" max="11263" width="15.6640625" style="6" customWidth="1"/>
    <col min="11264" max="11264" width="10.6640625" style="6" customWidth="1"/>
    <col min="11265" max="11266" width="8.6640625" style="6" customWidth="1"/>
    <col min="11267" max="11268" width="0.88671875" style="6" customWidth="1"/>
    <col min="11269" max="11512" width="9" style="6"/>
    <col min="11513" max="11513" width="0.88671875" style="6" customWidth="1"/>
    <col min="11514" max="11514" width="15.6640625" style="6" customWidth="1"/>
    <col min="11515" max="11515" width="4.6640625" style="6" customWidth="1"/>
    <col min="11516" max="11516" width="8.6640625" style="6" customWidth="1"/>
    <col min="11517" max="11517" width="9.6640625" style="6" customWidth="1"/>
    <col min="11518" max="11518" width="4.6640625" style="6" customWidth="1"/>
    <col min="11519" max="11519" width="15.6640625" style="6" customWidth="1"/>
    <col min="11520" max="11520" width="10.6640625" style="6" customWidth="1"/>
    <col min="11521" max="11522" width="8.6640625" style="6" customWidth="1"/>
    <col min="11523" max="11524" width="0.88671875" style="6" customWidth="1"/>
    <col min="11525" max="11768" width="9" style="6"/>
    <col min="11769" max="11769" width="0.88671875" style="6" customWidth="1"/>
    <col min="11770" max="11770" width="15.6640625" style="6" customWidth="1"/>
    <col min="11771" max="11771" width="4.6640625" style="6" customWidth="1"/>
    <col min="11772" max="11772" width="8.6640625" style="6" customWidth="1"/>
    <col min="11773" max="11773" width="9.6640625" style="6" customWidth="1"/>
    <col min="11774" max="11774" width="4.6640625" style="6" customWidth="1"/>
    <col min="11775" max="11775" width="15.6640625" style="6" customWidth="1"/>
    <col min="11776" max="11776" width="10.6640625" style="6" customWidth="1"/>
    <col min="11777" max="11778" width="8.6640625" style="6" customWidth="1"/>
    <col min="11779" max="11780" width="0.88671875" style="6" customWidth="1"/>
    <col min="11781" max="12024" width="9" style="6"/>
    <col min="12025" max="12025" width="0.88671875" style="6" customWidth="1"/>
    <col min="12026" max="12026" width="15.6640625" style="6" customWidth="1"/>
    <col min="12027" max="12027" width="4.6640625" style="6" customWidth="1"/>
    <col min="12028" max="12028" width="8.6640625" style="6" customWidth="1"/>
    <col min="12029" max="12029" width="9.6640625" style="6" customWidth="1"/>
    <col min="12030" max="12030" width="4.6640625" style="6" customWidth="1"/>
    <col min="12031" max="12031" width="15.6640625" style="6" customWidth="1"/>
    <col min="12032" max="12032" width="10.6640625" style="6" customWidth="1"/>
    <col min="12033" max="12034" width="8.6640625" style="6" customWidth="1"/>
    <col min="12035" max="12036" width="0.88671875" style="6" customWidth="1"/>
    <col min="12037" max="12280" width="9" style="6"/>
    <col min="12281" max="12281" width="0.88671875" style="6" customWidth="1"/>
    <col min="12282" max="12282" width="15.6640625" style="6" customWidth="1"/>
    <col min="12283" max="12283" width="4.6640625" style="6" customWidth="1"/>
    <col min="12284" max="12284" width="8.6640625" style="6" customWidth="1"/>
    <col min="12285" max="12285" width="9.6640625" style="6" customWidth="1"/>
    <col min="12286" max="12286" width="4.6640625" style="6" customWidth="1"/>
    <col min="12287" max="12287" width="15.6640625" style="6" customWidth="1"/>
    <col min="12288" max="12288" width="10.6640625" style="6" customWidth="1"/>
    <col min="12289" max="12290" width="8.6640625" style="6" customWidth="1"/>
    <col min="12291" max="12292" width="0.88671875" style="6" customWidth="1"/>
    <col min="12293" max="12536" width="9" style="6"/>
    <col min="12537" max="12537" width="0.88671875" style="6" customWidth="1"/>
    <col min="12538" max="12538" width="15.6640625" style="6" customWidth="1"/>
    <col min="12539" max="12539" width="4.6640625" style="6" customWidth="1"/>
    <col min="12540" max="12540" width="8.6640625" style="6" customWidth="1"/>
    <col min="12541" max="12541" width="9.6640625" style="6" customWidth="1"/>
    <col min="12542" max="12542" width="4.6640625" style="6" customWidth="1"/>
    <col min="12543" max="12543" width="15.6640625" style="6" customWidth="1"/>
    <col min="12544" max="12544" width="10.6640625" style="6" customWidth="1"/>
    <col min="12545" max="12546" width="8.6640625" style="6" customWidth="1"/>
    <col min="12547" max="12548" width="0.88671875" style="6" customWidth="1"/>
    <col min="12549" max="12792" width="9" style="6"/>
    <col min="12793" max="12793" width="0.88671875" style="6" customWidth="1"/>
    <col min="12794" max="12794" width="15.6640625" style="6" customWidth="1"/>
    <col min="12795" max="12795" width="4.6640625" style="6" customWidth="1"/>
    <col min="12796" max="12796" width="8.6640625" style="6" customWidth="1"/>
    <col min="12797" max="12797" width="9.6640625" style="6" customWidth="1"/>
    <col min="12798" max="12798" width="4.6640625" style="6" customWidth="1"/>
    <col min="12799" max="12799" width="15.6640625" style="6" customWidth="1"/>
    <col min="12800" max="12800" width="10.6640625" style="6" customWidth="1"/>
    <col min="12801" max="12802" width="8.6640625" style="6" customWidth="1"/>
    <col min="12803" max="12804" width="0.88671875" style="6" customWidth="1"/>
    <col min="12805" max="13048" width="9" style="6"/>
    <col min="13049" max="13049" width="0.88671875" style="6" customWidth="1"/>
    <col min="13050" max="13050" width="15.6640625" style="6" customWidth="1"/>
    <col min="13051" max="13051" width="4.6640625" style="6" customWidth="1"/>
    <col min="13052" max="13052" width="8.6640625" style="6" customWidth="1"/>
    <col min="13053" max="13053" width="9.6640625" style="6" customWidth="1"/>
    <col min="13054" max="13054" width="4.6640625" style="6" customWidth="1"/>
    <col min="13055" max="13055" width="15.6640625" style="6" customWidth="1"/>
    <col min="13056" max="13056" width="10.6640625" style="6" customWidth="1"/>
    <col min="13057" max="13058" width="8.6640625" style="6" customWidth="1"/>
    <col min="13059" max="13060" width="0.88671875" style="6" customWidth="1"/>
    <col min="13061" max="13304" width="9" style="6"/>
    <col min="13305" max="13305" width="0.88671875" style="6" customWidth="1"/>
    <col min="13306" max="13306" width="15.6640625" style="6" customWidth="1"/>
    <col min="13307" max="13307" width="4.6640625" style="6" customWidth="1"/>
    <col min="13308" max="13308" width="8.6640625" style="6" customWidth="1"/>
    <col min="13309" max="13309" width="9.6640625" style="6" customWidth="1"/>
    <col min="13310" max="13310" width="4.6640625" style="6" customWidth="1"/>
    <col min="13311" max="13311" width="15.6640625" style="6" customWidth="1"/>
    <col min="13312" max="13312" width="10.6640625" style="6" customWidth="1"/>
    <col min="13313" max="13314" width="8.6640625" style="6" customWidth="1"/>
    <col min="13315" max="13316" width="0.88671875" style="6" customWidth="1"/>
    <col min="13317" max="13560" width="9" style="6"/>
    <col min="13561" max="13561" width="0.88671875" style="6" customWidth="1"/>
    <col min="13562" max="13562" width="15.6640625" style="6" customWidth="1"/>
    <col min="13563" max="13563" width="4.6640625" style="6" customWidth="1"/>
    <col min="13564" max="13564" width="8.6640625" style="6" customWidth="1"/>
    <col min="13565" max="13565" width="9.6640625" style="6" customWidth="1"/>
    <col min="13566" max="13566" width="4.6640625" style="6" customWidth="1"/>
    <col min="13567" max="13567" width="15.6640625" style="6" customWidth="1"/>
    <col min="13568" max="13568" width="10.6640625" style="6" customWidth="1"/>
    <col min="13569" max="13570" width="8.6640625" style="6" customWidth="1"/>
    <col min="13571" max="13572" width="0.88671875" style="6" customWidth="1"/>
    <col min="13573" max="13816" width="9" style="6"/>
    <col min="13817" max="13817" width="0.88671875" style="6" customWidth="1"/>
    <col min="13818" max="13818" width="15.6640625" style="6" customWidth="1"/>
    <col min="13819" max="13819" width="4.6640625" style="6" customWidth="1"/>
    <col min="13820" max="13820" width="8.6640625" style="6" customWidth="1"/>
    <col min="13821" max="13821" width="9.6640625" style="6" customWidth="1"/>
    <col min="13822" max="13822" width="4.6640625" style="6" customWidth="1"/>
    <col min="13823" max="13823" width="15.6640625" style="6" customWidth="1"/>
    <col min="13824" max="13824" width="10.6640625" style="6" customWidth="1"/>
    <col min="13825" max="13826" width="8.6640625" style="6" customWidth="1"/>
    <col min="13827" max="13828" width="0.88671875" style="6" customWidth="1"/>
    <col min="13829" max="14072" width="9" style="6"/>
    <col min="14073" max="14073" width="0.88671875" style="6" customWidth="1"/>
    <col min="14074" max="14074" width="15.6640625" style="6" customWidth="1"/>
    <col min="14075" max="14075" width="4.6640625" style="6" customWidth="1"/>
    <col min="14076" max="14076" width="8.6640625" style="6" customWidth="1"/>
    <col min="14077" max="14077" width="9.6640625" style="6" customWidth="1"/>
    <col min="14078" max="14078" width="4.6640625" style="6" customWidth="1"/>
    <col min="14079" max="14079" width="15.6640625" style="6" customWidth="1"/>
    <col min="14080" max="14080" width="10.6640625" style="6" customWidth="1"/>
    <col min="14081" max="14082" width="8.6640625" style="6" customWidth="1"/>
    <col min="14083" max="14084" width="0.88671875" style="6" customWidth="1"/>
    <col min="14085" max="14328" width="9" style="6"/>
    <col min="14329" max="14329" width="0.88671875" style="6" customWidth="1"/>
    <col min="14330" max="14330" width="15.6640625" style="6" customWidth="1"/>
    <col min="14331" max="14331" width="4.6640625" style="6" customWidth="1"/>
    <col min="14332" max="14332" width="8.6640625" style="6" customWidth="1"/>
    <col min="14333" max="14333" width="9.6640625" style="6" customWidth="1"/>
    <col min="14334" max="14334" width="4.6640625" style="6" customWidth="1"/>
    <col min="14335" max="14335" width="15.6640625" style="6" customWidth="1"/>
    <col min="14336" max="14336" width="10.6640625" style="6" customWidth="1"/>
    <col min="14337" max="14338" width="8.6640625" style="6" customWidth="1"/>
    <col min="14339" max="14340" width="0.88671875" style="6" customWidth="1"/>
    <col min="14341" max="14584" width="9" style="6"/>
    <col min="14585" max="14585" width="0.88671875" style="6" customWidth="1"/>
    <col min="14586" max="14586" width="15.6640625" style="6" customWidth="1"/>
    <col min="14587" max="14587" width="4.6640625" style="6" customWidth="1"/>
    <col min="14588" max="14588" width="8.6640625" style="6" customWidth="1"/>
    <col min="14589" max="14589" width="9.6640625" style="6" customWidth="1"/>
    <col min="14590" max="14590" width="4.6640625" style="6" customWidth="1"/>
    <col min="14591" max="14591" width="15.6640625" style="6" customWidth="1"/>
    <col min="14592" max="14592" width="10.6640625" style="6" customWidth="1"/>
    <col min="14593" max="14594" width="8.6640625" style="6" customWidth="1"/>
    <col min="14595" max="14596" width="0.88671875" style="6" customWidth="1"/>
    <col min="14597" max="14840" width="9" style="6"/>
    <col min="14841" max="14841" width="0.88671875" style="6" customWidth="1"/>
    <col min="14842" max="14842" width="15.6640625" style="6" customWidth="1"/>
    <col min="14843" max="14843" width="4.6640625" style="6" customWidth="1"/>
    <col min="14844" max="14844" width="8.6640625" style="6" customWidth="1"/>
    <col min="14845" max="14845" width="9.6640625" style="6" customWidth="1"/>
    <col min="14846" max="14846" width="4.6640625" style="6" customWidth="1"/>
    <col min="14847" max="14847" width="15.6640625" style="6" customWidth="1"/>
    <col min="14848" max="14848" width="10.6640625" style="6" customWidth="1"/>
    <col min="14849" max="14850" width="8.6640625" style="6" customWidth="1"/>
    <col min="14851" max="14852" width="0.88671875" style="6" customWidth="1"/>
    <col min="14853" max="15096" width="9" style="6"/>
    <col min="15097" max="15097" width="0.88671875" style="6" customWidth="1"/>
    <col min="15098" max="15098" width="15.6640625" style="6" customWidth="1"/>
    <col min="15099" max="15099" width="4.6640625" style="6" customWidth="1"/>
    <col min="15100" max="15100" width="8.6640625" style="6" customWidth="1"/>
    <col min="15101" max="15101" width="9.6640625" style="6" customWidth="1"/>
    <col min="15102" max="15102" width="4.6640625" style="6" customWidth="1"/>
    <col min="15103" max="15103" width="15.6640625" style="6" customWidth="1"/>
    <col min="15104" max="15104" width="10.6640625" style="6" customWidth="1"/>
    <col min="15105" max="15106" width="8.6640625" style="6" customWidth="1"/>
    <col min="15107" max="15108" width="0.88671875" style="6" customWidth="1"/>
    <col min="15109" max="15352" width="9" style="6"/>
    <col min="15353" max="15353" width="0.88671875" style="6" customWidth="1"/>
    <col min="15354" max="15354" width="15.6640625" style="6" customWidth="1"/>
    <col min="15355" max="15355" width="4.6640625" style="6" customWidth="1"/>
    <col min="15356" max="15356" width="8.6640625" style="6" customWidth="1"/>
    <col min="15357" max="15357" width="9.6640625" style="6" customWidth="1"/>
    <col min="15358" max="15358" width="4.6640625" style="6" customWidth="1"/>
    <col min="15359" max="15359" width="15.6640625" style="6" customWidth="1"/>
    <col min="15360" max="15360" width="10.6640625" style="6" customWidth="1"/>
    <col min="15361" max="15362" width="8.6640625" style="6" customWidth="1"/>
    <col min="15363" max="15364" width="0.88671875" style="6" customWidth="1"/>
    <col min="15365" max="15608" width="9" style="6"/>
    <col min="15609" max="15609" width="0.88671875" style="6" customWidth="1"/>
    <col min="15610" max="15610" width="15.6640625" style="6" customWidth="1"/>
    <col min="15611" max="15611" width="4.6640625" style="6" customWidth="1"/>
    <col min="15612" max="15612" width="8.6640625" style="6" customWidth="1"/>
    <col min="15613" max="15613" width="9.6640625" style="6" customWidth="1"/>
    <col min="15614" max="15614" width="4.6640625" style="6" customWidth="1"/>
    <col min="15615" max="15615" width="15.6640625" style="6" customWidth="1"/>
    <col min="15616" max="15616" width="10.6640625" style="6" customWidth="1"/>
    <col min="15617" max="15618" width="8.6640625" style="6" customWidth="1"/>
    <col min="15619" max="15620" width="0.88671875" style="6" customWidth="1"/>
    <col min="15621" max="15864" width="9" style="6"/>
    <col min="15865" max="15865" width="0.88671875" style="6" customWidth="1"/>
    <col min="15866" max="15866" width="15.6640625" style="6" customWidth="1"/>
    <col min="15867" max="15867" width="4.6640625" style="6" customWidth="1"/>
    <col min="15868" max="15868" width="8.6640625" style="6" customWidth="1"/>
    <col min="15869" max="15869" width="9.6640625" style="6" customWidth="1"/>
    <col min="15870" max="15870" width="4.6640625" style="6" customWidth="1"/>
    <col min="15871" max="15871" width="15.6640625" style="6" customWidth="1"/>
    <col min="15872" max="15872" width="10.6640625" style="6" customWidth="1"/>
    <col min="15873" max="15874" width="8.6640625" style="6" customWidth="1"/>
    <col min="15875" max="15876" width="0.88671875" style="6" customWidth="1"/>
    <col min="15877" max="16120" width="9" style="6"/>
    <col min="16121" max="16121" width="0.88671875" style="6" customWidth="1"/>
    <col min="16122" max="16122" width="15.6640625" style="6" customWidth="1"/>
    <col min="16123" max="16123" width="4.6640625" style="6" customWidth="1"/>
    <col min="16124" max="16124" width="8.6640625" style="6" customWidth="1"/>
    <col min="16125" max="16125" width="9.6640625" style="6" customWidth="1"/>
    <col min="16126" max="16126" width="4.6640625" style="6" customWidth="1"/>
    <col min="16127" max="16127" width="15.6640625" style="6" customWidth="1"/>
    <col min="16128" max="16128" width="10.6640625" style="6" customWidth="1"/>
    <col min="16129" max="16130" width="8.6640625" style="6" customWidth="1"/>
    <col min="16131" max="16132" width="0.88671875" style="6" customWidth="1"/>
    <col min="16133" max="16384" width="9" style="6"/>
  </cols>
  <sheetData>
    <row r="1" spans="2:37" s="473" customFormat="1" ht="20.100000000000001" customHeight="1">
      <c r="B1" s="987"/>
      <c r="C1" s="987"/>
      <c r="D1" s="987"/>
      <c r="E1" s="987"/>
      <c r="F1" s="987"/>
      <c r="G1" s="987"/>
      <c r="H1" s="987"/>
      <c r="I1" s="987"/>
      <c r="J1" s="987"/>
      <c r="K1" s="987"/>
      <c r="L1" s="987"/>
      <c r="M1" s="987"/>
      <c r="N1" s="1815">
        <v>44114</v>
      </c>
      <c r="O1" s="1816"/>
      <c r="P1" s="1816"/>
      <c r="Q1" s="1816"/>
      <c r="R1" s="1816"/>
      <c r="S1" s="987"/>
      <c r="T1" s="796" t="s">
        <v>385</v>
      </c>
      <c r="U1" s="484"/>
      <c r="AA1" s="1607"/>
      <c r="AB1" s="1607"/>
      <c r="AC1" s="1607"/>
      <c r="AD1" s="1607"/>
      <c r="AE1" s="1607"/>
      <c r="AF1" s="1607"/>
      <c r="AG1" s="1607"/>
      <c r="AH1" s="468"/>
      <c r="AI1" s="468"/>
      <c r="AJ1" s="25" t="s">
        <v>102</v>
      </c>
      <c r="AK1" s="25"/>
    </row>
    <row r="2" spans="2:37" s="473" customFormat="1" ht="15" customHeight="1">
      <c r="B2" s="963"/>
      <c r="C2" s="963"/>
      <c r="D2" s="963"/>
      <c r="E2" s="963"/>
      <c r="F2" s="963"/>
      <c r="G2" s="963"/>
      <c r="H2" s="963"/>
      <c r="I2" s="963"/>
      <c r="J2" s="963"/>
      <c r="K2" s="963"/>
      <c r="L2" s="963"/>
      <c r="M2" s="963"/>
      <c r="N2" s="963"/>
      <c r="O2" s="521"/>
      <c r="P2" s="942"/>
      <c r="Q2" s="942"/>
      <c r="R2" s="942"/>
      <c r="S2" s="963"/>
      <c r="T2" s="316"/>
      <c r="AA2" s="468"/>
      <c r="AB2" s="468"/>
      <c r="AC2" s="468"/>
      <c r="AD2" s="468"/>
      <c r="AE2" s="468"/>
      <c r="AF2" s="468"/>
      <c r="AG2" s="468"/>
      <c r="AH2" s="468"/>
      <c r="AI2" s="468"/>
      <c r="AJ2" s="25"/>
      <c r="AK2" s="25"/>
    </row>
    <row r="3" spans="2:37" s="473" customFormat="1" ht="20.100000000000001" customHeight="1">
      <c r="B3" s="1754" t="s">
        <v>525</v>
      </c>
      <c r="C3" s="1712"/>
      <c r="D3" s="1712"/>
      <c r="E3" s="968"/>
      <c r="F3" s="968"/>
      <c r="G3" s="968"/>
      <c r="H3" s="963"/>
      <c r="I3" s="963"/>
      <c r="J3" s="963"/>
      <c r="K3" s="963"/>
      <c r="L3" s="963"/>
      <c r="M3" s="963"/>
      <c r="N3" s="963"/>
      <c r="O3" s="963"/>
      <c r="P3" s="963"/>
      <c r="Q3" s="963"/>
      <c r="R3" s="963"/>
      <c r="S3" s="963"/>
      <c r="U3" s="484"/>
    </row>
    <row r="4" spans="2:37" s="473" customFormat="1" ht="20.100000000000001" customHeight="1">
      <c r="B4" s="1818" t="str">
        <f>IF(U13=3,"総 括 調 査 員",+IF(各項目入力表!B10=各項目入力表!A19,"平　塚　市　長","平塚市病院事業管理者"))</f>
        <v>平　塚　市　長</v>
      </c>
      <c r="C4" s="1711"/>
      <c r="D4" s="1711"/>
      <c r="E4" s="1711"/>
      <c r="F4" s="1711"/>
      <c r="G4" s="975"/>
      <c r="H4" s="936"/>
      <c r="I4" s="936"/>
      <c r="J4" s="936"/>
      <c r="K4" s="936"/>
      <c r="L4" s="935"/>
      <c r="M4" s="935"/>
      <c r="N4" s="935"/>
      <c r="O4" s="935"/>
      <c r="P4" s="935"/>
      <c r="Q4" s="935"/>
      <c r="R4" s="935"/>
      <c r="S4" s="963"/>
    </row>
    <row r="5" spans="2:37" s="473" customFormat="1" ht="15" customHeight="1">
      <c r="B5" s="963"/>
      <c r="C5" s="936"/>
      <c r="D5" s="936"/>
      <c r="E5" s="936"/>
      <c r="F5" s="936"/>
      <c r="G5" s="936"/>
      <c r="H5" s="936"/>
      <c r="I5" s="936"/>
      <c r="J5" s="936"/>
      <c r="K5" s="936"/>
      <c r="L5" s="935"/>
      <c r="M5" s="935"/>
      <c r="N5" s="935"/>
      <c r="O5" s="935"/>
      <c r="P5" s="935"/>
      <c r="Q5" s="935"/>
      <c r="R5" s="935"/>
      <c r="S5" s="963"/>
    </row>
    <row r="6" spans="2:37" s="473" customFormat="1" ht="24.9" customHeight="1">
      <c r="B6" s="963"/>
      <c r="C6" s="963"/>
      <c r="D6" s="935"/>
      <c r="E6" s="935"/>
      <c r="F6" s="935"/>
      <c r="G6" s="935"/>
      <c r="H6" s="935"/>
      <c r="I6" s="1763" t="s">
        <v>103</v>
      </c>
      <c r="J6" s="1763"/>
      <c r="K6" s="1763"/>
      <c r="L6" s="961"/>
      <c r="M6" s="1764" t="str">
        <f>各項目入力表!F3</f>
        <v>○○市○○番地○○</v>
      </c>
      <c r="N6" s="1764"/>
      <c r="O6" s="1764"/>
      <c r="P6" s="1764"/>
      <c r="Q6" s="1764"/>
      <c r="R6" s="1764"/>
      <c r="S6" s="1764"/>
      <c r="T6" s="964"/>
      <c r="U6" s="965"/>
      <c r="V6" s="965"/>
      <c r="W6" s="965"/>
      <c r="X6" s="965"/>
    </row>
    <row r="7" spans="2:37" s="473" customFormat="1" ht="24.9" customHeight="1">
      <c r="B7" s="963"/>
      <c r="C7" s="963"/>
      <c r="D7" s="963"/>
      <c r="E7" s="963"/>
      <c r="F7" s="963"/>
      <c r="G7" s="963"/>
      <c r="H7" s="963"/>
      <c r="I7" s="1762" t="s">
        <v>22</v>
      </c>
      <c r="J7" s="1763"/>
      <c r="K7" s="1763"/>
      <c r="L7" s="961"/>
      <c r="M7" s="1764" t="str">
        <f>各項目入力表!F4</f>
        <v>○△□×ビル管理株式会社</v>
      </c>
      <c r="N7" s="1764"/>
      <c r="O7" s="1764"/>
      <c r="P7" s="1764"/>
      <c r="Q7" s="1764"/>
      <c r="R7" s="1764"/>
      <c r="S7" s="1764"/>
      <c r="T7" s="965"/>
      <c r="U7" s="965"/>
      <c r="V7" s="965"/>
      <c r="W7" s="965"/>
      <c r="X7" s="965"/>
      <c r="Z7" s="1814"/>
      <c r="AA7" s="1170"/>
      <c r="AB7" s="1170"/>
      <c r="AC7" s="1170"/>
      <c r="AD7" s="1170"/>
      <c r="AE7" s="1170"/>
      <c r="AF7" s="1170"/>
      <c r="AG7" s="1170"/>
    </row>
    <row r="8" spans="2:37" s="473" customFormat="1" ht="24.9" customHeight="1">
      <c r="B8" s="963"/>
      <c r="C8" s="963"/>
      <c r="D8" s="963"/>
      <c r="E8" s="963"/>
      <c r="F8" s="963"/>
      <c r="G8" s="963"/>
      <c r="H8" s="963"/>
      <c r="I8" s="1762" t="s">
        <v>23</v>
      </c>
      <c r="J8" s="1763"/>
      <c r="K8" s="1763"/>
      <c r="L8" s="961"/>
      <c r="M8" s="1611" t="str">
        <f>各項目入力表!F5</f>
        <v>代表取締役　○△　□×</v>
      </c>
      <c r="N8" s="1764"/>
      <c r="O8" s="1764"/>
      <c r="P8" s="1764"/>
      <c r="Q8" s="1764"/>
      <c r="R8" s="1764"/>
      <c r="S8" s="941"/>
      <c r="T8" s="965"/>
      <c r="U8" s="965"/>
      <c r="V8" s="965"/>
      <c r="W8" s="965"/>
      <c r="X8" s="965"/>
      <c r="Y8" s="471"/>
      <c r="Z8" s="1755"/>
      <c r="AA8" s="1170"/>
      <c r="AB8" s="1170"/>
      <c r="AC8" s="1170"/>
      <c r="AD8" s="1170"/>
      <c r="AE8" s="1170"/>
      <c r="AF8" s="1170"/>
      <c r="AG8" s="1170"/>
    </row>
    <row r="9" spans="2:37" s="1060" customFormat="1" ht="23.4" customHeight="1">
      <c r="B9" s="1053"/>
      <c r="C9" s="1053"/>
      <c r="D9" s="1053"/>
      <c r="E9" s="1053"/>
      <c r="F9" s="1053"/>
      <c r="G9" s="1053"/>
      <c r="H9" s="1053"/>
      <c r="I9" s="1775" t="s">
        <v>855</v>
      </c>
      <c r="J9" s="1776"/>
      <c r="K9" s="1776"/>
      <c r="L9" s="1776"/>
      <c r="M9" s="1776"/>
      <c r="N9" s="1776"/>
      <c r="O9" s="1776"/>
      <c r="P9" s="1776"/>
      <c r="Q9" s="1776"/>
      <c r="R9" s="1776"/>
      <c r="S9" s="1052"/>
      <c r="T9" s="1059"/>
      <c r="U9" s="1059"/>
      <c r="V9" s="1059"/>
      <c r="W9" s="1059"/>
      <c r="X9" s="1059"/>
      <c r="Y9" s="471"/>
      <c r="Z9" s="1054"/>
      <c r="AA9" s="1040"/>
      <c r="AB9" s="1040"/>
      <c r="AC9" s="1040"/>
      <c r="AD9" s="1040"/>
      <c r="AE9" s="1040"/>
      <c r="AF9" s="1040"/>
      <c r="AG9" s="1040"/>
    </row>
    <row r="10" spans="2:37" s="1060" customFormat="1" ht="16.8" customHeight="1">
      <c r="B10" s="1053"/>
      <c r="C10" s="1053"/>
      <c r="D10" s="1053"/>
      <c r="E10" s="1053"/>
      <c r="F10" s="1053"/>
      <c r="G10" s="1053"/>
      <c r="H10" s="1053"/>
      <c r="I10" s="1776"/>
      <c r="J10" s="1776"/>
      <c r="K10" s="1776"/>
      <c r="L10" s="1776"/>
      <c r="M10" s="1776"/>
      <c r="N10" s="1776"/>
      <c r="O10" s="1776"/>
      <c r="P10" s="1776"/>
      <c r="Q10" s="1776"/>
      <c r="R10" s="1776"/>
      <c r="S10" s="1052"/>
      <c r="T10" s="1059"/>
      <c r="U10" s="1059"/>
      <c r="V10" s="1059"/>
      <c r="W10" s="1059"/>
      <c r="X10" s="1059"/>
      <c r="Y10" s="471"/>
      <c r="Z10" s="1054"/>
      <c r="AA10" s="1040"/>
      <c r="AB10" s="1040"/>
      <c r="AC10" s="1040"/>
      <c r="AD10" s="1040"/>
      <c r="AE10" s="1040"/>
      <c r="AF10" s="1040"/>
      <c r="AG10" s="1040"/>
    </row>
    <row r="11" spans="2:37" ht="24.9" customHeight="1">
      <c r="B11" s="943"/>
      <c r="C11" s="1727" t="str">
        <f>IF(U13=1,"業務責任者","法令により作業等を")</f>
        <v>業務責任者</v>
      </c>
      <c r="D11" s="1835"/>
      <c r="E11" s="1835"/>
      <c r="F11" s="1835"/>
      <c r="G11" s="1835"/>
      <c r="H11" s="1835"/>
      <c r="I11" s="1835"/>
      <c r="J11" s="1835"/>
      <c r="K11" s="1767" t="str">
        <f>IF(U13=1,"変更通知書","行う者の変更通知書")</f>
        <v>変更通知書</v>
      </c>
      <c r="L11" s="1838"/>
      <c r="M11" s="1838"/>
      <c r="N11" s="1838"/>
      <c r="O11" s="1609"/>
      <c r="P11" s="1609"/>
      <c r="Q11" s="1609"/>
      <c r="R11" s="1609"/>
      <c r="S11" s="277"/>
      <c r="T11" s="965"/>
      <c r="U11" s="965"/>
      <c r="V11" s="965"/>
      <c r="W11" s="965"/>
      <c r="X11" s="965"/>
      <c r="Y11" s="331"/>
      <c r="Z11" s="331"/>
      <c r="AA11" s="331"/>
      <c r="AB11" s="331"/>
      <c r="AC11" s="331"/>
      <c r="AD11" s="331"/>
      <c r="AE11" s="331"/>
    </row>
    <row r="12" spans="2:37" ht="15" customHeight="1">
      <c r="B12" s="943"/>
      <c r="C12" s="277"/>
      <c r="D12" s="277"/>
      <c r="E12" s="277"/>
      <c r="F12" s="277"/>
      <c r="G12" s="277"/>
      <c r="H12" s="277"/>
      <c r="I12" s="955"/>
      <c r="J12" s="943"/>
      <c r="K12" s="944"/>
      <c r="L12" s="956"/>
      <c r="M12" s="935"/>
      <c r="N12" s="935"/>
      <c r="O12" s="277"/>
      <c r="P12" s="277"/>
      <c r="Q12" s="277"/>
      <c r="R12" s="277"/>
      <c r="S12" s="277"/>
      <c r="V12" s="331"/>
      <c r="W12" s="331"/>
      <c r="X12" s="331"/>
      <c r="Y12" s="331"/>
      <c r="Z12" s="331"/>
      <c r="AA12" s="331"/>
      <c r="AB12" s="331"/>
      <c r="AC12" s="331"/>
      <c r="AD12" s="331"/>
      <c r="AE12" s="331"/>
    </row>
    <row r="13" spans="2:37" ht="20.100000000000001" customHeight="1">
      <c r="B13" s="483" t="s">
        <v>199</v>
      </c>
      <c r="C13" s="1832">
        <v>42856</v>
      </c>
      <c r="D13" s="1833"/>
      <c r="E13" s="1833"/>
      <c r="F13" s="1158" t="s">
        <v>259</v>
      </c>
      <c r="G13" s="1834"/>
      <c r="H13" s="1834"/>
      <c r="I13" s="1834"/>
      <c r="J13" s="1834"/>
      <c r="K13" s="1836" t="str">
        <f>IF(U13=1,"業務責任者の変更について、契約約款第１０条","法令により作業等を行う者の変更について、")</f>
        <v>業務責任者の変更について、契約約款第１０条</v>
      </c>
      <c r="L13" s="1837"/>
      <c r="M13" s="1837"/>
      <c r="N13" s="1837"/>
      <c r="O13" s="1837"/>
      <c r="P13" s="1837"/>
      <c r="Q13" s="1837"/>
      <c r="R13" s="1837"/>
      <c r="S13" s="974"/>
      <c r="U13" s="461">
        <v>1</v>
      </c>
      <c r="V13" s="475"/>
      <c r="W13" s="476"/>
      <c r="X13" s="476"/>
      <c r="Y13" s="476"/>
      <c r="Z13" s="476"/>
      <c r="AA13" s="477"/>
      <c r="AB13" s="477"/>
      <c r="AC13" s="477"/>
      <c r="AD13" s="477"/>
      <c r="AE13" s="477"/>
    </row>
    <row r="14" spans="2:37" ht="20.100000000000001" customHeight="1">
      <c r="B14" s="877" t="str">
        <f>IF(U13=1,"第１項の規定により、次のとおり通知します。","業務仕様書の規定により、次のとおり通知します。")</f>
        <v>第１項の規定により、次のとおり通知します。</v>
      </c>
      <c r="C14" s="952"/>
      <c r="D14" s="952"/>
      <c r="E14" s="952"/>
      <c r="F14" s="952"/>
      <c r="G14" s="968"/>
      <c r="H14" s="952"/>
      <c r="I14" s="952"/>
      <c r="J14" s="952"/>
      <c r="K14" s="952"/>
      <c r="L14" s="952"/>
      <c r="M14" s="952"/>
      <c r="N14" s="952"/>
      <c r="O14" s="952"/>
      <c r="P14" s="952"/>
      <c r="Q14" s="952"/>
      <c r="R14" s="952"/>
      <c r="S14" s="952"/>
      <c r="T14" s="1853" t="s">
        <v>731</v>
      </c>
      <c r="U14" s="1854"/>
      <c r="V14" s="1854"/>
      <c r="W14" s="1854"/>
      <c r="X14" s="1854"/>
      <c r="Y14" s="1074"/>
      <c r="Z14" s="712"/>
      <c r="AA14" s="477"/>
      <c r="AB14" s="477"/>
      <c r="AC14" s="477"/>
      <c r="AD14" s="477"/>
      <c r="AE14" s="477"/>
    </row>
    <row r="15" spans="2:37" ht="15" customHeight="1">
      <c r="B15" s="520"/>
      <c r="C15" s="874"/>
      <c r="D15" s="874"/>
      <c r="E15" s="874"/>
      <c r="F15" s="874"/>
      <c r="G15" s="874"/>
      <c r="H15" s="874"/>
      <c r="I15" s="874"/>
      <c r="J15" s="874"/>
      <c r="K15" s="874"/>
      <c r="L15" s="874"/>
      <c r="M15" s="874"/>
      <c r="N15" s="874"/>
      <c r="O15" s="874"/>
      <c r="P15" s="874"/>
      <c r="Q15" s="874"/>
      <c r="R15" s="874"/>
      <c r="S15" s="874"/>
      <c r="T15" s="1853"/>
      <c r="U15" s="1854"/>
      <c r="V15" s="1854"/>
      <c r="W15" s="1854"/>
      <c r="X15" s="1854"/>
      <c r="Y15" s="1074"/>
      <c r="Z15" s="712"/>
      <c r="AA15" s="477"/>
      <c r="AB15" s="477"/>
      <c r="AC15" s="477"/>
      <c r="AD15" s="477"/>
      <c r="AE15" s="477"/>
    </row>
    <row r="16" spans="2:37" s="7" customFormat="1" ht="20.100000000000001" customHeight="1">
      <c r="B16" s="1830" t="s">
        <v>526</v>
      </c>
      <c r="C16" s="1831"/>
      <c r="D16" s="1831"/>
      <c r="E16" s="1831"/>
      <c r="F16" s="1831"/>
      <c r="G16" s="1831"/>
      <c r="H16" s="1831"/>
      <c r="I16" s="1831"/>
      <c r="J16" s="1831"/>
      <c r="K16" s="1831"/>
      <c r="L16" s="1831"/>
      <c r="M16" s="1831"/>
      <c r="N16" s="1831"/>
      <c r="O16" s="1831"/>
      <c r="P16" s="1831"/>
      <c r="Q16" s="1831"/>
      <c r="R16" s="1831"/>
      <c r="S16" s="1831"/>
      <c r="T16" s="1853"/>
      <c r="U16" s="1854"/>
      <c r="V16" s="1854"/>
      <c r="W16" s="1854"/>
      <c r="X16" s="1854"/>
      <c r="Y16" s="1074"/>
      <c r="Z16" s="875"/>
      <c r="AA16" s="876"/>
      <c r="AB16" s="876"/>
      <c r="AC16" s="876"/>
      <c r="AD16" s="876"/>
      <c r="AE16" s="876"/>
    </row>
    <row r="17" spans="1:32" ht="15" customHeight="1" thickBot="1">
      <c r="B17" s="520"/>
      <c r="C17" s="874"/>
      <c r="D17" s="874"/>
      <c r="E17" s="874"/>
      <c r="F17" s="874"/>
      <c r="G17" s="874"/>
      <c r="H17" s="874"/>
      <c r="I17" s="874"/>
      <c r="J17" s="874"/>
      <c r="K17" s="874"/>
      <c r="L17" s="874"/>
      <c r="M17" s="874"/>
      <c r="N17" s="874"/>
      <c r="O17" s="874"/>
      <c r="P17" s="874"/>
      <c r="Q17" s="874"/>
      <c r="R17" s="874"/>
      <c r="S17" s="874"/>
      <c r="T17" s="1853"/>
      <c r="U17" s="1854"/>
      <c r="V17" s="1854"/>
      <c r="W17" s="1854"/>
      <c r="X17" s="1854"/>
      <c r="Y17" s="1074"/>
      <c r="Z17" s="712"/>
      <c r="AA17" s="477"/>
      <c r="AB17" s="477"/>
      <c r="AC17" s="477"/>
      <c r="AD17" s="477"/>
      <c r="AE17" s="477"/>
    </row>
    <row r="18" spans="1:32" ht="23.1" customHeight="1">
      <c r="B18" s="1850" t="s">
        <v>252</v>
      </c>
      <c r="C18" s="1851"/>
      <c r="D18" s="1852"/>
      <c r="E18" s="1862" t="str">
        <f>各項目入力表!B3</f>
        <v>○○○○施設保全業務（総合管理）</v>
      </c>
      <c r="F18" s="1862"/>
      <c r="G18" s="1862"/>
      <c r="H18" s="1862"/>
      <c r="I18" s="1862"/>
      <c r="J18" s="1862"/>
      <c r="K18" s="1862"/>
      <c r="L18" s="1862"/>
      <c r="M18" s="1862"/>
      <c r="N18" s="1862"/>
      <c r="O18" s="1862"/>
      <c r="P18" s="1862"/>
      <c r="Q18" s="1862"/>
      <c r="R18" s="1862"/>
      <c r="S18" s="1863"/>
      <c r="T18" s="1854"/>
      <c r="U18" s="1854"/>
      <c r="V18" s="1854"/>
      <c r="W18" s="1854"/>
      <c r="X18" s="1854"/>
      <c r="Y18" s="1074"/>
      <c r="Z18" s="712"/>
      <c r="AA18" s="482"/>
      <c r="AB18" s="477"/>
      <c r="AC18" s="477"/>
      <c r="AD18" s="477"/>
      <c r="AE18" s="477"/>
    </row>
    <row r="19" spans="1:32" ht="20.100000000000001" customHeight="1">
      <c r="B19" s="1864" t="s">
        <v>200</v>
      </c>
      <c r="C19" s="1865"/>
      <c r="D19" s="1865"/>
      <c r="E19" s="1201" t="s">
        <v>596</v>
      </c>
      <c r="F19" s="1201"/>
      <c r="G19" s="1201"/>
      <c r="H19" s="1201"/>
      <c r="I19" s="1201"/>
      <c r="J19" s="1201"/>
      <c r="K19" s="1201"/>
      <c r="L19" s="1201"/>
      <c r="M19" s="1201"/>
      <c r="N19" s="1201"/>
      <c r="O19" s="1201"/>
      <c r="P19" s="1201"/>
      <c r="Q19" s="1201"/>
      <c r="R19" s="1201"/>
      <c r="S19" s="1866"/>
      <c r="T19" s="1854"/>
      <c r="U19" s="1854"/>
      <c r="V19" s="1854"/>
      <c r="W19" s="1854"/>
      <c r="X19" s="1854"/>
      <c r="Y19" s="1074"/>
      <c r="Z19" s="712"/>
      <c r="AA19" s="482"/>
      <c r="AB19" s="477"/>
      <c r="AC19" s="477"/>
      <c r="AD19" s="477"/>
      <c r="AE19" s="477"/>
    </row>
    <row r="20" spans="1:32" ht="12" customHeight="1">
      <c r="B20" s="1857" t="str">
        <f>IF(U13=1,"現業務責任者","現法令により　　　　　　作業等を行う者")</f>
        <v>現業務責任者</v>
      </c>
      <c r="C20" s="1858"/>
      <c r="D20" s="1858"/>
      <c r="E20" s="1860" t="s">
        <v>201</v>
      </c>
      <c r="F20" s="1860"/>
      <c r="G20" s="1841" t="s">
        <v>261</v>
      </c>
      <c r="H20" s="1841"/>
      <c r="I20" s="1841"/>
      <c r="J20" s="1841"/>
      <c r="K20" s="1841"/>
      <c r="L20" s="1841"/>
      <c r="M20" s="1841"/>
      <c r="N20" s="1841"/>
      <c r="O20" s="1841"/>
      <c r="P20" s="1841"/>
      <c r="Q20" s="1841"/>
      <c r="R20" s="1841"/>
      <c r="S20" s="1842"/>
      <c r="T20" s="1854"/>
      <c r="U20" s="1854"/>
      <c r="V20" s="1854"/>
      <c r="W20" s="1854"/>
      <c r="X20" s="1854"/>
      <c r="Y20" s="1074"/>
      <c r="Z20" s="712"/>
      <c r="AA20" s="482"/>
      <c r="AB20" s="478"/>
      <c r="AC20" s="479"/>
      <c r="AD20" s="479"/>
      <c r="AE20" s="479"/>
    </row>
    <row r="21" spans="1:32" ht="20.100000000000001" customHeight="1">
      <c r="B21" s="1859"/>
      <c r="C21" s="1858"/>
      <c r="D21" s="1858"/>
      <c r="E21" s="1861" t="s">
        <v>197</v>
      </c>
      <c r="F21" s="1861"/>
      <c r="G21" s="1855" t="str">
        <f>IF(U13=1,各項目入力表!F6,各項目入力表!F7)</f>
        <v>□□　△△</v>
      </c>
      <c r="H21" s="1855"/>
      <c r="I21" s="1855"/>
      <c r="J21" s="1855"/>
      <c r="K21" s="1855"/>
      <c r="L21" s="1855"/>
      <c r="M21" s="1855"/>
      <c r="N21" s="1855"/>
      <c r="O21" s="1855"/>
      <c r="P21" s="1855"/>
      <c r="Q21" s="1855"/>
      <c r="R21" s="1855"/>
      <c r="S21" s="1856"/>
      <c r="T21" s="1854"/>
      <c r="U21" s="1854"/>
      <c r="V21" s="1854"/>
      <c r="W21" s="1854"/>
      <c r="X21" s="1854"/>
      <c r="Y21" s="1074"/>
      <c r="Z21" s="712"/>
      <c r="AA21" s="482"/>
      <c r="AB21" s="478"/>
      <c r="AC21" s="479"/>
      <c r="AD21" s="479"/>
      <c r="AE21" s="479"/>
    </row>
    <row r="22" spans="1:32" ht="12" customHeight="1">
      <c r="B22" s="1857" t="str">
        <f>IF(U13=1,"新業務責任者","新法令により　　　　　　作業等を行う者")</f>
        <v>新業務責任者</v>
      </c>
      <c r="C22" s="1858"/>
      <c r="D22" s="1858"/>
      <c r="E22" s="1860" t="s">
        <v>201</v>
      </c>
      <c r="F22" s="1860"/>
      <c r="G22" s="1841" t="s">
        <v>262</v>
      </c>
      <c r="H22" s="1841"/>
      <c r="I22" s="1841"/>
      <c r="J22" s="1841"/>
      <c r="K22" s="1841"/>
      <c r="L22" s="1841"/>
      <c r="M22" s="1841"/>
      <c r="N22" s="1841"/>
      <c r="O22" s="1841"/>
      <c r="P22" s="1841"/>
      <c r="Q22" s="1841"/>
      <c r="R22" s="1841"/>
      <c r="S22" s="1842"/>
      <c r="T22" s="1074"/>
      <c r="U22" s="1074"/>
      <c r="V22" s="1074"/>
      <c r="W22" s="1074"/>
      <c r="X22" s="1074"/>
      <c r="Y22" s="1074"/>
      <c r="Z22" s="712"/>
      <c r="AA22" s="482"/>
      <c r="AB22" s="478"/>
      <c r="AC22" s="480"/>
      <c r="AD22" s="479"/>
      <c r="AE22" s="479"/>
    </row>
    <row r="23" spans="1:32" ht="20.100000000000001" customHeight="1">
      <c r="B23" s="1859"/>
      <c r="C23" s="1858"/>
      <c r="D23" s="1858"/>
      <c r="E23" s="1861" t="s">
        <v>197</v>
      </c>
      <c r="F23" s="1861"/>
      <c r="G23" s="1855" t="str">
        <f>IF(U13=1,各項目入力表!F9,各項目入力表!F10)</f>
        <v>＊＊　＊＊</v>
      </c>
      <c r="H23" s="1855"/>
      <c r="I23" s="1855"/>
      <c r="J23" s="1855"/>
      <c r="K23" s="1855"/>
      <c r="L23" s="1855"/>
      <c r="M23" s="1855"/>
      <c r="N23" s="1855"/>
      <c r="O23" s="1855"/>
      <c r="P23" s="1855"/>
      <c r="Q23" s="1855"/>
      <c r="R23" s="1855"/>
      <c r="S23" s="1856"/>
      <c r="T23" s="1074"/>
      <c r="U23" s="1074"/>
      <c r="V23" s="1074"/>
      <c r="W23" s="1074"/>
      <c r="X23" s="1074"/>
      <c r="Y23" s="1074"/>
      <c r="Z23" s="712"/>
      <c r="AA23" s="482"/>
      <c r="AB23" s="478"/>
      <c r="AC23" s="480"/>
      <c r="AD23" s="479"/>
      <c r="AE23" s="479"/>
    </row>
    <row r="24" spans="1:32" ht="20.100000000000001" customHeight="1">
      <c r="B24" s="1859"/>
      <c r="C24" s="1858"/>
      <c r="D24" s="1858"/>
      <c r="E24" s="1861" t="s">
        <v>198</v>
      </c>
      <c r="F24" s="1861"/>
      <c r="G24" s="1841" t="s">
        <v>264</v>
      </c>
      <c r="H24" s="1841"/>
      <c r="I24" s="1841"/>
      <c r="J24" s="1841"/>
      <c r="K24" s="1841"/>
      <c r="L24" s="1841"/>
      <c r="M24" s="1841"/>
      <c r="N24" s="1841"/>
      <c r="O24" s="1841"/>
      <c r="P24" s="1841"/>
      <c r="Q24" s="1841"/>
      <c r="R24" s="1841"/>
      <c r="S24" s="1842"/>
      <c r="V24" s="712"/>
      <c r="W24" s="712"/>
      <c r="X24" s="712"/>
      <c r="Y24" s="712"/>
      <c r="Z24" s="712"/>
      <c r="AA24" s="470"/>
      <c r="AB24" s="478"/>
      <c r="AC24" s="480"/>
      <c r="AD24" s="479"/>
      <c r="AE24" s="479"/>
    </row>
    <row r="25" spans="1:32" ht="20.100000000000001" customHeight="1">
      <c r="B25" s="1859"/>
      <c r="C25" s="1858"/>
      <c r="D25" s="1858"/>
      <c r="E25" s="1840" t="s">
        <v>598</v>
      </c>
      <c r="F25" s="1840"/>
      <c r="G25" s="1843" t="s">
        <v>260</v>
      </c>
      <c r="H25" s="1805"/>
      <c r="I25" s="522" t="s">
        <v>72</v>
      </c>
      <c r="J25" s="1867" t="s">
        <v>265</v>
      </c>
      <c r="K25" s="1867"/>
      <c r="L25" s="522" t="s">
        <v>72</v>
      </c>
      <c r="M25" s="1868" t="s">
        <v>266</v>
      </c>
      <c r="N25" s="1868"/>
      <c r="O25" s="1844" t="str">
        <f>IF(U13=1,"業務責任者等と直接連絡が取れること",+IF(U13=2,"作業等をおこなう者と直接連絡が取れること"))</f>
        <v>業務責任者等と直接連絡が取れること</v>
      </c>
      <c r="P25" s="1845"/>
      <c r="Q25" s="1845"/>
      <c r="R25" s="1845"/>
      <c r="S25" s="1846"/>
      <c r="U25" s="461"/>
      <c r="V25" s="712"/>
      <c r="W25" s="712"/>
      <c r="X25" s="712"/>
      <c r="Y25" s="712"/>
      <c r="Z25" s="712"/>
      <c r="AA25" s="470"/>
      <c r="AB25" s="478"/>
      <c r="AC25" s="480"/>
      <c r="AD25" s="479"/>
      <c r="AE25" s="479"/>
    </row>
    <row r="26" spans="1:32" ht="20.100000000000001" customHeight="1">
      <c r="B26" s="1849" t="s">
        <v>599</v>
      </c>
      <c r="C26" s="1789"/>
      <c r="D26" s="1790"/>
      <c r="E26" s="1841" t="s">
        <v>528</v>
      </c>
      <c r="F26" s="1841"/>
      <c r="G26" s="1841"/>
      <c r="H26" s="1841"/>
      <c r="I26" s="1841"/>
      <c r="J26" s="1841"/>
      <c r="K26" s="1841"/>
      <c r="L26" s="1841"/>
      <c r="M26" s="1841"/>
      <c r="N26" s="1841"/>
      <c r="O26" s="1841"/>
      <c r="P26" s="1841"/>
      <c r="Q26" s="1841"/>
      <c r="R26" s="1841"/>
      <c r="S26" s="1842"/>
      <c r="V26" s="1847"/>
      <c r="W26" s="1848"/>
      <c r="X26" s="1848"/>
      <c r="Y26" s="1848"/>
      <c r="Z26" s="734"/>
      <c r="AA26" s="486"/>
      <c r="AB26" s="478"/>
      <c r="AC26" s="480"/>
      <c r="AD26" s="479"/>
      <c r="AE26" s="479"/>
    </row>
    <row r="27" spans="1:32" ht="20.100000000000001" customHeight="1">
      <c r="B27" s="1821" t="s">
        <v>733</v>
      </c>
      <c r="C27" s="1822"/>
      <c r="D27" s="1822"/>
      <c r="E27" s="1822"/>
      <c r="F27" s="1822"/>
      <c r="G27" s="1822"/>
      <c r="H27" s="1822"/>
      <c r="I27" s="1822"/>
      <c r="J27" s="1822"/>
      <c r="K27" s="1822"/>
      <c r="L27" s="1822"/>
      <c r="M27" s="1822"/>
      <c r="N27" s="1822"/>
      <c r="O27" s="1822"/>
      <c r="P27" s="1822"/>
      <c r="Q27" s="1822"/>
      <c r="R27" s="1822"/>
      <c r="S27" s="1823"/>
      <c r="V27" s="1848"/>
      <c r="W27" s="1848"/>
      <c r="X27" s="1848"/>
      <c r="Y27" s="1848"/>
      <c r="Z27" s="734"/>
      <c r="AA27" s="486"/>
      <c r="AB27" s="477"/>
      <c r="AC27" s="478"/>
      <c r="AD27" s="480"/>
      <c r="AE27" s="479"/>
      <c r="AF27" s="479"/>
    </row>
    <row r="28" spans="1:32" ht="30" customHeight="1" thickBot="1">
      <c r="B28" s="1777"/>
      <c r="C28" s="1750"/>
      <c r="D28" s="1750"/>
      <c r="E28" s="1750"/>
      <c r="F28" s="1750"/>
      <c r="G28" s="1750"/>
      <c r="H28" s="1750"/>
      <c r="I28" s="1750"/>
      <c r="J28" s="1750"/>
      <c r="K28" s="1750"/>
      <c r="L28" s="1750"/>
      <c r="M28" s="1750"/>
      <c r="N28" s="1750"/>
      <c r="O28" s="1750"/>
      <c r="P28" s="1750"/>
      <c r="Q28" s="1750"/>
      <c r="R28" s="1750"/>
      <c r="S28" s="1778"/>
      <c r="V28" s="1848"/>
      <c r="W28" s="1848"/>
      <c r="X28" s="1848"/>
      <c r="Y28" s="1848"/>
      <c r="Z28" s="734"/>
      <c r="AA28" s="486"/>
      <c r="AB28" s="477"/>
      <c r="AC28" s="478"/>
      <c r="AD28" s="480"/>
      <c r="AE28" s="479"/>
      <c r="AF28" s="479"/>
    </row>
    <row r="29" spans="1:32" ht="18" customHeight="1" thickTop="1">
      <c r="B29" s="1738" t="s">
        <v>595</v>
      </c>
      <c r="C29" s="1739"/>
      <c r="D29" s="1739"/>
      <c r="E29" s="1739"/>
      <c r="F29" s="1739"/>
      <c r="G29" s="1739"/>
      <c r="H29" s="1739"/>
      <c r="I29" s="1739"/>
      <c r="J29" s="1739"/>
      <c r="K29" s="1739"/>
      <c r="L29" s="1739"/>
      <c r="M29" s="1739"/>
      <c r="N29" s="1739"/>
      <c r="O29" s="1739"/>
      <c r="P29" s="1740"/>
      <c r="Q29" s="1735" t="s">
        <v>594</v>
      </c>
      <c r="R29" s="1736"/>
      <c r="S29" s="1737"/>
      <c r="W29" s="886"/>
      <c r="X29" s="886"/>
      <c r="Y29" s="886"/>
      <c r="Z29" s="734"/>
      <c r="AA29" s="486"/>
      <c r="AB29" s="477"/>
      <c r="AC29" s="478"/>
      <c r="AD29" s="480"/>
      <c r="AE29" s="479"/>
      <c r="AF29" s="479"/>
    </row>
    <row r="30" spans="1:32" s="896" customFormat="1" ht="20.100000000000001" customHeight="1">
      <c r="A30" s="895"/>
      <c r="B30" s="897"/>
      <c r="C30" s="1748" t="s">
        <v>725</v>
      </c>
      <c r="D30" s="1748"/>
      <c r="E30" s="1748"/>
      <c r="F30" s="1748"/>
      <c r="G30" s="1748"/>
      <c r="H30" s="1749"/>
      <c r="I30" s="1749"/>
      <c r="J30" s="1749"/>
      <c r="K30" s="1749"/>
      <c r="L30" s="1749"/>
      <c r="M30" s="1749"/>
      <c r="N30" s="1749"/>
      <c r="O30" s="1749"/>
      <c r="P30" s="1750"/>
      <c r="Q30" s="1824"/>
      <c r="R30" s="1825"/>
      <c r="S30" s="1826"/>
      <c r="W30" s="886"/>
      <c r="X30" s="886"/>
      <c r="Y30" s="886"/>
      <c r="Z30" s="734"/>
      <c r="AA30" s="486"/>
      <c r="AB30" s="477"/>
    </row>
    <row r="31" spans="1:32" s="896" customFormat="1" ht="20.100000000000001" customHeight="1">
      <c r="A31" s="895"/>
      <c r="B31" s="897"/>
      <c r="C31" s="1748" t="s">
        <v>583</v>
      </c>
      <c r="D31" s="1748"/>
      <c r="E31" s="1748"/>
      <c r="F31" s="1748"/>
      <c r="G31" s="1748"/>
      <c r="H31" s="1749"/>
      <c r="I31" s="1749"/>
      <c r="J31" s="1749"/>
      <c r="K31" s="1749"/>
      <c r="L31" s="1749"/>
      <c r="M31" s="1749"/>
      <c r="N31" s="1749"/>
      <c r="O31" s="1749"/>
      <c r="P31" s="1750"/>
      <c r="Q31" s="1824"/>
      <c r="R31" s="1825"/>
      <c r="S31" s="1826"/>
      <c r="W31" s="886"/>
      <c r="X31" s="886"/>
      <c r="Y31" s="886"/>
      <c r="Z31" s="734"/>
      <c r="AA31" s="486"/>
      <c r="AB31" s="477"/>
    </row>
    <row r="32" spans="1:32" s="896" customFormat="1" ht="20.100000000000001" customHeight="1">
      <c r="A32" s="895"/>
      <c r="B32" s="897"/>
      <c r="C32" s="1748" t="s">
        <v>726</v>
      </c>
      <c r="D32" s="1748"/>
      <c r="E32" s="1748"/>
      <c r="F32" s="1748"/>
      <c r="G32" s="1748"/>
      <c r="H32" s="1749"/>
      <c r="I32" s="1749"/>
      <c r="J32" s="1749"/>
      <c r="K32" s="1749"/>
      <c r="L32" s="1749"/>
      <c r="M32" s="1749"/>
      <c r="N32" s="1749"/>
      <c r="O32" s="1749"/>
      <c r="P32" s="1750"/>
      <c r="Q32" s="1824"/>
      <c r="R32" s="1825"/>
      <c r="S32" s="1826"/>
      <c r="W32" s="886"/>
      <c r="X32" s="886"/>
      <c r="Y32" s="886"/>
      <c r="Z32" s="734"/>
      <c r="AA32" s="486"/>
      <c r="AB32" s="477"/>
    </row>
    <row r="33" spans="1:28" s="896" customFormat="1" ht="20.100000000000001" customHeight="1">
      <c r="A33" s="895"/>
      <c r="B33" s="897"/>
      <c r="C33" s="1748" t="s">
        <v>727</v>
      </c>
      <c r="D33" s="1748"/>
      <c r="E33" s="1748"/>
      <c r="F33" s="1748"/>
      <c r="G33" s="1748"/>
      <c r="H33" s="1749"/>
      <c r="I33" s="1749"/>
      <c r="J33" s="1749"/>
      <c r="K33" s="1749"/>
      <c r="L33" s="1749"/>
      <c r="M33" s="1749"/>
      <c r="N33" s="1749"/>
      <c r="O33" s="1749"/>
      <c r="P33" s="1750"/>
      <c r="Q33" s="1824"/>
      <c r="R33" s="1825"/>
      <c r="S33" s="1826"/>
      <c r="W33" s="886"/>
      <c r="X33" s="886"/>
      <c r="Y33" s="886"/>
      <c r="Z33" s="734"/>
      <c r="AA33" s="486"/>
      <c r="AB33" s="477"/>
    </row>
    <row r="34" spans="1:28" s="896" customFormat="1" ht="20.100000000000001" customHeight="1">
      <c r="A34" s="895"/>
      <c r="B34" s="897"/>
      <c r="C34" s="1748" t="s">
        <v>728</v>
      </c>
      <c r="D34" s="1748"/>
      <c r="E34" s="1748"/>
      <c r="F34" s="1748"/>
      <c r="G34" s="1748"/>
      <c r="H34" s="1749"/>
      <c r="I34" s="1749"/>
      <c r="J34" s="1749"/>
      <c r="K34" s="1749"/>
      <c r="L34" s="1749"/>
      <c r="M34" s="1749"/>
      <c r="N34" s="1749"/>
      <c r="O34" s="1749"/>
      <c r="P34" s="1750"/>
      <c r="Q34" s="1824"/>
      <c r="R34" s="1825"/>
      <c r="S34" s="1826"/>
      <c r="W34" s="886"/>
      <c r="X34" s="886"/>
      <c r="Y34" s="886"/>
      <c r="Z34" s="734"/>
      <c r="AA34" s="486"/>
      <c r="AB34" s="477"/>
    </row>
    <row r="35" spans="1:28" s="896" customFormat="1" ht="20.100000000000001" customHeight="1">
      <c r="A35" s="895"/>
      <c r="B35" s="897"/>
      <c r="C35" s="1748" t="s">
        <v>729</v>
      </c>
      <c r="D35" s="1748"/>
      <c r="E35" s="1748"/>
      <c r="F35" s="1748"/>
      <c r="G35" s="1748"/>
      <c r="H35" s="1749"/>
      <c r="I35" s="1749"/>
      <c r="J35" s="1749"/>
      <c r="K35" s="1749"/>
      <c r="L35" s="1749"/>
      <c r="M35" s="1749"/>
      <c r="N35" s="1749"/>
      <c r="O35" s="1749"/>
      <c r="P35" s="1750"/>
      <c r="Q35" s="1824"/>
      <c r="R35" s="1825"/>
      <c r="S35" s="1826"/>
      <c r="W35" s="886"/>
      <c r="X35" s="886"/>
      <c r="Y35" s="886"/>
      <c r="Z35" s="734"/>
      <c r="AA35" s="486"/>
      <c r="AB35" s="477"/>
    </row>
    <row r="36" spans="1:28" s="896" customFormat="1" ht="20.100000000000001" customHeight="1">
      <c r="A36" s="895"/>
      <c r="B36" s="897"/>
      <c r="C36" s="1748" t="s">
        <v>584</v>
      </c>
      <c r="D36" s="1748"/>
      <c r="E36" s="1748"/>
      <c r="F36" s="1748"/>
      <c r="G36" s="1748"/>
      <c r="H36" s="1749"/>
      <c r="I36" s="1749"/>
      <c r="J36" s="1749"/>
      <c r="K36" s="1749"/>
      <c r="L36" s="1749"/>
      <c r="M36" s="1749"/>
      <c r="N36" s="1749"/>
      <c r="O36" s="1749"/>
      <c r="P36" s="1750"/>
      <c r="Q36" s="1824"/>
      <c r="R36" s="1825"/>
      <c r="S36" s="1826"/>
      <c r="W36" s="886"/>
      <c r="X36" s="886"/>
      <c r="Y36" s="886"/>
      <c r="Z36" s="734"/>
      <c r="AA36" s="486"/>
      <c r="AB36" s="477"/>
    </row>
    <row r="37" spans="1:28" s="896" customFormat="1" ht="20.100000000000001" customHeight="1">
      <c r="A37" s="895"/>
      <c r="B37" s="897"/>
      <c r="C37" s="1748" t="s">
        <v>585</v>
      </c>
      <c r="D37" s="1748"/>
      <c r="E37" s="1748"/>
      <c r="F37" s="1748"/>
      <c r="G37" s="1748"/>
      <c r="H37" s="1749"/>
      <c r="I37" s="1749"/>
      <c r="J37" s="1749"/>
      <c r="K37" s="1749"/>
      <c r="L37" s="1749"/>
      <c r="M37" s="1749"/>
      <c r="N37" s="1749"/>
      <c r="O37" s="1749"/>
      <c r="P37" s="1750"/>
      <c r="Q37" s="1824"/>
      <c r="R37" s="1825"/>
      <c r="S37" s="1826"/>
      <c r="W37" s="886"/>
      <c r="X37" s="886"/>
      <c r="Y37" s="886"/>
      <c r="Z37" s="734"/>
      <c r="AA37" s="486"/>
      <c r="AB37" s="477"/>
    </row>
    <row r="38" spans="1:28" s="896" customFormat="1" ht="20.100000000000001" customHeight="1">
      <c r="A38" s="895"/>
      <c r="B38" s="897"/>
      <c r="C38" s="1751" t="s">
        <v>592</v>
      </c>
      <c r="D38" s="1751"/>
      <c r="E38" s="1751"/>
      <c r="F38" s="1751"/>
      <c r="G38" s="1751"/>
      <c r="H38" s="1752"/>
      <c r="I38" s="1752"/>
      <c r="J38" s="1752"/>
      <c r="K38" s="1752"/>
      <c r="L38" s="1752"/>
      <c r="M38" s="1752"/>
      <c r="N38" s="1752"/>
      <c r="O38" s="1752"/>
      <c r="P38" s="1753"/>
      <c r="Q38" s="1824"/>
      <c r="R38" s="1825"/>
      <c r="S38" s="1826"/>
      <c r="W38" s="886"/>
      <c r="X38" s="886"/>
      <c r="Y38" s="886"/>
      <c r="Z38" s="734"/>
      <c r="AA38" s="486"/>
      <c r="AB38" s="477"/>
    </row>
    <row r="39" spans="1:28" s="896" customFormat="1" ht="20.100000000000001" customHeight="1">
      <c r="A39" s="895"/>
      <c r="B39" s="897"/>
      <c r="C39" s="1748" t="s">
        <v>586</v>
      </c>
      <c r="D39" s="1748"/>
      <c r="E39" s="1748"/>
      <c r="F39" s="1748"/>
      <c r="G39" s="1748"/>
      <c r="H39" s="1749"/>
      <c r="I39" s="1749"/>
      <c r="J39" s="1749"/>
      <c r="K39" s="1749"/>
      <c r="L39" s="1749"/>
      <c r="M39" s="1749"/>
      <c r="N39" s="1749"/>
      <c r="O39" s="1749"/>
      <c r="P39" s="1750"/>
      <c r="Q39" s="1824"/>
      <c r="R39" s="1825"/>
      <c r="S39" s="1826"/>
      <c r="W39" s="886"/>
      <c r="X39" s="886"/>
      <c r="Y39" s="886"/>
      <c r="Z39" s="734"/>
      <c r="AA39" s="486"/>
      <c r="AB39" s="477"/>
    </row>
    <row r="40" spans="1:28" s="896" customFormat="1" ht="20.100000000000001" customHeight="1">
      <c r="A40" s="895"/>
      <c r="B40" s="897"/>
      <c r="C40" s="1748" t="s">
        <v>587</v>
      </c>
      <c r="D40" s="1748"/>
      <c r="E40" s="1748"/>
      <c r="F40" s="1748"/>
      <c r="G40" s="1748"/>
      <c r="H40" s="1749"/>
      <c r="I40" s="1749"/>
      <c r="J40" s="1749"/>
      <c r="K40" s="1749"/>
      <c r="L40" s="1749"/>
      <c r="M40" s="1749"/>
      <c r="N40" s="1749"/>
      <c r="O40" s="1749"/>
      <c r="P40" s="1750"/>
      <c r="Q40" s="1824"/>
      <c r="R40" s="1825"/>
      <c r="S40" s="1826"/>
      <c r="W40" s="886"/>
      <c r="X40" s="886"/>
      <c r="Y40" s="886"/>
      <c r="Z40" s="734"/>
      <c r="AA40" s="486"/>
      <c r="AB40" s="477"/>
    </row>
    <row r="41" spans="1:28" s="896" customFormat="1" ht="20.100000000000001" customHeight="1">
      <c r="A41" s="895"/>
      <c r="B41" s="898"/>
      <c r="C41" s="1748" t="s">
        <v>588</v>
      </c>
      <c r="D41" s="1817"/>
      <c r="E41" s="1817"/>
      <c r="F41" s="1817"/>
      <c r="G41" s="1817"/>
      <c r="H41" s="1749"/>
      <c r="I41" s="1749"/>
      <c r="J41" s="1749"/>
      <c r="K41" s="1749"/>
      <c r="L41" s="1749"/>
      <c r="M41" s="1749"/>
      <c r="N41" s="1749"/>
      <c r="O41" s="1749"/>
      <c r="P41" s="1750"/>
      <c r="Q41" s="1824"/>
      <c r="R41" s="1825"/>
      <c r="S41" s="1826"/>
      <c r="W41" s="886"/>
      <c r="X41" s="886"/>
      <c r="Y41" s="886"/>
      <c r="Z41" s="734"/>
      <c r="AA41" s="486"/>
      <c r="AB41" s="477"/>
    </row>
    <row r="42" spans="1:28" s="896" customFormat="1" ht="20.100000000000001" customHeight="1">
      <c r="A42" s="895"/>
      <c r="B42" s="898"/>
      <c r="C42" s="1748" t="s">
        <v>589</v>
      </c>
      <c r="D42" s="1817"/>
      <c r="E42" s="1817"/>
      <c r="F42" s="1817"/>
      <c r="G42" s="1817"/>
      <c r="H42" s="1749"/>
      <c r="I42" s="1749"/>
      <c r="J42" s="1749"/>
      <c r="K42" s="1749"/>
      <c r="L42" s="1749"/>
      <c r="M42" s="1749"/>
      <c r="N42" s="1749"/>
      <c r="O42" s="1749"/>
      <c r="P42" s="1750"/>
      <c r="Q42" s="1824"/>
      <c r="R42" s="1825"/>
      <c r="S42" s="1826"/>
      <c r="W42" s="886"/>
      <c r="X42" s="886"/>
      <c r="Y42" s="886"/>
      <c r="Z42" s="734"/>
      <c r="AA42" s="486"/>
      <c r="AB42" s="477"/>
    </row>
    <row r="43" spans="1:28" s="896" customFormat="1" ht="20.100000000000001" customHeight="1">
      <c r="A43" s="895"/>
      <c r="B43" s="898"/>
      <c r="C43" s="1748" t="s">
        <v>590</v>
      </c>
      <c r="D43" s="1817"/>
      <c r="E43" s="1817"/>
      <c r="F43" s="1817"/>
      <c r="G43" s="1817"/>
      <c r="H43" s="1749"/>
      <c r="I43" s="1749"/>
      <c r="J43" s="1749"/>
      <c r="K43" s="1749"/>
      <c r="L43" s="1749"/>
      <c r="M43" s="1749"/>
      <c r="N43" s="1749"/>
      <c r="O43" s="1749"/>
      <c r="P43" s="1750"/>
      <c r="Q43" s="1824"/>
      <c r="R43" s="1825"/>
      <c r="S43" s="1826"/>
      <c r="W43" s="886"/>
      <c r="X43" s="886"/>
      <c r="Y43" s="886"/>
      <c r="Z43" s="734"/>
      <c r="AA43" s="486"/>
      <c r="AB43" s="477"/>
    </row>
    <row r="44" spans="1:28" s="896" customFormat="1" ht="20.100000000000001" customHeight="1">
      <c r="A44" s="895"/>
      <c r="B44" s="898"/>
      <c r="C44" s="1748" t="s">
        <v>591</v>
      </c>
      <c r="D44" s="1817"/>
      <c r="E44" s="1817"/>
      <c r="F44" s="1817"/>
      <c r="G44" s="1817"/>
      <c r="H44" s="1749"/>
      <c r="I44" s="1749"/>
      <c r="J44" s="1749"/>
      <c r="K44" s="1749"/>
      <c r="L44" s="1749"/>
      <c r="M44" s="1749"/>
      <c r="N44" s="1749"/>
      <c r="O44" s="1749"/>
      <c r="P44" s="1750"/>
      <c r="Q44" s="1824"/>
      <c r="R44" s="1825"/>
      <c r="S44" s="1826"/>
      <c r="W44" s="886"/>
      <c r="X44" s="886"/>
      <c r="Y44" s="886"/>
      <c r="Z44" s="734"/>
      <c r="AA44" s="486"/>
      <c r="AB44" s="477"/>
    </row>
    <row r="45" spans="1:28" s="896" customFormat="1" ht="20.100000000000001" customHeight="1" thickBot="1">
      <c r="A45" s="895"/>
      <c r="B45" s="1014"/>
      <c r="C45" s="1741" t="s">
        <v>593</v>
      </c>
      <c r="D45" s="1742"/>
      <c r="E45" s="1742"/>
      <c r="F45" s="1742"/>
      <c r="G45" s="1742"/>
      <c r="H45" s="1743"/>
      <c r="I45" s="1743"/>
      <c r="J45" s="1743"/>
      <c r="K45" s="1743"/>
      <c r="L45" s="1743"/>
      <c r="M45" s="1743"/>
      <c r="N45" s="1743"/>
      <c r="O45" s="1743"/>
      <c r="P45" s="1744"/>
      <c r="Q45" s="1827"/>
      <c r="R45" s="1828"/>
      <c r="S45" s="1829"/>
      <c r="W45" s="886"/>
      <c r="X45" s="886"/>
      <c r="Y45" s="886"/>
      <c r="Z45" s="734"/>
      <c r="AA45" s="486"/>
      <c r="AB45" s="477"/>
    </row>
    <row r="46" spans="1:28" ht="72" customHeight="1">
      <c r="B46" s="1839" t="s">
        <v>597</v>
      </c>
      <c r="C46" s="1090"/>
      <c r="D46" s="1090"/>
      <c r="E46" s="1090"/>
      <c r="F46" s="1090"/>
      <c r="G46" s="1090"/>
      <c r="H46" s="1090"/>
      <c r="I46" s="1090"/>
      <c r="J46" s="1090"/>
      <c r="K46" s="1090"/>
      <c r="L46" s="1090"/>
      <c r="M46" s="1090"/>
      <c r="N46" s="1090"/>
      <c r="O46" s="1090"/>
      <c r="P46" s="1090"/>
      <c r="Q46" s="1090"/>
      <c r="R46" s="1090"/>
      <c r="S46" s="1090"/>
      <c r="T46" s="500"/>
      <c r="V46" s="734"/>
      <c r="W46" s="734"/>
      <c r="X46" s="734"/>
      <c r="Y46" s="734"/>
      <c r="Z46" s="734"/>
    </row>
    <row r="47" spans="1:28" ht="22.5" customHeight="1">
      <c r="B47" s="9"/>
      <c r="C47" s="175"/>
      <c r="D47" s="10"/>
      <c r="E47" s="469"/>
      <c r="F47" s="469"/>
      <c r="G47" s="469"/>
      <c r="H47" s="469"/>
      <c r="I47" s="469"/>
      <c r="J47" s="469"/>
      <c r="K47" s="469"/>
      <c r="L47" s="469"/>
      <c r="M47" s="469"/>
      <c r="N47" s="469"/>
      <c r="O47" s="469"/>
      <c r="P47" s="469"/>
      <c r="Q47" s="469"/>
      <c r="R47" s="469"/>
      <c r="S47" s="469"/>
      <c r="V47" s="735"/>
      <c r="W47" s="735"/>
      <c r="X47" s="735"/>
      <c r="Y47" s="735"/>
      <c r="Z47" s="735"/>
    </row>
    <row r="48" spans="1:28" ht="12.75" hidden="1" customHeight="1">
      <c r="C48" s="513" t="s">
        <v>230</v>
      </c>
      <c r="F48" s="786" t="s">
        <v>456</v>
      </c>
    </row>
    <row r="49" spans="2:37" hidden="1">
      <c r="C49" s="514" t="s">
        <v>231</v>
      </c>
      <c r="F49" s="786" t="s">
        <v>458</v>
      </c>
    </row>
    <row r="50" spans="2:37" hidden="1">
      <c r="C50" s="513" t="s">
        <v>232</v>
      </c>
      <c r="F50" s="786" t="s">
        <v>459</v>
      </c>
    </row>
    <row r="51" spans="2:37" hidden="1">
      <c r="C51" s="513" t="s">
        <v>233</v>
      </c>
      <c r="F51" s="786" t="s">
        <v>460</v>
      </c>
    </row>
    <row r="52" spans="2:37" hidden="1">
      <c r="C52" s="513" t="s">
        <v>234</v>
      </c>
      <c r="F52" s="786" t="s">
        <v>461</v>
      </c>
    </row>
    <row r="53" spans="2:37" hidden="1">
      <c r="C53" s="513" t="s">
        <v>235</v>
      </c>
      <c r="F53" s="786" t="s">
        <v>462</v>
      </c>
    </row>
    <row r="54" spans="2:37" hidden="1">
      <c r="C54" s="513" t="s">
        <v>236</v>
      </c>
      <c r="F54" s="786" t="s">
        <v>463</v>
      </c>
    </row>
    <row r="55" spans="2:37" hidden="1">
      <c r="C55" s="513" t="s">
        <v>237</v>
      </c>
      <c r="F55" s="786" t="s">
        <v>464</v>
      </c>
    </row>
    <row r="56" spans="2:37" s="7" customFormat="1" hidden="1">
      <c r="B56" s="6"/>
      <c r="C56" s="513" t="s">
        <v>238</v>
      </c>
      <c r="E56" s="6"/>
      <c r="F56" s="786" t="s">
        <v>465</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row>
    <row r="57" spans="2:37" s="7" customFormat="1" hidden="1">
      <c r="B57" s="6"/>
      <c r="C57" s="513" t="s">
        <v>239</v>
      </c>
      <c r="E57" s="6"/>
      <c r="F57" s="786" t="s">
        <v>457</v>
      </c>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row>
    <row r="58" spans="2:37" s="7" customFormat="1" hidden="1">
      <c r="B58" s="6"/>
      <c r="C58" s="513" t="s">
        <v>240</v>
      </c>
      <c r="E58" s="6"/>
      <c r="F58" s="786" t="s">
        <v>466</v>
      </c>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row>
    <row r="59" spans="2:37" s="7" customFormat="1" hidden="1">
      <c r="B59" s="6"/>
      <c r="C59" s="513" t="s">
        <v>241</v>
      </c>
      <c r="E59" s="6"/>
      <c r="F59" s="786" t="s">
        <v>467</v>
      </c>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0" spans="2:37" s="7" customFormat="1" hidden="1">
      <c r="B60" s="6"/>
      <c r="C60" s="513" t="s">
        <v>242</v>
      </c>
      <c r="E60" s="6"/>
      <c r="F60" s="786" t="s">
        <v>468</v>
      </c>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row>
    <row r="61" spans="2:37" s="7" customFormat="1" hidden="1">
      <c r="B61" s="6"/>
      <c r="C61" s="513" t="s">
        <v>243</v>
      </c>
      <c r="E61" s="6"/>
      <c r="F61" s="786" t="s">
        <v>469</v>
      </c>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row>
    <row r="62" spans="2:37" s="7" customFormat="1" hidden="1">
      <c r="B62" s="6"/>
      <c r="C62" s="513" t="s">
        <v>244</v>
      </c>
      <c r="E62" s="6"/>
      <c r="F62" s="786" t="s">
        <v>470</v>
      </c>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row>
    <row r="63" spans="2:37" s="7" customFormat="1" hidden="1">
      <c r="B63" s="6"/>
      <c r="C63" s="513" t="s">
        <v>245</v>
      </c>
      <c r="E63" s="6"/>
      <c r="F63" s="786" t="s">
        <v>471</v>
      </c>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2:37" s="7" customFormat="1" hidden="1">
      <c r="B64" s="6"/>
      <c r="C64" s="513" t="s">
        <v>246</v>
      </c>
      <c r="E64" s="6"/>
      <c r="F64" s="786" t="s">
        <v>472</v>
      </c>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row>
    <row r="65" spans="2:37" s="7" customFormat="1" hidden="1">
      <c r="B65" s="6"/>
      <c r="C65" s="513" t="s">
        <v>247</v>
      </c>
      <c r="E65" s="6"/>
      <c r="F65" s="786" t="s">
        <v>473</v>
      </c>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row>
    <row r="66" spans="2:37" s="7" customFormat="1" hidden="1">
      <c r="B66" s="6"/>
      <c r="C66" s="513" t="s">
        <v>248</v>
      </c>
      <c r="E66" s="6"/>
      <c r="F66" s="786" t="s">
        <v>474</v>
      </c>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row>
    <row r="67" spans="2:37" s="7" customFormat="1" hidden="1">
      <c r="B67" s="6"/>
      <c r="C67" s="514" t="s">
        <v>249</v>
      </c>
      <c r="E67" s="6"/>
      <c r="F67" s="786" t="s">
        <v>475</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row>
    <row r="68" spans="2:37" s="7" customFormat="1" hidden="1">
      <c r="B68" s="6"/>
      <c r="C68" s="513" t="s">
        <v>250</v>
      </c>
      <c r="E68" s="6"/>
      <c r="F68" s="786" t="s">
        <v>476</v>
      </c>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row>
    <row r="69" spans="2:37" s="7" customFormat="1" hidden="1">
      <c r="B69" s="6"/>
      <c r="C69" s="461"/>
      <c r="E69" s="6"/>
      <c r="F69" s="786" t="s">
        <v>477</v>
      </c>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row>
    <row r="70" spans="2:37" s="7" customFormat="1">
      <c r="B70" s="6"/>
      <c r="C70" s="461"/>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row>
    <row r="71" spans="2:37" s="7" customFormat="1">
      <c r="B71" s="6"/>
      <c r="C71" s="46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2" spans="2:37" s="7" customFormat="1">
      <c r="B72" s="6"/>
      <c r="C72" s="461"/>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row>
    <row r="73" spans="2:37" s="7" customFormat="1">
      <c r="B73" s="6"/>
      <c r="C73" s="461"/>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row>
  </sheetData>
  <sheetProtection selectLockedCells="1"/>
  <mergeCells count="81">
    <mergeCell ref="J25:K25"/>
    <mergeCell ref="M25:N25"/>
    <mergeCell ref="B22:D25"/>
    <mergeCell ref="E24:F24"/>
    <mergeCell ref="G22:S22"/>
    <mergeCell ref="E22:F22"/>
    <mergeCell ref="E23:F23"/>
    <mergeCell ref="B18:D18"/>
    <mergeCell ref="T14:Y23"/>
    <mergeCell ref="I8:K8"/>
    <mergeCell ref="M8:R8"/>
    <mergeCell ref="Z8:AG8"/>
    <mergeCell ref="G23:S23"/>
    <mergeCell ref="G21:S21"/>
    <mergeCell ref="B20:D21"/>
    <mergeCell ref="E20:F20"/>
    <mergeCell ref="E21:F21"/>
    <mergeCell ref="G20:S20"/>
    <mergeCell ref="E18:S18"/>
    <mergeCell ref="B19:D19"/>
    <mergeCell ref="E19:S19"/>
    <mergeCell ref="V26:Y28"/>
    <mergeCell ref="B27:S27"/>
    <mergeCell ref="B28:S28"/>
    <mergeCell ref="B26:D26"/>
    <mergeCell ref="E26:S26"/>
    <mergeCell ref="AA1:AG1"/>
    <mergeCell ref="I6:K6"/>
    <mergeCell ref="M6:S6"/>
    <mergeCell ref="I7:K7"/>
    <mergeCell ref="M7:S7"/>
    <mergeCell ref="Z7:AG7"/>
    <mergeCell ref="N1:R1"/>
    <mergeCell ref="B46:S46"/>
    <mergeCell ref="E25:F25"/>
    <mergeCell ref="G24:S24"/>
    <mergeCell ref="G25:H25"/>
    <mergeCell ref="O25:S25"/>
    <mergeCell ref="B29:P29"/>
    <mergeCell ref="Q29:S29"/>
    <mergeCell ref="C30:P30"/>
    <mergeCell ref="Q30:S30"/>
    <mergeCell ref="C31:P31"/>
    <mergeCell ref="Q31:S31"/>
    <mergeCell ref="C32:P32"/>
    <mergeCell ref="Q32:S32"/>
    <mergeCell ref="C33:P33"/>
    <mergeCell ref="Q33:S33"/>
    <mergeCell ref="C34:P34"/>
    <mergeCell ref="B3:D3"/>
    <mergeCell ref="B16:S16"/>
    <mergeCell ref="C13:E13"/>
    <mergeCell ref="F13:J13"/>
    <mergeCell ref="C11:J11"/>
    <mergeCell ref="K13:R13"/>
    <mergeCell ref="K11:R11"/>
    <mergeCell ref="B4:F4"/>
    <mergeCell ref="I9:R10"/>
    <mergeCell ref="Q34:S34"/>
    <mergeCell ref="C35:P35"/>
    <mergeCell ref="Q35:S35"/>
    <mergeCell ref="C36:P36"/>
    <mergeCell ref="Q36:S36"/>
    <mergeCell ref="C37:P37"/>
    <mergeCell ref="Q37:S37"/>
    <mergeCell ref="C38:P38"/>
    <mergeCell ref="Q38:S38"/>
    <mergeCell ref="C39:P39"/>
    <mergeCell ref="Q39:S39"/>
    <mergeCell ref="C40:P40"/>
    <mergeCell ref="Q40:S40"/>
    <mergeCell ref="C44:P44"/>
    <mergeCell ref="Q44:S44"/>
    <mergeCell ref="C45:P45"/>
    <mergeCell ref="Q45:S45"/>
    <mergeCell ref="C41:P41"/>
    <mergeCell ref="Q41:S41"/>
    <mergeCell ref="C42:P42"/>
    <mergeCell ref="Q42:S42"/>
    <mergeCell ref="C43:P43"/>
    <mergeCell ref="Q43:S43"/>
  </mergeCells>
  <phoneticPr fontId="3"/>
  <dataValidations disablePrompts="1" count="2">
    <dataValidation type="list" allowBlank="1" showInputMessage="1" showErrorMessage="1" sqref="J12">
      <formula1>$U$13:$U$18</formula1>
    </dataValidation>
    <dataValidation type="list" allowBlank="1" showInputMessage="1" showErrorMessage="1" sqref="AC22:AC26 AD27:AD45">
      <formula1>#REF!</formula1>
    </dataValidation>
  </dataValidations>
  <printOptions horizontalCentered="1"/>
  <pageMargins left="0.39370078740157483" right="0.39370078740157483" top="0.39370078740157483" bottom="0.39370078740157483" header="0.31496062992125984" footer="0.11811023622047245"/>
  <pageSetup paperSize="9" scale="95" orientation="portrait" r:id="rId1"/>
  <headerFooter alignWithMargins="0">
    <oddHeader>&amp;L&amp;"ＭＳ 明朝,標準"&amp;8&amp;K01+034第5号様式②（第10条関係）建築保全業務委託用</oddHeader>
    <oddFooter>&amp;R&amp;"ＭＳ 明朝,標準"&amp;8&amp;K01+034受注者⇒施設管理担当者</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78218" r:id="rId4" name="Option Button 10">
              <controlPr locked="0" defaultSize="0" autoFill="0" autoLine="0" autoPict="0">
                <anchor moveWithCells="1">
                  <from>
                    <xdr:col>5</xdr:col>
                    <xdr:colOff>22860</xdr:colOff>
                    <xdr:row>18</xdr:row>
                    <xdr:rowOff>0</xdr:rowOff>
                  </from>
                  <to>
                    <xdr:col>5</xdr:col>
                    <xdr:colOff>266700</xdr:colOff>
                    <xdr:row>18</xdr:row>
                    <xdr:rowOff>236220</xdr:rowOff>
                  </to>
                </anchor>
              </controlPr>
            </control>
          </mc:Choice>
        </mc:AlternateContent>
        <mc:AlternateContent xmlns:mc="http://schemas.openxmlformats.org/markup-compatibility/2006">
          <mc:Choice Requires="x14">
            <control shapeId="478219" r:id="rId5" name="Option Button 11">
              <controlPr locked="0" defaultSize="0" autoFill="0" autoLine="0" autoPict="0">
                <anchor moveWithCells="1">
                  <from>
                    <xdr:col>8</xdr:col>
                    <xdr:colOff>198120</xdr:colOff>
                    <xdr:row>18</xdr:row>
                    <xdr:rowOff>0</xdr:rowOff>
                  </from>
                  <to>
                    <xdr:col>9</xdr:col>
                    <xdr:colOff>45720</xdr:colOff>
                    <xdr:row>18</xdr:row>
                    <xdr:rowOff>236220</xdr:rowOff>
                  </to>
                </anchor>
              </controlPr>
            </control>
          </mc:Choice>
        </mc:AlternateContent>
        <mc:AlternateContent xmlns:mc="http://schemas.openxmlformats.org/markup-compatibility/2006">
          <mc:Choice Requires="x14">
            <control shapeId="478252" r:id="rId6" name="Check Box 44">
              <controlPr locked="0" defaultSize="0" autoFill="0" autoLine="0" autoPict="0">
                <anchor moveWithCells="1">
                  <from>
                    <xdr:col>1</xdr:col>
                    <xdr:colOff>60960</xdr:colOff>
                    <xdr:row>31</xdr:row>
                    <xdr:rowOff>213360</xdr:rowOff>
                  </from>
                  <to>
                    <xdr:col>2</xdr:col>
                    <xdr:colOff>38100</xdr:colOff>
                    <xdr:row>33</xdr:row>
                    <xdr:rowOff>22860</xdr:rowOff>
                  </to>
                </anchor>
              </controlPr>
            </control>
          </mc:Choice>
        </mc:AlternateContent>
        <mc:AlternateContent xmlns:mc="http://schemas.openxmlformats.org/markup-compatibility/2006">
          <mc:Choice Requires="x14">
            <control shapeId="478253" r:id="rId7" name="Check Box 45">
              <controlPr locked="0" defaultSize="0" autoFill="0" autoLine="0" autoPict="0">
                <anchor moveWithCells="1">
                  <from>
                    <xdr:col>1</xdr:col>
                    <xdr:colOff>60960</xdr:colOff>
                    <xdr:row>32</xdr:row>
                    <xdr:rowOff>182880</xdr:rowOff>
                  </from>
                  <to>
                    <xdr:col>2</xdr:col>
                    <xdr:colOff>38100</xdr:colOff>
                    <xdr:row>33</xdr:row>
                    <xdr:rowOff>236220</xdr:rowOff>
                  </to>
                </anchor>
              </controlPr>
            </control>
          </mc:Choice>
        </mc:AlternateContent>
        <mc:AlternateContent xmlns:mc="http://schemas.openxmlformats.org/markup-compatibility/2006">
          <mc:Choice Requires="x14">
            <control shapeId="478254" r:id="rId8" name="Check Box 46">
              <controlPr locked="0" defaultSize="0" autoFill="0" autoLine="0" autoPict="0">
                <anchor moveWithCells="1">
                  <from>
                    <xdr:col>1</xdr:col>
                    <xdr:colOff>60960</xdr:colOff>
                    <xdr:row>33</xdr:row>
                    <xdr:rowOff>213360</xdr:rowOff>
                  </from>
                  <to>
                    <xdr:col>2</xdr:col>
                    <xdr:colOff>38100</xdr:colOff>
                    <xdr:row>35</xdr:row>
                    <xdr:rowOff>22860</xdr:rowOff>
                  </to>
                </anchor>
              </controlPr>
            </control>
          </mc:Choice>
        </mc:AlternateContent>
        <mc:AlternateContent xmlns:mc="http://schemas.openxmlformats.org/markup-compatibility/2006">
          <mc:Choice Requires="x14">
            <control shapeId="478255" r:id="rId9" name="Check Box 47">
              <controlPr locked="0" defaultSize="0" autoFill="0" autoLine="0" autoPict="0">
                <anchor moveWithCells="1">
                  <from>
                    <xdr:col>1</xdr:col>
                    <xdr:colOff>60960</xdr:colOff>
                    <xdr:row>28</xdr:row>
                    <xdr:rowOff>198120</xdr:rowOff>
                  </from>
                  <to>
                    <xdr:col>2</xdr:col>
                    <xdr:colOff>38100</xdr:colOff>
                    <xdr:row>30</xdr:row>
                    <xdr:rowOff>22860</xdr:rowOff>
                  </to>
                </anchor>
              </controlPr>
            </control>
          </mc:Choice>
        </mc:AlternateContent>
        <mc:AlternateContent xmlns:mc="http://schemas.openxmlformats.org/markup-compatibility/2006">
          <mc:Choice Requires="x14">
            <control shapeId="478256" r:id="rId10" name="Check Box 48">
              <controlPr locked="0" defaultSize="0" autoFill="0" autoLine="0" autoPict="0">
                <anchor moveWithCells="1">
                  <from>
                    <xdr:col>1</xdr:col>
                    <xdr:colOff>60960</xdr:colOff>
                    <xdr:row>29</xdr:row>
                    <xdr:rowOff>213360</xdr:rowOff>
                  </from>
                  <to>
                    <xdr:col>2</xdr:col>
                    <xdr:colOff>38100</xdr:colOff>
                    <xdr:row>31</xdr:row>
                    <xdr:rowOff>22860</xdr:rowOff>
                  </to>
                </anchor>
              </controlPr>
            </control>
          </mc:Choice>
        </mc:AlternateContent>
        <mc:AlternateContent xmlns:mc="http://schemas.openxmlformats.org/markup-compatibility/2006">
          <mc:Choice Requires="x14">
            <control shapeId="478257" r:id="rId11" name="Check Box 49">
              <controlPr locked="0" defaultSize="0" autoFill="0" autoLine="0" autoPict="0">
                <anchor moveWithCells="1">
                  <from>
                    <xdr:col>1</xdr:col>
                    <xdr:colOff>60960</xdr:colOff>
                    <xdr:row>30</xdr:row>
                    <xdr:rowOff>213360</xdr:rowOff>
                  </from>
                  <to>
                    <xdr:col>2</xdr:col>
                    <xdr:colOff>38100</xdr:colOff>
                    <xdr:row>32</xdr:row>
                    <xdr:rowOff>22860</xdr:rowOff>
                  </to>
                </anchor>
              </controlPr>
            </control>
          </mc:Choice>
        </mc:AlternateContent>
        <mc:AlternateContent xmlns:mc="http://schemas.openxmlformats.org/markup-compatibility/2006">
          <mc:Choice Requires="x14">
            <control shapeId="478258" r:id="rId12" name="Check Box 50">
              <controlPr locked="0" defaultSize="0" autoFill="0" autoLine="0" autoPict="0">
                <anchor moveWithCells="1">
                  <from>
                    <xdr:col>1</xdr:col>
                    <xdr:colOff>68580</xdr:colOff>
                    <xdr:row>37</xdr:row>
                    <xdr:rowOff>365760</xdr:rowOff>
                  </from>
                  <to>
                    <xdr:col>2</xdr:col>
                    <xdr:colOff>45720</xdr:colOff>
                    <xdr:row>39</xdr:row>
                    <xdr:rowOff>45720</xdr:rowOff>
                  </to>
                </anchor>
              </controlPr>
            </control>
          </mc:Choice>
        </mc:AlternateContent>
        <mc:AlternateContent xmlns:mc="http://schemas.openxmlformats.org/markup-compatibility/2006">
          <mc:Choice Requires="x14">
            <control shapeId="478259" r:id="rId13" name="Check Box 51">
              <controlPr locked="0" defaultSize="0" autoFill="0" autoLine="0" autoPict="0">
                <anchor moveWithCells="1">
                  <from>
                    <xdr:col>1</xdr:col>
                    <xdr:colOff>68580</xdr:colOff>
                    <xdr:row>38</xdr:row>
                    <xdr:rowOff>198120</xdr:rowOff>
                  </from>
                  <to>
                    <xdr:col>2</xdr:col>
                    <xdr:colOff>45720</xdr:colOff>
                    <xdr:row>40</xdr:row>
                    <xdr:rowOff>22860</xdr:rowOff>
                  </to>
                </anchor>
              </controlPr>
            </control>
          </mc:Choice>
        </mc:AlternateContent>
        <mc:AlternateContent xmlns:mc="http://schemas.openxmlformats.org/markup-compatibility/2006">
          <mc:Choice Requires="x14">
            <control shapeId="478260" r:id="rId14" name="Check Box 52">
              <controlPr locked="0" defaultSize="0" autoFill="0" autoLine="0" autoPict="0">
                <anchor moveWithCells="1">
                  <from>
                    <xdr:col>1</xdr:col>
                    <xdr:colOff>60960</xdr:colOff>
                    <xdr:row>34</xdr:row>
                    <xdr:rowOff>213360</xdr:rowOff>
                  </from>
                  <to>
                    <xdr:col>2</xdr:col>
                    <xdr:colOff>38100</xdr:colOff>
                    <xdr:row>36</xdr:row>
                    <xdr:rowOff>22860</xdr:rowOff>
                  </to>
                </anchor>
              </controlPr>
            </control>
          </mc:Choice>
        </mc:AlternateContent>
        <mc:AlternateContent xmlns:mc="http://schemas.openxmlformats.org/markup-compatibility/2006">
          <mc:Choice Requires="x14">
            <control shapeId="478261" r:id="rId15" name="Check Box 53">
              <controlPr locked="0" defaultSize="0" autoFill="0" autoLine="0" autoPict="0">
                <anchor moveWithCells="1">
                  <from>
                    <xdr:col>1</xdr:col>
                    <xdr:colOff>60960</xdr:colOff>
                    <xdr:row>35</xdr:row>
                    <xdr:rowOff>213360</xdr:rowOff>
                  </from>
                  <to>
                    <xdr:col>2</xdr:col>
                    <xdr:colOff>38100</xdr:colOff>
                    <xdr:row>37</xdr:row>
                    <xdr:rowOff>22860</xdr:rowOff>
                  </to>
                </anchor>
              </controlPr>
            </control>
          </mc:Choice>
        </mc:AlternateContent>
        <mc:AlternateContent xmlns:mc="http://schemas.openxmlformats.org/markup-compatibility/2006">
          <mc:Choice Requires="x14">
            <control shapeId="478262" r:id="rId16" name="Check Box 54">
              <controlPr locked="0" defaultSize="0" autoFill="0" autoLine="0" autoPict="0">
                <anchor moveWithCells="1">
                  <from>
                    <xdr:col>1</xdr:col>
                    <xdr:colOff>60960</xdr:colOff>
                    <xdr:row>40</xdr:row>
                    <xdr:rowOff>403860</xdr:rowOff>
                  </from>
                  <to>
                    <xdr:col>2</xdr:col>
                    <xdr:colOff>38100</xdr:colOff>
                    <xdr:row>42</xdr:row>
                    <xdr:rowOff>60960</xdr:rowOff>
                  </to>
                </anchor>
              </controlPr>
            </control>
          </mc:Choice>
        </mc:AlternateContent>
        <mc:AlternateContent xmlns:mc="http://schemas.openxmlformats.org/markup-compatibility/2006">
          <mc:Choice Requires="x14">
            <control shapeId="478263" r:id="rId17" name="Check Box 55">
              <controlPr locked="0" defaultSize="0" autoFill="0" autoLine="0" autoPict="0">
                <anchor moveWithCells="1">
                  <from>
                    <xdr:col>1</xdr:col>
                    <xdr:colOff>60960</xdr:colOff>
                    <xdr:row>41</xdr:row>
                    <xdr:rowOff>198120</xdr:rowOff>
                  </from>
                  <to>
                    <xdr:col>2</xdr:col>
                    <xdr:colOff>38100</xdr:colOff>
                    <xdr:row>43</xdr:row>
                    <xdr:rowOff>7620</xdr:rowOff>
                  </to>
                </anchor>
              </controlPr>
            </control>
          </mc:Choice>
        </mc:AlternateContent>
        <mc:AlternateContent xmlns:mc="http://schemas.openxmlformats.org/markup-compatibility/2006">
          <mc:Choice Requires="x14">
            <control shapeId="478264" r:id="rId18" name="Check Box 56">
              <controlPr locked="0" defaultSize="0" autoFill="0" autoLine="0" autoPict="0">
                <anchor moveWithCells="1">
                  <from>
                    <xdr:col>1</xdr:col>
                    <xdr:colOff>60960</xdr:colOff>
                    <xdr:row>42</xdr:row>
                    <xdr:rowOff>190500</xdr:rowOff>
                  </from>
                  <to>
                    <xdr:col>2</xdr:col>
                    <xdr:colOff>38100</xdr:colOff>
                    <xdr:row>44</xdr:row>
                    <xdr:rowOff>0</xdr:rowOff>
                  </to>
                </anchor>
              </controlPr>
            </control>
          </mc:Choice>
        </mc:AlternateContent>
        <mc:AlternateContent xmlns:mc="http://schemas.openxmlformats.org/markup-compatibility/2006">
          <mc:Choice Requires="x14">
            <control shapeId="478265" r:id="rId19" name="Check Box 57">
              <controlPr locked="0" defaultSize="0" autoFill="0" autoLine="0" autoPict="0">
                <anchor moveWithCells="1">
                  <from>
                    <xdr:col>1</xdr:col>
                    <xdr:colOff>60960</xdr:colOff>
                    <xdr:row>43</xdr:row>
                    <xdr:rowOff>182880</xdr:rowOff>
                  </from>
                  <to>
                    <xdr:col>2</xdr:col>
                    <xdr:colOff>38100</xdr:colOff>
                    <xdr:row>44</xdr:row>
                    <xdr:rowOff>236220</xdr:rowOff>
                  </to>
                </anchor>
              </controlPr>
            </control>
          </mc:Choice>
        </mc:AlternateContent>
        <mc:AlternateContent xmlns:mc="http://schemas.openxmlformats.org/markup-compatibility/2006">
          <mc:Choice Requires="x14">
            <control shapeId="478267" r:id="rId20" name="Check Box 59">
              <controlPr locked="0" defaultSize="0" autoFill="0" autoLine="0" autoPict="0">
                <anchor moveWithCells="1">
                  <from>
                    <xdr:col>1</xdr:col>
                    <xdr:colOff>68580</xdr:colOff>
                    <xdr:row>39</xdr:row>
                    <xdr:rowOff>198120</xdr:rowOff>
                  </from>
                  <to>
                    <xdr:col>2</xdr:col>
                    <xdr:colOff>45720</xdr:colOff>
                    <xdr:row>41</xdr:row>
                    <xdr:rowOff>22860</xdr:rowOff>
                  </to>
                </anchor>
              </controlPr>
            </control>
          </mc:Choice>
        </mc:AlternateContent>
        <mc:AlternateContent xmlns:mc="http://schemas.openxmlformats.org/markup-compatibility/2006">
          <mc:Choice Requires="x14">
            <control shapeId="478268" r:id="rId21" name="Check Box 60">
              <controlPr locked="0" defaultSize="0" autoFill="0" autoLine="0" autoPict="0">
                <anchor moveWithCells="1">
                  <from>
                    <xdr:col>1</xdr:col>
                    <xdr:colOff>68580</xdr:colOff>
                    <xdr:row>37</xdr:row>
                    <xdr:rowOff>0</xdr:rowOff>
                  </from>
                  <to>
                    <xdr:col>2</xdr:col>
                    <xdr:colOff>45720</xdr:colOff>
                    <xdr:row>38</xdr:row>
                    <xdr:rowOff>45720</xdr:rowOff>
                  </to>
                </anchor>
              </controlPr>
            </control>
          </mc:Choice>
        </mc:AlternateContent>
        <mc:AlternateContent xmlns:mc="http://schemas.openxmlformats.org/markup-compatibility/2006">
          <mc:Choice Requires="x14">
            <control shapeId="478271" r:id="rId22" name="Check Box 63">
              <controlPr locked="0" defaultSize="0" autoFill="0" autoLine="0" autoPict="0">
                <anchor moveWithCells="1">
                  <from>
                    <xdr:col>4</xdr:col>
                    <xdr:colOff>274320</xdr:colOff>
                    <xdr:row>33</xdr:row>
                    <xdr:rowOff>213360</xdr:rowOff>
                  </from>
                  <to>
                    <xdr:col>5</xdr:col>
                    <xdr:colOff>144780</xdr:colOff>
                    <xdr:row>35</xdr:row>
                    <xdr:rowOff>22860</xdr:rowOff>
                  </to>
                </anchor>
              </controlPr>
            </control>
          </mc:Choice>
        </mc:AlternateContent>
        <mc:AlternateContent xmlns:mc="http://schemas.openxmlformats.org/markup-compatibility/2006">
          <mc:Choice Requires="x14">
            <control shapeId="478272" r:id="rId23" name="Check Box 64">
              <controlPr locked="0" defaultSize="0" autoFill="0" autoLine="0" autoPict="0">
                <anchor moveWithCells="1">
                  <from>
                    <xdr:col>6</xdr:col>
                    <xdr:colOff>365760</xdr:colOff>
                    <xdr:row>33</xdr:row>
                    <xdr:rowOff>213360</xdr:rowOff>
                  </from>
                  <to>
                    <xdr:col>7</xdr:col>
                    <xdr:colOff>228600</xdr:colOff>
                    <xdr:row>35</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1:BF53"/>
  <sheetViews>
    <sheetView showZeros="0" view="pageBreakPreview" topLeftCell="B3" zoomScaleNormal="100" zoomScaleSheetLayoutView="100" workbookViewId="0">
      <selection activeCell="V3" sqref="V3"/>
    </sheetView>
  </sheetViews>
  <sheetFormatPr defaultColWidth="2.33203125" defaultRowHeight="13.2"/>
  <cols>
    <col min="1" max="1" width="8.88671875" style="612" customWidth="1"/>
    <col min="2" max="38" width="2.33203125" style="612"/>
    <col min="39" max="39" width="17.44140625" style="612" customWidth="1"/>
    <col min="40" max="40" width="2.33203125" style="612"/>
    <col min="41" max="41" width="2.33203125" style="612" hidden="1" customWidth="1"/>
    <col min="42" max="45" width="2.33203125" style="612"/>
    <col min="46" max="46" width="12.21875" style="612" customWidth="1"/>
    <col min="47" max="51" width="2.33203125" style="612"/>
    <col min="52" max="52" width="2.33203125" style="612" hidden="1" customWidth="1"/>
    <col min="53" max="16384" width="2.33203125" style="612"/>
  </cols>
  <sheetData>
    <row r="1" spans="2:54" ht="18" customHeight="1">
      <c r="B1" s="579"/>
      <c r="C1" s="579"/>
      <c r="D1" s="579"/>
      <c r="E1" s="579"/>
      <c r="F1" s="579"/>
      <c r="G1" s="579"/>
      <c r="H1" s="579"/>
      <c r="I1" s="579"/>
      <c r="J1" s="579"/>
      <c r="K1" s="579"/>
      <c r="L1" s="579"/>
      <c r="M1" s="579"/>
      <c r="N1" s="579"/>
      <c r="O1" s="579"/>
      <c r="P1" s="579"/>
      <c r="Q1" s="579"/>
      <c r="R1" s="579"/>
      <c r="S1" s="579"/>
      <c r="T1" s="579"/>
      <c r="U1" s="579"/>
      <c r="V1" s="579"/>
      <c r="W1" s="579"/>
      <c r="X1" s="579"/>
      <c r="Y1" s="1904" t="s">
        <v>353</v>
      </c>
      <c r="Z1" s="1722"/>
      <c r="AA1" s="1722"/>
      <c r="AB1" s="1722"/>
      <c r="AC1" s="1722"/>
      <c r="AD1" s="1722"/>
      <c r="AE1" s="1722"/>
      <c r="AF1" s="1722"/>
      <c r="AG1" s="1722"/>
      <c r="AH1" s="1722"/>
      <c r="AI1" s="1722"/>
      <c r="AJ1" s="1722"/>
      <c r="AL1" s="583" t="s">
        <v>281</v>
      </c>
    </row>
    <row r="2" spans="2:54" ht="18" customHeight="1">
      <c r="B2" s="579"/>
      <c r="C2" s="579"/>
      <c r="D2" s="579"/>
      <c r="E2" s="579"/>
      <c r="F2" s="579"/>
      <c r="G2" s="579"/>
      <c r="H2" s="579"/>
      <c r="I2" s="579"/>
      <c r="J2" s="579"/>
      <c r="K2" s="579"/>
      <c r="L2" s="579"/>
      <c r="M2" s="579"/>
      <c r="N2" s="579"/>
      <c r="O2" s="579"/>
      <c r="P2" s="579"/>
      <c r="Q2" s="579"/>
      <c r="R2" s="579"/>
      <c r="S2" s="579"/>
      <c r="T2" s="579"/>
      <c r="U2" s="579"/>
      <c r="V2" s="579"/>
      <c r="W2" s="579"/>
      <c r="X2" s="579"/>
      <c r="Y2" s="1905">
        <v>43023</v>
      </c>
      <c r="Z2" s="1722"/>
      <c r="AA2" s="1722"/>
      <c r="AB2" s="1722"/>
      <c r="AC2" s="1722"/>
      <c r="AD2" s="1722"/>
      <c r="AE2" s="1722"/>
      <c r="AF2" s="1722"/>
      <c r="AG2" s="1722"/>
      <c r="AH2" s="1722"/>
      <c r="AI2" s="1722"/>
      <c r="AJ2" s="1722"/>
      <c r="AL2" s="583" t="s">
        <v>40</v>
      </c>
      <c r="AO2" s="612" t="s">
        <v>319</v>
      </c>
    </row>
    <row r="3" spans="2:54" ht="15" customHeight="1">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646"/>
      <c r="AB3" s="646"/>
      <c r="AC3" s="646"/>
      <c r="AD3" s="646"/>
      <c r="AE3" s="646"/>
      <c r="AF3" s="646"/>
      <c r="AG3" s="646"/>
      <c r="AH3" s="646"/>
      <c r="AI3" s="646"/>
      <c r="AJ3" s="646"/>
      <c r="AL3" s="583"/>
      <c r="AO3" s="612" t="s">
        <v>322</v>
      </c>
    </row>
    <row r="4" spans="2:54" ht="15" customHeight="1">
      <c r="B4" s="1906" t="s">
        <v>321</v>
      </c>
      <c r="C4" s="1907"/>
      <c r="D4" s="1907"/>
      <c r="E4" s="1907"/>
      <c r="F4" s="1907"/>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row>
    <row r="5" spans="2:54" ht="30" customHeight="1">
      <c r="B5" s="579"/>
      <c r="C5" s="1908" t="str">
        <f>各項目入力表!F4</f>
        <v>○△□×ビル管理株式会社</v>
      </c>
      <c r="D5" s="1490"/>
      <c r="E5" s="1490"/>
      <c r="F5" s="1490"/>
      <c r="G5" s="1490"/>
      <c r="H5" s="1490"/>
      <c r="I5" s="1490"/>
      <c r="J5" s="1490"/>
      <c r="K5" s="1490"/>
      <c r="L5" s="1490"/>
      <c r="M5" s="1490"/>
      <c r="N5" s="1490"/>
      <c r="O5" s="1490"/>
      <c r="P5" s="1490"/>
      <c r="Q5" s="579"/>
      <c r="R5" s="579"/>
      <c r="S5" s="579"/>
      <c r="T5" s="579"/>
      <c r="U5" s="579"/>
      <c r="V5" s="579"/>
      <c r="W5" s="579"/>
      <c r="X5" s="579"/>
      <c r="Y5" s="579"/>
      <c r="Z5" s="579"/>
      <c r="AA5" s="579"/>
      <c r="AB5" s="579"/>
      <c r="AC5" s="579"/>
      <c r="AD5" s="579"/>
      <c r="AE5" s="579"/>
      <c r="AF5" s="579"/>
      <c r="AG5" s="579"/>
      <c r="AH5" s="579"/>
      <c r="AI5" s="579"/>
      <c r="AJ5" s="579"/>
    </row>
    <row r="6" spans="2:54" ht="30" customHeight="1">
      <c r="B6" s="579"/>
      <c r="C6" s="1908" t="str">
        <f>各項目入力表!F5</f>
        <v>代表取締役　○△　□×</v>
      </c>
      <c r="D6" s="1490"/>
      <c r="E6" s="1490"/>
      <c r="F6" s="1490"/>
      <c r="G6" s="1490"/>
      <c r="H6" s="1490"/>
      <c r="I6" s="1490"/>
      <c r="J6" s="1490"/>
      <c r="K6" s="1490"/>
      <c r="L6" s="1490"/>
      <c r="M6" s="1490"/>
      <c r="N6" s="1490"/>
      <c r="O6" s="1490"/>
      <c r="P6" s="1490"/>
      <c r="Q6" s="528" t="s">
        <v>320</v>
      </c>
      <c r="R6" s="579"/>
      <c r="S6" s="579"/>
      <c r="T6" s="579"/>
      <c r="U6" s="579"/>
      <c r="V6" s="579"/>
      <c r="W6" s="579"/>
      <c r="X6" s="579"/>
      <c r="Y6" s="579"/>
      <c r="Z6" s="579"/>
      <c r="AA6" s="579"/>
      <c r="AB6" s="579"/>
      <c r="AC6" s="579"/>
      <c r="AD6" s="579"/>
      <c r="AE6" s="579"/>
      <c r="AF6" s="579"/>
      <c r="AG6" s="579"/>
      <c r="AH6" s="579"/>
      <c r="AI6" s="579"/>
      <c r="AJ6" s="579"/>
    </row>
    <row r="7" spans="2:54" ht="15" customHeight="1">
      <c r="B7" s="579"/>
      <c r="C7" s="579"/>
      <c r="D7" s="579"/>
      <c r="E7" s="579"/>
      <c r="F7" s="579"/>
      <c r="G7" s="579"/>
      <c r="H7" s="527"/>
      <c r="I7" s="527"/>
      <c r="J7" s="527"/>
      <c r="K7" s="527"/>
      <c r="L7" s="527"/>
      <c r="M7" s="527"/>
      <c r="N7" s="527"/>
      <c r="O7" s="527"/>
      <c r="P7" s="527"/>
      <c r="Q7" s="579"/>
      <c r="R7" s="579"/>
      <c r="S7" s="579"/>
      <c r="T7" s="1814" t="str">
        <f>IF(AD12=AO3,"総括監督員","")</f>
        <v/>
      </c>
      <c r="U7" s="1074"/>
      <c r="V7" s="1074"/>
      <c r="W7" s="1074"/>
      <c r="X7" s="1074"/>
      <c r="Y7" s="1074"/>
      <c r="Z7" s="579"/>
      <c r="AA7" s="579"/>
      <c r="AB7" s="579"/>
      <c r="AC7" s="579"/>
      <c r="AD7" s="579"/>
      <c r="AE7" s="579"/>
      <c r="AF7" s="579"/>
      <c r="AG7" s="579"/>
      <c r="AH7" s="579"/>
      <c r="AI7" s="579"/>
      <c r="AJ7" s="579"/>
    </row>
    <row r="8" spans="2:54" ht="20.100000000000001" customHeight="1">
      <c r="B8" s="579"/>
      <c r="C8" s="579"/>
      <c r="D8" s="579"/>
      <c r="E8" s="579"/>
      <c r="F8" s="579"/>
      <c r="G8" s="579"/>
      <c r="H8" s="579"/>
      <c r="I8" s="579"/>
      <c r="J8" s="579"/>
      <c r="K8" s="579"/>
      <c r="L8" s="579"/>
      <c r="M8" s="579"/>
      <c r="N8" s="579"/>
      <c r="O8" s="579"/>
      <c r="P8" s="579"/>
      <c r="Q8" s="579"/>
      <c r="R8" s="579"/>
      <c r="S8" s="579"/>
      <c r="T8" s="1388" t="str">
        <f>各項目入力表!B10</f>
        <v>平塚市長　　落合　克宏</v>
      </c>
      <c r="U8" s="1712"/>
      <c r="V8" s="1712"/>
      <c r="W8" s="1712"/>
      <c r="X8" s="1712"/>
      <c r="Y8" s="1712"/>
      <c r="Z8" s="1712"/>
      <c r="AA8" s="1712"/>
      <c r="AB8" s="1712"/>
      <c r="AC8" s="1712"/>
      <c r="AD8" s="1712"/>
      <c r="AE8" s="1712"/>
      <c r="AF8" s="1712"/>
      <c r="AG8" s="1712"/>
      <c r="AH8" s="1712"/>
      <c r="AI8" s="1754" t="s">
        <v>27</v>
      </c>
      <c r="AJ8" s="1754"/>
      <c r="AL8" s="496"/>
      <c r="AM8" s="497"/>
      <c r="AN8" s="25"/>
      <c r="AO8" s="25"/>
    </row>
    <row r="9" spans="2:54" ht="15" customHeight="1" thickBot="1">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N9" s="645"/>
      <c r="AO9" s="644"/>
    </row>
    <row r="10" spans="2:54" ht="30" customHeight="1">
      <c r="B10" s="1909" t="s">
        <v>600</v>
      </c>
      <c r="C10" s="1909"/>
      <c r="D10" s="1909"/>
      <c r="E10" s="1909"/>
      <c r="F10" s="1909"/>
      <c r="G10" s="1909"/>
      <c r="H10" s="1909"/>
      <c r="I10" s="1909"/>
      <c r="J10" s="1909"/>
      <c r="K10" s="1909"/>
      <c r="L10" s="1909"/>
      <c r="M10" s="1909"/>
      <c r="N10" s="1909"/>
      <c r="O10" s="1909"/>
      <c r="P10" s="1909"/>
      <c r="Q10" s="1909"/>
      <c r="R10" s="1909"/>
      <c r="S10" s="1909"/>
      <c r="T10" s="1909"/>
      <c r="U10" s="1909"/>
      <c r="V10" s="1909"/>
      <c r="W10" s="1909"/>
      <c r="X10" s="1909"/>
      <c r="Y10" s="1909"/>
      <c r="Z10" s="1909"/>
      <c r="AA10" s="1909"/>
      <c r="AB10" s="1909"/>
      <c r="AC10" s="1909"/>
      <c r="AD10" s="1909"/>
      <c r="AE10" s="1909"/>
      <c r="AF10" s="1909"/>
      <c r="AG10" s="1909"/>
      <c r="AH10" s="1909"/>
      <c r="AI10" s="1909"/>
      <c r="AJ10" s="1909"/>
      <c r="AM10" s="1713" t="s">
        <v>601</v>
      </c>
      <c r="AN10" s="1714"/>
      <c r="AO10" s="1714"/>
      <c r="AP10" s="1714"/>
      <c r="AQ10" s="1714"/>
      <c r="AR10" s="1714"/>
      <c r="AS10" s="1715"/>
    </row>
    <row r="11" spans="2:54" ht="15" customHeight="1" thickBot="1">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M11" s="1716"/>
      <c r="AN11" s="1717"/>
      <c r="AO11" s="1717"/>
      <c r="AP11" s="1717"/>
      <c r="AQ11" s="1717"/>
      <c r="AR11" s="1717"/>
      <c r="AS11" s="1718"/>
    </row>
    <row r="12" spans="2:54" ht="30" customHeight="1">
      <c r="B12" s="1490" t="s">
        <v>840</v>
      </c>
      <c r="C12" s="1630"/>
      <c r="D12" s="1630"/>
      <c r="E12" s="1630"/>
      <c r="F12" s="1630"/>
      <c r="G12" s="1630"/>
      <c r="H12" s="1630"/>
      <c r="I12" s="1630"/>
      <c r="J12" s="1630"/>
      <c r="K12" s="1630"/>
      <c r="L12" s="1630"/>
      <c r="M12" s="1630"/>
      <c r="N12" s="1630"/>
      <c r="O12" s="1630"/>
      <c r="P12" s="1630"/>
      <c r="Q12" s="1630"/>
      <c r="R12" s="1630"/>
      <c r="S12" s="1630"/>
      <c r="T12" s="1630"/>
      <c r="U12" s="1630"/>
      <c r="V12" s="1630"/>
      <c r="W12" s="1630"/>
      <c r="X12" s="1630"/>
      <c r="Y12" s="1630"/>
      <c r="Z12" s="1630"/>
      <c r="AA12" s="1630"/>
      <c r="AB12" s="1630"/>
      <c r="AC12" s="1630"/>
      <c r="AD12" s="1630"/>
      <c r="AE12" s="1630"/>
      <c r="AF12" s="1630"/>
      <c r="AG12" s="1630"/>
      <c r="AH12" s="1630"/>
      <c r="AI12" s="1630"/>
      <c r="AJ12" s="1630"/>
      <c r="AL12" s="1910"/>
      <c r="AM12" s="1725"/>
      <c r="AN12" s="1725"/>
      <c r="AO12" s="1725"/>
      <c r="AP12" s="1725"/>
      <c r="AQ12" s="1725"/>
      <c r="AR12" s="1725"/>
      <c r="AS12" s="1725"/>
      <c r="AT12" s="1725"/>
      <c r="AU12" s="1725"/>
      <c r="AV12" s="1725"/>
      <c r="AW12" s="1725"/>
      <c r="AX12" s="1725"/>
      <c r="AY12" s="1725"/>
      <c r="AZ12" s="1725"/>
      <c r="BA12" s="1074"/>
      <c r="BB12" s="1074"/>
    </row>
    <row r="13" spans="2:54" ht="15" customHeight="1">
      <c r="B13" s="579"/>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row>
    <row r="14" spans="2:54" ht="20.100000000000001" customHeight="1">
      <c r="B14" s="1754" t="s">
        <v>28</v>
      </c>
      <c r="C14" s="1754"/>
      <c r="D14" s="1754"/>
      <c r="E14" s="1754"/>
      <c r="F14" s="1754"/>
      <c r="G14" s="1754"/>
      <c r="H14" s="1754"/>
      <c r="I14" s="1754"/>
      <c r="J14" s="1754"/>
      <c r="K14" s="1754"/>
      <c r="L14" s="1754"/>
      <c r="M14" s="1754"/>
      <c r="N14" s="1754"/>
      <c r="O14" s="1754"/>
      <c r="P14" s="1754"/>
      <c r="Q14" s="1754"/>
      <c r="R14" s="1754"/>
      <c r="S14" s="1754"/>
      <c r="T14" s="1754"/>
      <c r="U14" s="1754"/>
      <c r="V14" s="1754"/>
      <c r="W14" s="1754"/>
      <c r="X14" s="1754"/>
      <c r="Y14" s="1754"/>
      <c r="Z14" s="1754"/>
      <c r="AA14" s="1754"/>
      <c r="AB14" s="1754"/>
      <c r="AC14" s="1754"/>
      <c r="AD14" s="1754"/>
      <c r="AE14" s="1754"/>
      <c r="AF14" s="1754"/>
      <c r="AG14" s="1754"/>
      <c r="AH14" s="1754"/>
      <c r="AI14" s="1754"/>
      <c r="AJ14" s="1754"/>
    </row>
    <row r="15" spans="2:54" ht="15" customHeight="1" thickBot="1">
      <c r="B15" s="579"/>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row>
    <row r="16" spans="2:54" ht="15" customHeight="1">
      <c r="B16" s="591"/>
      <c r="C16" s="1602" t="s">
        <v>252</v>
      </c>
      <c r="D16" s="1897"/>
      <c r="E16" s="1897"/>
      <c r="F16" s="1897"/>
      <c r="G16" s="1897"/>
      <c r="H16" s="1897"/>
      <c r="I16" s="592"/>
      <c r="J16" s="1886" t="str">
        <f>各項目入力表!B3</f>
        <v>○○○○施設保全業務（総合管理）</v>
      </c>
      <c r="K16" s="1887"/>
      <c r="L16" s="1887"/>
      <c r="M16" s="1887"/>
      <c r="N16" s="1887"/>
      <c r="O16" s="1887"/>
      <c r="P16" s="1887"/>
      <c r="Q16" s="1887"/>
      <c r="R16" s="1887"/>
      <c r="S16" s="1887"/>
      <c r="T16" s="1887"/>
      <c r="U16" s="1887"/>
      <c r="V16" s="1887"/>
      <c r="W16" s="1887"/>
      <c r="X16" s="1887"/>
      <c r="Y16" s="1887"/>
      <c r="Z16" s="1887"/>
      <c r="AA16" s="1887"/>
      <c r="AB16" s="1887"/>
      <c r="AC16" s="1887"/>
      <c r="AD16" s="1887"/>
      <c r="AE16" s="1887"/>
      <c r="AF16" s="1887"/>
      <c r="AG16" s="1887"/>
      <c r="AH16" s="1887"/>
      <c r="AI16" s="1887"/>
      <c r="AJ16" s="1888"/>
    </row>
    <row r="17" spans="2:58" ht="15" customHeight="1">
      <c r="B17" s="609"/>
      <c r="C17" s="1885"/>
      <c r="D17" s="1885"/>
      <c r="E17" s="1885"/>
      <c r="F17" s="1885"/>
      <c r="G17" s="1885"/>
      <c r="H17" s="1885"/>
      <c r="I17" s="610"/>
      <c r="J17" s="1889"/>
      <c r="K17" s="1890"/>
      <c r="L17" s="1890"/>
      <c r="M17" s="1890"/>
      <c r="N17" s="1890"/>
      <c r="O17" s="1890"/>
      <c r="P17" s="1890"/>
      <c r="Q17" s="1890"/>
      <c r="R17" s="1890"/>
      <c r="S17" s="1890"/>
      <c r="T17" s="1890"/>
      <c r="U17" s="1890"/>
      <c r="V17" s="1890"/>
      <c r="W17" s="1890"/>
      <c r="X17" s="1890"/>
      <c r="Y17" s="1890"/>
      <c r="Z17" s="1890"/>
      <c r="AA17" s="1890"/>
      <c r="AB17" s="1890"/>
      <c r="AC17" s="1890"/>
      <c r="AD17" s="1890"/>
      <c r="AE17" s="1890"/>
      <c r="AF17" s="1890"/>
      <c r="AG17" s="1890"/>
      <c r="AH17" s="1890"/>
      <c r="AI17" s="1890"/>
      <c r="AJ17" s="1891"/>
    </row>
    <row r="18" spans="2:58" ht="15" customHeight="1">
      <c r="B18" s="1585"/>
      <c r="C18" s="1587" t="s">
        <v>48</v>
      </c>
      <c r="D18" s="1102"/>
      <c r="E18" s="1102"/>
      <c r="F18" s="1102"/>
      <c r="G18" s="1102"/>
      <c r="H18" s="1102"/>
      <c r="I18" s="1627"/>
      <c r="J18" s="1593"/>
      <c r="K18" s="1594"/>
      <c r="L18" s="1872">
        <f>各項目入力表!B6</f>
        <v>43922</v>
      </c>
      <c r="M18" s="1872"/>
      <c r="N18" s="1872"/>
      <c r="O18" s="1872"/>
      <c r="P18" s="1872"/>
      <c r="Q18" s="1872"/>
      <c r="R18" s="1872"/>
      <c r="S18" s="1872"/>
      <c r="T18" s="1872"/>
      <c r="U18" s="1872"/>
      <c r="V18" s="1872"/>
      <c r="W18" s="1895"/>
      <c r="X18" s="1588" t="s">
        <v>118</v>
      </c>
      <c r="Y18" s="1102"/>
      <c r="Z18" s="1102"/>
      <c r="AA18" s="1102"/>
      <c r="AB18" s="1125"/>
      <c r="AC18" s="1896" t="str">
        <f>各項目入力表!B5</f>
        <v>05</v>
      </c>
      <c r="AD18" s="1594"/>
      <c r="AE18" s="1594"/>
      <c r="AF18" s="1594"/>
      <c r="AG18" s="1594"/>
      <c r="AH18" s="1594"/>
      <c r="AI18" s="1594"/>
      <c r="AJ18" s="1600"/>
      <c r="AM18" s="1090" t="s">
        <v>366</v>
      </c>
      <c r="AN18" s="1074"/>
      <c r="AO18" s="1074"/>
      <c r="AP18" s="1074"/>
      <c r="AQ18" s="1074"/>
      <c r="AR18" s="1074"/>
      <c r="AS18" s="1074"/>
      <c r="AT18" s="1074"/>
      <c r="AU18" s="1074"/>
      <c r="AV18" s="1074"/>
      <c r="AW18" s="1074"/>
      <c r="AX18" s="1074"/>
      <c r="AY18" s="1074"/>
      <c r="AZ18" s="1074"/>
      <c r="BA18" s="1074"/>
      <c r="BB18" s="1074"/>
      <c r="BC18" s="1074"/>
      <c r="BD18" s="1074"/>
      <c r="BE18" s="1074"/>
      <c r="BF18" s="1074"/>
    </row>
    <row r="19" spans="2:58" ht="15" customHeight="1">
      <c r="B19" s="1586"/>
      <c r="C19" s="1095"/>
      <c r="D19" s="1095"/>
      <c r="E19" s="1095"/>
      <c r="F19" s="1095"/>
      <c r="G19" s="1095"/>
      <c r="H19" s="1095"/>
      <c r="I19" s="1628"/>
      <c r="J19" s="1595"/>
      <c r="K19" s="1596"/>
      <c r="L19" s="1264"/>
      <c r="M19" s="1264"/>
      <c r="N19" s="1264"/>
      <c r="O19" s="1264"/>
      <c r="P19" s="1264"/>
      <c r="Q19" s="1264"/>
      <c r="R19" s="1264"/>
      <c r="S19" s="1264"/>
      <c r="T19" s="1264"/>
      <c r="U19" s="1264"/>
      <c r="V19" s="1264"/>
      <c r="W19" s="1315"/>
      <c r="X19" s="1116"/>
      <c r="Y19" s="1095"/>
      <c r="Z19" s="1095"/>
      <c r="AA19" s="1095"/>
      <c r="AB19" s="1115"/>
      <c r="AC19" s="1595"/>
      <c r="AD19" s="1596"/>
      <c r="AE19" s="1596"/>
      <c r="AF19" s="1596"/>
      <c r="AG19" s="1596"/>
      <c r="AH19" s="1596"/>
      <c r="AI19" s="1596"/>
      <c r="AJ19" s="1601"/>
      <c r="AM19" s="1074"/>
      <c r="AN19" s="1074"/>
      <c r="AO19" s="1074"/>
      <c r="AP19" s="1074"/>
      <c r="AQ19" s="1074"/>
      <c r="AR19" s="1074"/>
      <c r="AS19" s="1074"/>
      <c r="AT19" s="1074"/>
      <c r="AU19" s="1074"/>
      <c r="AV19" s="1074"/>
      <c r="AW19" s="1074"/>
      <c r="AX19" s="1074"/>
      <c r="AY19" s="1074"/>
      <c r="AZ19" s="1074"/>
      <c r="BA19" s="1074"/>
      <c r="BB19" s="1074"/>
      <c r="BC19" s="1074"/>
      <c r="BD19" s="1074"/>
      <c r="BE19" s="1074"/>
      <c r="BF19" s="1074"/>
    </row>
    <row r="20" spans="2:58" ht="30" customHeight="1" thickBot="1">
      <c r="B20" s="1585"/>
      <c r="C20" s="1587" t="s">
        <v>347</v>
      </c>
      <c r="D20" s="1102"/>
      <c r="E20" s="1102"/>
      <c r="F20" s="1102"/>
      <c r="G20" s="1102"/>
      <c r="H20" s="1102"/>
      <c r="I20" s="567"/>
      <c r="J20" s="1588" t="s">
        <v>108</v>
      </c>
      <c r="K20" s="1589"/>
      <c r="L20" s="1871">
        <f>各項目入力表!B7</f>
        <v>43922</v>
      </c>
      <c r="M20" s="1872"/>
      <c r="N20" s="1872"/>
      <c r="O20" s="1872"/>
      <c r="P20" s="1872"/>
      <c r="Q20" s="1872"/>
      <c r="R20" s="1872"/>
      <c r="S20" s="1872"/>
      <c r="T20" s="1872"/>
      <c r="U20" s="1872"/>
      <c r="V20" s="1872"/>
      <c r="W20" s="1872"/>
      <c r="X20" s="585"/>
      <c r="Y20" s="88"/>
      <c r="Z20" s="88"/>
      <c r="AA20" s="88"/>
      <c r="AB20" s="88"/>
      <c r="AC20" s="88"/>
      <c r="AD20" s="88"/>
      <c r="AE20" s="88"/>
      <c r="AF20" s="88"/>
      <c r="AG20" s="88"/>
      <c r="AH20" s="88"/>
      <c r="AI20" s="88"/>
      <c r="AJ20" s="57"/>
      <c r="AM20" s="1074"/>
      <c r="AN20" s="1074"/>
      <c r="AO20" s="1074"/>
      <c r="AP20" s="1074"/>
      <c r="AQ20" s="1074"/>
      <c r="AR20" s="1074"/>
      <c r="AS20" s="1074"/>
      <c r="AT20" s="1074"/>
      <c r="AU20" s="1074"/>
      <c r="AV20" s="1074"/>
      <c r="AW20" s="1074"/>
      <c r="AX20" s="1074"/>
      <c r="AY20" s="1074"/>
      <c r="AZ20" s="1074"/>
      <c r="BA20" s="1074"/>
      <c r="BB20" s="1074"/>
      <c r="BC20" s="1074"/>
      <c r="BD20" s="1074"/>
      <c r="BE20" s="1074"/>
      <c r="BF20" s="1074"/>
    </row>
    <row r="21" spans="2:58" ht="30" customHeight="1" thickTop="1">
      <c r="B21" s="1586"/>
      <c r="C21" s="1095"/>
      <c r="D21" s="1095"/>
      <c r="E21" s="1095"/>
      <c r="F21" s="1095"/>
      <c r="G21" s="1095"/>
      <c r="H21" s="1095"/>
      <c r="I21" s="563"/>
      <c r="J21" s="1625" t="s">
        <v>109</v>
      </c>
      <c r="K21" s="1603"/>
      <c r="L21" s="1898">
        <f>IF(AT21=AZ21,各項目入力表!B8,+IF(AT21=AZ23,各項目入力表!D5,各項目入力表!D6))</f>
        <v>44286</v>
      </c>
      <c r="M21" s="1899"/>
      <c r="N21" s="1899"/>
      <c r="O21" s="1899"/>
      <c r="P21" s="1899"/>
      <c r="Q21" s="1899"/>
      <c r="R21" s="1899"/>
      <c r="S21" s="1899"/>
      <c r="T21" s="1899"/>
      <c r="U21" s="1899"/>
      <c r="V21" s="1899"/>
      <c r="W21" s="1194"/>
      <c r="X21" s="570"/>
      <c r="Y21" s="89"/>
      <c r="Z21" s="89"/>
      <c r="AA21" s="89"/>
      <c r="AB21" s="89"/>
      <c r="AC21" s="89"/>
      <c r="AD21" s="89"/>
      <c r="AE21" s="89"/>
      <c r="AF21" s="89"/>
      <c r="AG21" s="89"/>
      <c r="AH21" s="89"/>
      <c r="AI21" s="89"/>
      <c r="AJ21" s="58"/>
      <c r="AM21" s="1591" t="s">
        <v>274</v>
      </c>
      <c r="AN21" s="1074"/>
      <c r="AO21" s="1074"/>
      <c r="AP21" s="1074"/>
      <c r="AQ21" s="1074"/>
      <c r="AR21" s="1074"/>
      <c r="AS21" s="1592"/>
      <c r="AT21" s="1619" t="s">
        <v>110</v>
      </c>
      <c r="AU21" s="1620"/>
      <c r="AV21" s="1621"/>
      <c r="AZ21" s="612" t="s">
        <v>110</v>
      </c>
    </row>
    <row r="22" spans="2:58" s="889" customFormat="1" ht="30" customHeight="1">
      <c r="B22" s="888"/>
      <c r="C22" s="1900" t="s">
        <v>603</v>
      </c>
      <c r="D22" s="1901"/>
      <c r="E22" s="1901"/>
      <c r="F22" s="1901"/>
      <c r="G22" s="1901"/>
      <c r="H22" s="1901"/>
      <c r="I22" s="885"/>
      <c r="J22" s="1800" t="s">
        <v>721</v>
      </c>
      <c r="K22" s="1902"/>
      <c r="L22" s="1902"/>
      <c r="M22" s="1902"/>
      <c r="N22" s="1902"/>
      <c r="O22" s="1902"/>
      <c r="P22" s="1902"/>
      <c r="Q22" s="1902"/>
      <c r="R22" s="1902"/>
      <c r="S22" s="1902"/>
      <c r="T22" s="1902"/>
      <c r="U22" s="1902"/>
      <c r="V22" s="1902"/>
      <c r="W22" s="1902"/>
      <c r="X22" s="1902"/>
      <c r="Y22" s="1902"/>
      <c r="Z22" s="1902"/>
      <c r="AA22" s="1902"/>
      <c r="AB22" s="1902"/>
      <c r="AC22" s="1902"/>
      <c r="AD22" s="1902"/>
      <c r="AE22" s="1902"/>
      <c r="AF22" s="1902"/>
      <c r="AG22" s="1902"/>
      <c r="AH22" s="1902"/>
      <c r="AI22" s="1902"/>
      <c r="AJ22" s="1903"/>
      <c r="AM22" s="1591"/>
      <c r="AN22" s="1074"/>
      <c r="AO22" s="1074"/>
      <c r="AP22" s="1074"/>
      <c r="AQ22" s="1074"/>
      <c r="AR22" s="1074"/>
      <c r="AS22" s="1592"/>
      <c r="AT22" s="1873"/>
      <c r="AU22" s="1874"/>
      <c r="AV22" s="1875"/>
    </row>
    <row r="23" spans="2:58" ht="15" customHeight="1" thickBot="1">
      <c r="B23" s="595"/>
      <c r="C23" s="1884" t="s">
        <v>348</v>
      </c>
      <c r="D23" s="1454"/>
      <c r="E23" s="1454"/>
      <c r="F23" s="1454"/>
      <c r="G23" s="1454"/>
      <c r="H23" s="1454"/>
      <c r="I23" s="596"/>
      <c r="J23" s="1498" t="s">
        <v>527</v>
      </c>
      <c r="K23" s="1876"/>
      <c r="L23" s="1876"/>
      <c r="M23" s="1876"/>
      <c r="N23" s="1876"/>
      <c r="O23" s="1876"/>
      <c r="P23" s="1876"/>
      <c r="Q23" s="1876"/>
      <c r="R23" s="1876"/>
      <c r="S23" s="1876"/>
      <c r="T23" s="1876"/>
      <c r="U23" s="1876"/>
      <c r="V23" s="1876"/>
      <c r="W23" s="1876"/>
      <c r="X23" s="1876"/>
      <c r="Y23" s="1876"/>
      <c r="Z23" s="1876"/>
      <c r="AA23" s="1876"/>
      <c r="AB23" s="1876"/>
      <c r="AC23" s="1876"/>
      <c r="AD23" s="1876"/>
      <c r="AE23" s="1876"/>
      <c r="AF23" s="1876"/>
      <c r="AG23" s="1876"/>
      <c r="AH23" s="1876"/>
      <c r="AI23" s="1876"/>
      <c r="AJ23" s="1877"/>
      <c r="AM23" s="1074"/>
      <c r="AN23" s="1074"/>
      <c r="AO23" s="1074"/>
      <c r="AP23" s="1074"/>
      <c r="AQ23" s="1074"/>
      <c r="AR23" s="1074"/>
      <c r="AS23" s="1592"/>
      <c r="AT23" s="1622"/>
      <c r="AU23" s="1623"/>
      <c r="AV23" s="1624"/>
      <c r="AZ23" s="612" t="s">
        <v>128</v>
      </c>
    </row>
    <row r="24" spans="2:58" ht="15" customHeight="1" thickTop="1">
      <c r="B24" s="597"/>
      <c r="C24" s="1092"/>
      <c r="D24" s="1092"/>
      <c r="E24" s="1092"/>
      <c r="F24" s="1092"/>
      <c r="G24" s="1092"/>
      <c r="H24" s="1092"/>
      <c r="I24" s="598"/>
      <c r="J24" s="1878"/>
      <c r="K24" s="1879"/>
      <c r="L24" s="1879"/>
      <c r="M24" s="1879"/>
      <c r="N24" s="1879"/>
      <c r="O24" s="1879"/>
      <c r="P24" s="1879"/>
      <c r="Q24" s="1879"/>
      <c r="R24" s="1879"/>
      <c r="S24" s="1879"/>
      <c r="T24" s="1879"/>
      <c r="U24" s="1879"/>
      <c r="V24" s="1879"/>
      <c r="W24" s="1879"/>
      <c r="X24" s="1879"/>
      <c r="Y24" s="1879"/>
      <c r="Z24" s="1879"/>
      <c r="AA24" s="1879"/>
      <c r="AB24" s="1879"/>
      <c r="AC24" s="1879"/>
      <c r="AD24" s="1879"/>
      <c r="AE24" s="1879"/>
      <c r="AF24" s="1879"/>
      <c r="AG24" s="1879"/>
      <c r="AH24" s="1879"/>
      <c r="AI24" s="1879"/>
      <c r="AJ24" s="1880"/>
      <c r="AZ24" s="612" t="s">
        <v>129</v>
      </c>
    </row>
    <row r="25" spans="2:58" ht="15" customHeight="1">
      <c r="B25" s="597"/>
      <c r="C25" s="1092"/>
      <c r="D25" s="1092"/>
      <c r="E25" s="1092"/>
      <c r="F25" s="1092"/>
      <c r="G25" s="1092"/>
      <c r="H25" s="1092"/>
      <c r="I25" s="598"/>
      <c r="J25" s="1878"/>
      <c r="K25" s="1879"/>
      <c r="L25" s="1879"/>
      <c r="M25" s="1879"/>
      <c r="N25" s="1879"/>
      <c r="O25" s="1879"/>
      <c r="P25" s="1879"/>
      <c r="Q25" s="1879"/>
      <c r="R25" s="1879"/>
      <c r="S25" s="1879"/>
      <c r="T25" s="1879"/>
      <c r="U25" s="1879"/>
      <c r="V25" s="1879"/>
      <c r="W25" s="1879"/>
      <c r="X25" s="1879"/>
      <c r="Y25" s="1879"/>
      <c r="Z25" s="1879"/>
      <c r="AA25" s="1879"/>
      <c r="AB25" s="1879"/>
      <c r="AC25" s="1879"/>
      <c r="AD25" s="1879"/>
      <c r="AE25" s="1879"/>
      <c r="AF25" s="1879"/>
      <c r="AG25" s="1879"/>
      <c r="AH25" s="1879"/>
      <c r="AI25" s="1879"/>
      <c r="AJ25" s="1880"/>
      <c r="AM25" s="1616" t="s">
        <v>420</v>
      </c>
      <c r="AN25" s="1090"/>
      <c r="AO25" s="1090"/>
      <c r="AP25" s="1090"/>
      <c r="AQ25" s="1090"/>
      <c r="AR25" s="1090"/>
      <c r="AS25" s="1090"/>
      <c r="AT25" s="1090"/>
      <c r="AU25" s="1090"/>
      <c r="AV25" s="1090"/>
    </row>
    <row r="26" spans="2:58" ht="15" customHeight="1">
      <c r="B26" s="597"/>
      <c r="C26" s="1092"/>
      <c r="D26" s="1092"/>
      <c r="E26" s="1092"/>
      <c r="F26" s="1092"/>
      <c r="G26" s="1092"/>
      <c r="H26" s="1092"/>
      <c r="I26" s="598"/>
      <c r="J26" s="1878"/>
      <c r="K26" s="1879"/>
      <c r="L26" s="1879"/>
      <c r="M26" s="1879"/>
      <c r="N26" s="1879"/>
      <c r="O26" s="1879"/>
      <c r="P26" s="1879"/>
      <c r="Q26" s="1879"/>
      <c r="R26" s="1879"/>
      <c r="S26" s="1879"/>
      <c r="T26" s="1879"/>
      <c r="U26" s="1879"/>
      <c r="V26" s="1879"/>
      <c r="W26" s="1879"/>
      <c r="X26" s="1879"/>
      <c r="Y26" s="1879"/>
      <c r="Z26" s="1879"/>
      <c r="AA26" s="1879"/>
      <c r="AB26" s="1879"/>
      <c r="AC26" s="1879"/>
      <c r="AD26" s="1879"/>
      <c r="AE26" s="1879"/>
      <c r="AF26" s="1879"/>
      <c r="AG26" s="1879"/>
      <c r="AH26" s="1879"/>
      <c r="AI26" s="1879"/>
      <c r="AJ26" s="1880"/>
      <c r="AM26" s="1090"/>
      <c r="AN26" s="1090"/>
      <c r="AO26" s="1090"/>
      <c r="AP26" s="1090"/>
      <c r="AQ26" s="1090"/>
      <c r="AR26" s="1090"/>
      <c r="AS26" s="1090"/>
      <c r="AT26" s="1090"/>
      <c r="AU26" s="1090"/>
      <c r="AV26" s="1090"/>
    </row>
    <row r="27" spans="2:58" ht="15" customHeight="1">
      <c r="B27" s="597"/>
      <c r="C27" s="1092"/>
      <c r="D27" s="1092"/>
      <c r="E27" s="1092"/>
      <c r="F27" s="1092"/>
      <c r="G27" s="1092"/>
      <c r="H27" s="1092"/>
      <c r="I27" s="598"/>
      <c r="J27" s="1878"/>
      <c r="K27" s="1879"/>
      <c r="L27" s="1879"/>
      <c r="M27" s="1879"/>
      <c r="N27" s="1879"/>
      <c r="O27" s="1879"/>
      <c r="P27" s="1879"/>
      <c r="Q27" s="1879"/>
      <c r="R27" s="1879"/>
      <c r="S27" s="1879"/>
      <c r="T27" s="1879"/>
      <c r="U27" s="1879"/>
      <c r="V27" s="1879"/>
      <c r="W27" s="1879"/>
      <c r="X27" s="1879"/>
      <c r="Y27" s="1879"/>
      <c r="Z27" s="1879"/>
      <c r="AA27" s="1879"/>
      <c r="AB27" s="1879"/>
      <c r="AC27" s="1879"/>
      <c r="AD27" s="1879"/>
      <c r="AE27" s="1879"/>
      <c r="AF27" s="1879"/>
      <c r="AG27" s="1879"/>
      <c r="AH27" s="1879"/>
      <c r="AI27" s="1879"/>
      <c r="AJ27" s="1880"/>
      <c r="AM27" s="1074"/>
      <c r="AN27" s="1074"/>
      <c r="AO27" s="1074"/>
      <c r="AP27" s="1074"/>
      <c r="AQ27" s="1074"/>
      <c r="AR27" s="1074"/>
      <c r="AS27" s="1074"/>
      <c r="AT27" s="1074"/>
      <c r="AU27" s="1074"/>
      <c r="AV27" s="1074"/>
    </row>
    <row r="28" spans="2:58" ht="15" customHeight="1">
      <c r="B28" s="597"/>
      <c r="C28" s="1092"/>
      <c r="D28" s="1092"/>
      <c r="E28" s="1092"/>
      <c r="F28" s="1092"/>
      <c r="G28" s="1092"/>
      <c r="H28" s="1092"/>
      <c r="I28" s="598"/>
      <c r="J28" s="1878"/>
      <c r="K28" s="1879"/>
      <c r="L28" s="1879"/>
      <c r="M28" s="1879"/>
      <c r="N28" s="1879"/>
      <c r="O28" s="1879"/>
      <c r="P28" s="1879"/>
      <c r="Q28" s="1879"/>
      <c r="R28" s="1879"/>
      <c r="S28" s="1879"/>
      <c r="T28" s="1879"/>
      <c r="U28" s="1879"/>
      <c r="V28" s="1879"/>
      <c r="W28" s="1879"/>
      <c r="X28" s="1879"/>
      <c r="Y28" s="1879"/>
      <c r="Z28" s="1879"/>
      <c r="AA28" s="1879"/>
      <c r="AB28" s="1879"/>
      <c r="AC28" s="1879"/>
      <c r="AD28" s="1879"/>
      <c r="AE28" s="1879"/>
      <c r="AF28" s="1879"/>
      <c r="AG28" s="1879"/>
      <c r="AH28" s="1879"/>
      <c r="AI28" s="1879"/>
      <c r="AJ28" s="1880"/>
    </row>
    <row r="29" spans="2:58" ht="15" customHeight="1">
      <c r="B29" s="597"/>
      <c r="C29" s="1092"/>
      <c r="D29" s="1092"/>
      <c r="E29" s="1092"/>
      <c r="F29" s="1092"/>
      <c r="G29" s="1092"/>
      <c r="H29" s="1092"/>
      <c r="I29" s="598"/>
      <c r="J29" s="1878"/>
      <c r="K29" s="1879"/>
      <c r="L29" s="1879"/>
      <c r="M29" s="1879"/>
      <c r="N29" s="1879"/>
      <c r="O29" s="1879"/>
      <c r="P29" s="1879"/>
      <c r="Q29" s="1879"/>
      <c r="R29" s="1879"/>
      <c r="S29" s="1879"/>
      <c r="T29" s="1879"/>
      <c r="U29" s="1879"/>
      <c r="V29" s="1879"/>
      <c r="W29" s="1879"/>
      <c r="X29" s="1879"/>
      <c r="Y29" s="1879"/>
      <c r="Z29" s="1879"/>
      <c r="AA29" s="1879"/>
      <c r="AB29" s="1879"/>
      <c r="AC29" s="1879"/>
      <c r="AD29" s="1879"/>
      <c r="AE29" s="1879"/>
      <c r="AF29" s="1879"/>
      <c r="AG29" s="1879"/>
      <c r="AH29" s="1879"/>
      <c r="AI29" s="1879"/>
      <c r="AJ29" s="1880"/>
    </row>
    <row r="30" spans="2:58" ht="15" customHeight="1">
      <c r="B30" s="597"/>
      <c r="C30" s="1092"/>
      <c r="D30" s="1092"/>
      <c r="E30" s="1092"/>
      <c r="F30" s="1092"/>
      <c r="G30" s="1092"/>
      <c r="H30" s="1092"/>
      <c r="I30" s="598"/>
      <c r="J30" s="1878"/>
      <c r="K30" s="1879"/>
      <c r="L30" s="1879"/>
      <c r="M30" s="1879"/>
      <c r="N30" s="1879"/>
      <c r="O30" s="1879"/>
      <c r="P30" s="1879"/>
      <c r="Q30" s="1879"/>
      <c r="R30" s="1879"/>
      <c r="S30" s="1879"/>
      <c r="T30" s="1879"/>
      <c r="U30" s="1879"/>
      <c r="V30" s="1879"/>
      <c r="W30" s="1879"/>
      <c r="X30" s="1879"/>
      <c r="Y30" s="1879"/>
      <c r="Z30" s="1879"/>
      <c r="AA30" s="1879"/>
      <c r="AB30" s="1879"/>
      <c r="AC30" s="1879"/>
      <c r="AD30" s="1879"/>
      <c r="AE30" s="1879"/>
      <c r="AF30" s="1879"/>
      <c r="AG30" s="1879"/>
      <c r="AH30" s="1879"/>
      <c r="AI30" s="1879"/>
      <c r="AJ30" s="1880"/>
    </row>
    <row r="31" spans="2:58" ht="15" customHeight="1">
      <c r="B31" s="613"/>
      <c r="C31" s="1885"/>
      <c r="D31" s="1885"/>
      <c r="E31" s="1885"/>
      <c r="F31" s="1885"/>
      <c r="G31" s="1885"/>
      <c r="H31" s="1885"/>
      <c r="I31" s="669"/>
      <c r="J31" s="1892"/>
      <c r="K31" s="1893"/>
      <c r="L31" s="1893"/>
      <c r="M31" s="1893"/>
      <c r="N31" s="1893"/>
      <c r="O31" s="1893"/>
      <c r="P31" s="1893"/>
      <c r="Q31" s="1893"/>
      <c r="R31" s="1893"/>
      <c r="S31" s="1893"/>
      <c r="T31" s="1893"/>
      <c r="U31" s="1893"/>
      <c r="V31" s="1893"/>
      <c r="W31" s="1893"/>
      <c r="X31" s="1893"/>
      <c r="Y31" s="1893"/>
      <c r="Z31" s="1893"/>
      <c r="AA31" s="1893"/>
      <c r="AB31" s="1893"/>
      <c r="AC31" s="1893"/>
      <c r="AD31" s="1893"/>
      <c r="AE31" s="1893"/>
      <c r="AF31" s="1893"/>
      <c r="AG31" s="1893"/>
      <c r="AH31" s="1893"/>
      <c r="AI31" s="1893"/>
      <c r="AJ31" s="1894"/>
    </row>
    <row r="32" spans="2:58" ht="15" customHeight="1">
      <c r="B32" s="595"/>
      <c r="C32" s="1884" t="s">
        <v>349</v>
      </c>
      <c r="D32" s="1454"/>
      <c r="E32" s="1454"/>
      <c r="F32" s="1454"/>
      <c r="G32" s="1454"/>
      <c r="H32" s="1454"/>
      <c r="I32" s="596"/>
      <c r="J32" s="1498" t="s">
        <v>529</v>
      </c>
      <c r="K32" s="1876"/>
      <c r="L32" s="1876"/>
      <c r="M32" s="1876"/>
      <c r="N32" s="1876"/>
      <c r="O32" s="1876"/>
      <c r="P32" s="1876"/>
      <c r="Q32" s="1876"/>
      <c r="R32" s="1876"/>
      <c r="S32" s="1876"/>
      <c r="T32" s="1876"/>
      <c r="U32" s="1876"/>
      <c r="V32" s="1876"/>
      <c r="W32" s="1876"/>
      <c r="X32" s="1876"/>
      <c r="Y32" s="1876"/>
      <c r="Z32" s="1876"/>
      <c r="AA32" s="1876"/>
      <c r="AB32" s="1876"/>
      <c r="AC32" s="1876"/>
      <c r="AD32" s="1876"/>
      <c r="AE32" s="1876"/>
      <c r="AF32" s="1876"/>
      <c r="AG32" s="1876"/>
      <c r="AH32" s="1876"/>
      <c r="AI32" s="1876"/>
      <c r="AJ32" s="1877"/>
    </row>
    <row r="33" spans="2:36" ht="15" customHeight="1">
      <c r="B33" s="597"/>
      <c r="C33" s="1092"/>
      <c r="D33" s="1092"/>
      <c r="E33" s="1092"/>
      <c r="F33" s="1092"/>
      <c r="G33" s="1092"/>
      <c r="H33" s="1092"/>
      <c r="I33" s="598"/>
      <c r="J33" s="1878"/>
      <c r="K33" s="1879"/>
      <c r="L33" s="1879"/>
      <c r="M33" s="1879"/>
      <c r="N33" s="1879"/>
      <c r="O33" s="1879"/>
      <c r="P33" s="1879"/>
      <c r="Q33" s="1879"/>
      <c r="R33" s="1879"/>
      <c r="S33" s="1879"/>
      <c r="T33" s="1879"/>
      <c r="U33" s="1879"/>
      <c r="V33" s="1879"/>
      <c r="W33" s="1879"/>
      <c r="X33" s="1879"/>
      <c r="Y33" s="1879"/>
      <c r="Z33" s="1879"/>
      <c r="AA33" s="1879"/>
      <c r="AB33" s="1879"/>
      <c r="AC33" s="1879"/>
      <c r="AD33" s="1879"/>
      <c r="AE33" s="1879"/>
      <c r="AF33" s="1879"/>
      <c r="AG33" s="1879"/>
      <c r="AH33" s="1879"/>
      <c r="AI33" s="1879"/>
      <c r="AJ33" s="1880"/>
    </row>
    <row r="34" spans="2:36" ht="15" customHeight="1">
      <c r="B34" s="597"/>
      <c r="C34" s="1092"/>
      <c r="D34" s="1092"/>
      <c r="E34" s="1092"/>
      <c r="F34" s="1092"/>
      <c r="G34" s="1092"/>
      <c r="H34" s="1092"/>
      <c r="I34" s="598"/>
      <c r="J34" s="1878"/>
      <c r="K34" s="1879"/>
      <c r="L34" s="1879"/>
      <c r="M34" s="1879"/>
      <c r="N34" s="1879"/>
      <c r="O34" s="1879"/>
      <c r="P34" s="1879"/>
      <c r="Q34" s="1879"/>
      <c r="R34" s="1879"/>
      <c r="S34" s="1879"/>
      <c r="T34" s="1879"/>
      <c r="U34" s="1879"/>
      <c r="V34" s="1879"/>
      <c r="W34" s="1879"/>
      <c r="X34" s="1879"/>
      <c r="Y34" s="1879"/>
      <c r="Z34" s="1879"/>
      <c r="AA34" s="1879"/>
      <c r="AB34" s="1879"/>
      <c r="AC34" s="1879"/>
      <c r="AD34" s="1879"/>
      <c r="AE34" s="1879"/>
      <c r="AF34" s="1879"/>
      <c r="AG34" s="1879"/>
      <c r="AH34" s="1879"/>
      <c r="AI34" s="1879"/>
      <c r="AJ34" s="1880"/>
    </row>
    <row r="35" spans="2:36" ht="15" customHeight="1">
      <c r="B35" s="597"/>
      <c r="C35" s="1092"/>
      <c r="D35" s="1092"/>
      <c r="E35" s="1092"/>
      <c r="F35" s="1092"/>
      <c r="G35" s="1092"/>
      <c r="H35" s="1092"/>
      <c r="I35" s="598"/>
      <c r="J35" s="1878"/>
      <c r="K35" s="1879"/>
      <c r="L35" s="1879"/>
      <c r="M35" s="1879"/>
      <c r="N35" s="1879"/>
      <c r="O35" s="1879"/>
      <c r="P35" s="1879"/>
      <c r="Q35" s="1879"/>
      <c r="R35" s="1879"/>
      <c r="S35" s="1879"/>
      <c r="T35" s="1879"/>
      <c r="U35" s="1879"/>
      <c r="V35" s="1879"/>
      <c r="W35" s="1879"/>
      <c r="X35" s="1879"/>
      <c r="Y35" s="1879"/>
      <c r="Z35" s="1879"/>
      <c r="AA35" s="1879"/>
      <c r="AB35" s="1879"/>
      <c r="AC35" s="1879"/>
      <c r="AD35" s="1879"/>
      <c r="AE35" s="1879"/>
      <c r="AF35" s="1879"/>
      <c r="AG35" s="1879"/>
      <c r="AH35" s="1879"/>
      <c r="AI35" s="1879"/>
      <c r="AJ35" s="1880"/>
    </row>
    <row r="36" spans="2:36" ht="15" customHeight="1">
      <c r="B36" s="597"/>
      <c r="C36" s="1092"/>
      <c r="D36" s="1092"/>
      <c r="E36" s="1092"/>
      <c r="F36" s="1092"/>
      <c r="G36" s="1092"/>
      <c r="H36" s="1092"/>
      <c r="I36" s="598"/>
      <c r="J36" s="1878"/>
      <c r="K36" s="1879"/>
      <c r="L36" s="1879"/>
      <c r="M36" s="1879"/>
      <c r="N36" s="1879"/>
      <c r="O36" s="1879"/>
      <c r="P36" s="1879"/>
      <c r="Q36" s="1879"/>
      <c r="R36" s="1879"/>
      <c r="S36" s="1879"/>
      <c r="T36" s="1879"/>
      <c r="U36" s="1879"/>
      <c r="V36" s="1879"/>
      <c r="W36" s="1879"/>
      <c r="X36" s="1879"/>
      <c r="Y36" s="1879"/>
      <c r="Z36" s="1879"/>
      <c r="AA36" s="1879"/>
      <c r="AB36" s="1879"/>
      <c r="AC36" s="1879"/>
      <c r="AD36" s="1879"/>
      <c r="AE36" s="1879"/>
      <c r="AF36" s="1879"/>
      <c r="AG36" s="1879"/>
      <c r="AH36" s="1879"/>
      <c r="AI36" s="1879"/>
      <c r="AJ36" s="1880"/>
    </row>
    <row r="37" spans="2:36" ht="15" customHeight="1">
      <c r="B37" s="597"/>
      <c r="C37" s="1092"/>
      <c r="D37" s="1092"/>
      <c r="E37" s="1092"/>
      <c r="F37" s="1092"/>
      <c r="G37" s="1092"/>
      <c r="H37" s="1092"/>
      <c r="I37" s="598"/>
      <c r="J37" s="1878"/>
      <c r="K37" s="1879"/>
      <c r="L37" s="1879"/>
      <c r="M37" s="1879"/>
      <c r="N37" s="1879"/>
      <c r="O37" s="1879"/>
      <c r="P37" s="1879"/>
      <c r="Q37" s="1879"/>
      <c r="R37" s="1879"/>
      <c r="S37" s="1879"/>
      <c r="T37" s="1879"/>
      <c r="U37" s="1879"/>
      <c r="V37" s="1879"/>
      <c r="W37" s="1879"/>
      <c r="X37" s="1879"/>
      <c r="Y37" s="1879"/>
      <c r="Z37" s="1879"/>
      <c r="AA37" s="1879"/>
      <c r="AB37" s="1879"/>
      <c r="AC37" s="1879"/>
      <c r="AD37" s="1879"/>
      <c r="AE37" s="1879"/>
      <c r="AF37" s="1879"/>
      <c r="AG37" s="1879"/>
      <c r="AH37" s="1879"/>
      <c r="AI37" s="1879"/>
      <c r="AJ37" s="1880"/>
    </row>
    <row r="38" spans="2:36" ht="15" customHeight="1">
      <c r="B38" s="597"/>
      <c r="C38" s="1092"/>
      <c r="D38" s="1092"/>
      <c r="E38" s="1092"/>
      <c r="F38" s="1092"/>
      <c r="G38" s="1092"/>
      <c r="H38" s="1092"/>
      <c r="I38" s="598"/>
      <c r="J38" s="1878"/>
      <c r="K38" s="1879"/>
      <c r="L38" s="1879"/>
      <c r="M38" s="1879"/>
      <c r="N38" s="1879"/>
      <c r="O38" s="1879"/>
      <c r="P38" s="1879"/>
      <c r="Q38" s="1879"/>
      <c r="R38" s="1879"/>
      <c r="S38" s="1879"/>
      <c r="T38" s="1879"/>
      <c r="U38" s="1879"/>
      <c r="V38" s="1879"/>
      <c r="W38" s="1879"/>
      <c r="X38" s="1879"/>
      <c r="Y38" s="1879"/>
      <c r="Z38" s="1879"/>
      <c r="AA38" s="1879"/>
      <c r="AB38" s="1879"/>
      <c r="AC38" s="1879"/>
      <c r="AD38" s="1879"/>
      <c r="AE38" s="1879"/>
      <c r="AF38" s="1879"/>
      <c r="AG38" s="1879"/>
      <c r="AH38" s="1879"/>
      <c r="AI38" s="1879"/>
      <c r="AJ38" s="1880"/>
    </row>
    <row r="39" spans="2:36" ht="15" customHeight="1">
      <c r="B39" s="597"/>
      <c r="C39" s="1092"/>
      <c r="D39" s="1092"/>
      <c r="E39" s="1092"/>
      <c r="F39" s="1092"/>
      <c r="G39" s="1092"/>
      <c r="H39" s="1092"/>
      <c r="I39" s="598"/>
      <c r="J39" s="1878"/>
      <c r="K39" s="1879"/>
      <c r="L39" s="1879"/>
      <c r="M39" s="1879"/>
      <c r="N39" s="1879"/>
      <c r="O39" s="1879"/>
      <c r="P39" s="1879"/>
      <c r="Q39" s="1879"/>
      <c r="R39" s="1879"/>
      <c r="S39" s="1879"/>
      <c r="T39" s="1879"/>
      <c r="U39" s="1879"/>
      <c r="V39" s="1879"/>
      <c r="W39" s="1879"/>
      <c r="X39" s="1879"/>
      <c r="Y39" s="1879"/>
      <c r="Z39" s="1879"/>
      <c r="AA39" s="1879"/>
      <c r="AB39" s="1879"/>
      <c r="AC39" s="1879"/>
      <c r="AD39" s="1879"/>
      <c r="AE39" s="1879"/>
      <c r="AF39" s="1879"/>
      <c r="AG39" s="1879"/>
      <c r="AH39" s="1879"/>
      <c r="AI39" s="1879"/>
      <c r="AJ39" s="1880"/>
    </row>
    <row r="40" spans="2:36" ht="15" customHeight="1" thickBot="1">
      <c r="B40" s="179"/>
      <c r="C40" s="1493"/>
      <c r="D40" s="1493"/>
      <c r="E40" s="1493"/>
      <c r="F40" s="1493"/>
      <c r="G40" s="1493"/>
      <c r="H40" s="1493"/>
      <c r="I40" s="180"/>
      <c r="J40" s="1881"/>
      <c r="K40" s="1882"/>
      <c r="L40" s="1882"/>
      <c r="M40" s="1882"/>
      <c r="N40" s="1882"/>
      <c r="O40" s="1882"/>
      <c r="P40" s="1882"/>
      <c r="Q40" s="1882"/>
      <c r="R40" s="1882"/>
      <c r="S40" s="1882"/>
      <c r="T40" s="1882"/>
      <c r="U40" s="1882"/>
      <c r="V40" s="1882"/>
      <c r="W40" s="1882"/>
      <c r="X40" s="1882"/>
      <c r="Y40" s="1882"/>
      <c r="Z40" s="1882"/>
      <c r="AA40" s="1882"/>
      <c r="AB40" s="1882"/>
      <c r="AC40" s="1882"/>
      <c r="AD40" s="1882"/>
      <c r="AE40" s="1882"/>
      <c r="AF40" s="1882"/>
      <c r="AG40" s="1882"/>
      <c r="AH40" s="1882"/>
      <c r="AI40" s="1882"/>
      <c r="AJ40" s="1883"/>
    </row>
    <row r="42" spans="2:36">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row>
    <row r="43" spans="2:36">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row>
    <row r="44" spans="2:36">
      <c r="B44" s="20"/>
      <c r="G44" s="20"/>
      <c r="H44" s="20"/>
      <c r="I44" s="20"/>
      <c r="J44" s="20"/>
      <c r="K44" s="20"/>
      <c r="L44" s="20"/>
      <c r="M44" s="20"/>
      <c r="N44" s="20"/>
      <c r="O44" s="20"/>
      <c r="P44" s="20"/>
      <c r="Q44" s="20"/>
      <c r="R44" s="20"/>
      <c r="S44" s="20"/>
      <c r="T44" s="20"/>
      <c r="U44" s="20"/>
      <c r="V44" s="20"/>
      <c r="W44" s="20"/>
      <c r="X44" s="20"/>
      <c r="Y44" s="20"/>
    </row>
    <row r="45" spans="2:36" ht="36.75" customHeight="1">
      <c r="B45" s="272" t="s">
        <v>442</v>
      </c>
      <c r="G45" s="20"/>
      <c r="H45" s="25"/>
      <c r="I45" s="20"/>
      <c r="J45" s="20"/>
      <c r="K45" s="20"/>
      <c r="L45" s="20"/>
      <c r="M45" s="20"/>
      <c r="N45" s="20"/>
      <c r="O45" s="20"/>
      <c r="P45" s="20"/>
      <c r="Q45" s="20"/>
      <c r="R45" s="20"/>
      <c r="S45" s="20"/>
      <c r="T45" s="20"/>
      <c r="U45" s="20"/>
      <c r="V45" s="20"/>
      <c r="W45" s="20"/>
      <c r="X45" s="20"/>
      <c r="Y45" s="20"/>
    </row>
    <row r="46" spans="2:36" ht="125.25" customHeight="1">
      <c r="B46" s="1869" t="s">
        <v>602</v>
      </c>
      <c r="C46" s="1870"/>
      <c r="D46" s="1870"/>
      <c r="E46" s="1870"/>
      <c r="F46" s="1870"/>
      <c r="G46" s="1870"/>
      <c r="H46" s="1870"/>
      <c r="I46" s="1870"/>
      <c r="J46" s="1870"/>
      <c r="K46" s="1870"/>
      <c r="L46" s="1870"/>
      <c r="M46" s="1870"/>
      <c r="N46" s="1870"/>
      <c r="O46" s="1870"/>
      <c r="P46" s="1870"/>
      <c r="Q46" s="1870"/>
      <c r="R46" s="1870"/>
      <c r="S46" s="1870"/>
      <c r="T46" s="1870"/>
      <c r="U46" s="1870"/>
      <c r="V46" s="1870"/>
      <c r="W46" s="1870"/>
      <c r="X46" s="1870"/>
      <c r="Y46" s="1870"/>
      <c r="Z46" s="1870"/>
      <c r="AA46" s="1870"/>
      <c r="AB46" s="1870"/>
      <c r="AC46" s="1870"/>
      <c r="AD46" s="1870"/>
      <c r="AE46" s="1870"/>
      <c r="AF46" s="1870"/>
      <c r="AG46" s="1870"/>
      <c r="AH46" s="1870"/>
      <c r="AI46" s="1870"/>
      <c r="AJ46" s="1870"/>
    </row>
    <row r="47" spans="2:36">
      <c r="B47" s="1816"/>
      <c r="C47" s="1816"/>
      <c r="D47" s="1816"/>
      <c r="E47" s="1816"/>
      <c r="F47" s="1816"/>
      <c r="G47" s="1816"/>
      <c r="H47" s="1816"/>
      <c r="I47" s="1816"/>
      <c r="J47" s="1816"/>
      <c r="K47" s="1816"/>
      <c r="L47" s="1816"/>
      <c r="M47" s="1816"/>
      <c r="N47" s="1816"/>
      <c r="O47" s="1816"/>
      <c r="P47" s="1816"/>
      <c r="Q47" s="1816"/>
      <c r="R47" s="1816"/>
      <c r="S47" s="1816"/>
      <c r="T47" s="1816"/>
      <c r="U47" s="1816"/>
      <c r="V47" s="1816"/>
      <c r="W47" s="1816"/>
      <c r="X47" s="1816"/>
      <c r="Y47" s="1816"/>
      <c r="Z47" s="1816"/>
      <c r="AA47" s="1816"/>
      <c r="AB47" s="1816"/>
      <c r="AC47" s="1816"/>
      <c r="AD47" s="1816"/>
      <c r="AE47" s="1816"/>
      <c r="AF47" s="1816"/>
      <c r="AG47" s="1816"/>
      <c r="AH47" s="1816"/>
      <c r="AI47" s="1816"/>
      <c r="AJ47" s="1816"/>
    </row>
    <row r="48" spans="2:36">
      <c r="B48" s="1816"/>
      <c r="C48" s="1816"/>
      <c r="D48" s="1816"/>
      <c r="E48" s="1816"/>
      <c r="F48" s="1816"/>
      <c r="G48" s="1816"/>
      <c r="H48" s="1816"/>
      <c r="I48" s="1816"/>
      <c r="J48" s="1816"/>
      <c r="K48" s="1816"/>
      <c r="L48" s="1816"/>
      <c r="M48" s="1816"/>
      <c r="N48" s="1816"/>
      <c r="O48" s="1816"/>
      <c r="P48" s="1816"/>
      <c r="Q48" s="1816"/>
      <c r="R48" s="1816"/>
      <c r="S48" s="1816"/>
      <c r="T48" s="1816"/>
      <c r="U48" s="1816"/>
      <c r="V48" s="1816"/>
      <c r="W48" s="1816"/>
      <c r="X48" s="1816"/>
      <c r="Y48" s="1816"/>
      <c r="Z48" s="1816"/>
      <c r="AA48" s="1816"/>
      <c r="AB48" s="1816"/>
      <c r="AC48" s="1816"/>
      <c r="AD48" s="1816"/>
      <c r="AE48" s="1816"/>
      <c r="AF48" s="1816"/>
      <c r="AG48" s="1816"/>
      <c r="AH48" s="1816"/>
      <c r="AI48" s="1816"/>
      <c r="AJ48" s="1816"/>
    </row>
    <row r="49" spans="2:36">
      <c r="B49" s="1816"/>
      <c r="C49" s="1816"/>
      <c r="D49" s="1816"/>
      <c r="E49" s="1816"/>
      <c r="F49" s="1816"/>
      <c r="G49" s="1816"/>
      <c r="H49" s="1816"/>
      <c r="I49" s="1816"/>
      <c r="J49" s="1816"/>
      <c r="K49" s="1816"/>
      <c r="L49" s="1816"/>
      <c r="M49" s="1816"/>
      <c r="N49" s="1816"/>
      <c r="O49" s="1816"/>
      <c r="P49" s="1816"/>
      <c r="Q49" s="1816"/>
      <c r="R49" s="1816"/>
      <c r="S49" s="1816"/>
      <c r="T49" s="1816"/>
      <c r="U49" s="1816"/>
      <c r="V49" s="1816"/>
      <c r="W49" s="1816"/>
      <c r="X49" s="1816"/>
      <c r="Y49" s="1816"/>
      <c r="Z49" s="1816"/>
      <c r="AA49" s="1816"/>
      <c r="AB49" s="1816"/>
      <c r="AC49" s="1816"/>
      <c r="AD49" s="1816"/>
      <c r="AE49" s="1816"/>
      <c r="AF49" s="1816"/>
      <c r="AG49" s="1816"/>
      <c r="AH49" s="1816"/>
      <c r="AI49" s="1816"/>
      <c r="AJ49" s="1816"/>
    </row>
    <row r="50" spans="2:36">
      <c r="B50" s="1816"/>
      <c r="C50" s="1816"/>
      <c r="D50" s="1816"/>
      <c r="E50" s="1816"/>
      <c r="F50" s="1816"/>
      <c r="G50" s="1816"/>
      <c r="H50" s="1816"/>
      <c r="I50" s="1816"/>
      <c r="J50" s="1816"/>
      <c r="K50" s="1816"/>
      <c r="L50" s="1816"/>
      <c r="M50" s="1816"/>
      <c r="N50" s="1816"/>
      <c r="O50" s="1816"/>
      <c r="P50" s="1816"/>
      <c r="Q50" s="1816"/>
      <c r="R50" s="1816"/>
      <c r="S50" s="1816"/>
      <c r="T50" s="1816"/>
      <c r="U50" s="1816"/>
      <c r="V50" s="1816"/>
      <c r="W50" s="1816"/>
      <c r="X50" s="1816"/>
      <c r="Y50" s="1816"/>
      <c r="Z50" s="1816"/>
      <c r="AA50" s="1816"/>
      <c r="AB50" s="1816"/>
      <c r="AC50" s="1816"/>
      <c r="AD50" s="1816"/>
      <c r="AE50" s="1816"/>
      <c r="AF50" s="1816"/>
      <c r="AG50" s="1816"/>
      <c r="AH50" s="1816"/>
      <c r="AI50" s="1816"/>
      <c r="AJ50" s="1816"/>
    </row>
    <row r="51" spans="2:36">
      <c r="B51" s="1816"/>
      <c r="C51" s="1816"/>
      <c r="D51" s="1816"/>
      <c r="E51" s="1816"/>
      <c r="F51" s="1816"/>
      <c r="G51" s="1816"/>
      <c r="H51" s="1816"/>
      <c r="I51" s="1816"/>
      <c r="J51" s="1816"/>
      <c r="K51" s="1816"/>
      <c r="L51" s="1816"/>
      <c r="M51" s="1816"/>
      <c r="N51" s="1816"/>
      <c r="O51" s="1816"/>
      <c r="P51" s="1816"/>
      <c r="Q51" s="1816"/>
      <c r="R51" s="1816"/>
      <c r="S51" s="1816"/>
      <c r="T51" s="1816"/>
      <c r="U51" s="1816"/>
      <c r="V51" s="1816"/>
      <c r="W51" s="1816"/>
      <c r="X51" s="1816"/>
      <c r="Y51" s="1816"/>
      <c r="Z51" s="1816"/>
      <c r="AA51" s="1816"/>
      <c r="AB51" s="1816"/>
      <c r="AC51" s="1816"/>
      <c r="AD51" s="1816"/>
      <c r="AE51" s="1816"/>
      <c r="AF51" s="1816"/>
      <c r="AG51" s="1816"/>
      <c r="AH51" s="1816"/>
      <c r="AI51" s="1816"/>
      <c r="AJ51" s="1816"/>
    </row>
    <row r="52" spans="2:36">
      <c r="B52" s="1816"/>
      <c r="C52" s="1816"/>
      <c r="D52" s="1816"/>
      <c r="E52" s="1816"/>
      <c r="F52" s="1816"/>
      <c r="G52" s="1816"/>
      <c r="H52" s="1816"/>
      <c r="I52" s="1816"/>
      <c r="J52" s="1816"/>
      <c r="K52" s="1816"/>
      <c r="L52" s="1816"/>
      <c r="M52" s="1816"/>
      <c r="N52" s="1816"/>
      <c r="O52" s="1816"/>
      <c r="P52" s="1816"/>
      <c r="Q52" s="1816"/>
      <c r="R52" s="1816"/>
      <c r="S52" s="1816"/>
      <c r="T52" s="1816"/>
      <c r="U52" s="1816"/>
      <c r="V52" s="1816"/>
      <c r="W52" s="1816"/>
      <c r="X52" s="1816"/>
      <c r="Y52" s="1816"/>
      <c r="Z52" s="1816"/>
      <c r="AA52" s="1816"/>
      <c r="AB52" s="1816"/>
      <c r="AC52" s="1816"/>
      <c r="AD52" s="1816"/>
      <c r="AE52" s="1816"/>
      <c r="AF52" s="1816"/>
      <c r="AG52" s="1816"/>
      <c r="AH52" s="1816"/>
      <c r="AI52" s="1816"/>
      <c r="AJ52" s="1816"/>
    </row>
    <row r="53" spans="2:36">
      <c r="B53" s="1816"/>
      <c r="C53" s="1816"/>
      <c r="D53" s="1816"/>
      <c r="E53" s="1816"/>
      <c r="F53" s="1816"/>
      <c r="G53" s="1816"/>
      <c r="H53" s="1816"/>
      <c r="I53" s="1816"/>
      <c r="J53" s="1816"/>
      <c r="K53" s="1816"/>
      <c r="L53" s="1816"/>
      <c r="M53" s="1816"/>
      <c r="N53" s="1816"/>
      <c r="O53" s="1816"/>
      <c r="P53" s="1816"/>
      <c r="Q53" s="1816"/>
      <c r="R53" s="1816"/>
      <c r="S53" s="1816"/>
      <c r="T53" s="1816"/>
      <c r="U53" s="1816"/>
      <c r="V53" s="1816"/>
      <c r="W53" s="1816"/>
      <c r="X53" s="1816"/>
      <c r="Y53" s="1816"/>
      <c r="Z53" s="1816"/>
      <c r="AA53" s="1816"/>
      <c r="AB53" s="1816"/>
      <c r="AC53" s="1816"/>
      <c r="AD53" s="1816"/>
      <c r="AE53" s="1816"/>
      <c r="AF53" s="1816"/>
      <c r="AG53" s="1816"/>
      <c r="AH53" s="1816"/>
      <c r="AI53" s="1816"/>
      <c r="AJ53" s="1816"/>
    </row>
  </sheetData>
  <sheetProtection selectLockedCells="1"/>
  <mergeCells count="39">
    <mergeCell ref="T8:AH8"/>
    <mergeCell ref="AI8:AJ8"/>
    <mergeCell ref="B10:AJ10"/>
    <mergeCell ref="AM10:AS11"/>
    <mergeCell ref="AL12:BB12"/>
    <mergeCell ref="B12:AJ12"/>
    <mergeCell ref="T7:Y7"/>
    <mergeCell ref="Y1:AJ1"/>
    <mergeCell ref="Y2:AJ2"/>
    <mergeCell ref="B4:F4"/>
    <mergeCell ref="C5:P5"/>
    <mergeCell ref="C6:P6"/>
    <mergeCell ref="B14:AJ14"/>
    <mergeCell ref="J16:AJ17"/>
    <mergeCell ref="J23:AJ31"/>
    <mergeCell ref="L18:W19"/>
    <mergeCell ref="AC18:AJ19"/>
    <mergeCell ref="C16:H17"/>
    <mergeCell ref="L21:W21"/>
    <mergeCell ref="I18:I19"/>
    <mergeCell ref="J18:K19"/>
    <mergeCell ref="C22:H22"/>
    <mergeCell ref="J22:AJ22"/>
    <mergeCell ref="B46:AJ53"/>
    <mergeCell ref="AM18:BF20"/>
    <mergeCell ref="B20:B21"/>
    <mergeCell ref="C20:H21"/>
    <mergeCell ref="J20:K20"/>
    <mergeCell ref="L20:W20"/>
    <mergeCell ref="J21:K21"/>
    <mergeCell ref="X18:AB19"/>
    <mergeCell ref="B18:B19"/>
    <mergeCell ref="C18:H19"/>
    <mergeCell ref="AM25:AV27"/>
    <mergeCell ref="AM21:AS23"/>
    <mergeCell ref="AT21:AV23"/>
    <mergeCell ref="J32:AJ40"/>
    <mergeCell ref="C23:H31"/>
    <mergeCell ref="C32:H40"/>
  </mergeCells>
  <phoneticPr fontId="3"/>
  <dataValidations disablePrompts="1" count="1">
    <dataValidation type="list" allowBlank="1" showInputMessage="1" showErrorMessage="1" sqref="AT21:AV23">
      <formula1>$AZ$21:$AZ$24</formula1>
    </dataValidation>
  </dataValidations>
  <hyperlinks>
    <hyperlink ref="AM10:AP11" location="約款主要条文!A3" display="契約約款第１２条を見る"/>
    <hyperlink ref="AM10:AS11" location="'（6号様式）業務関係者に関する措置請求'!B46" display="契約約款第１１条を見る"/>
  </hyperlinks>
  <pageMargins left="0.9055118110236221" right="0.51181102362204722" top="0.74803149606299213" bottom="0.74803149606299213" header="0.31496062992125984" footer="0.51181102362204722"/>
  <pageSetup paperSize="9" orientation="portrait" r:id="rId1"/>
  <headerFooter>
    <oddHeader>&amp;L&amp;"ＭＳ 明朝,標準"&amp;8&amp;K01+034第6号様式（第11条関係）建築保全業務委託用</oddHeader>
    <oddFooter>&amp;R&amp;"ＭＳ 明朝,標準"&amp;8&amp;K01+034業務主管課⇒受注者</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各項目入力表</vt:lpstr>
      <vt:lpstr>目次</vt:lpstr>
      <vt:lpstr>（1号様式）業務打合せ簿</vt:lpstr>
      <vt:lpstr>（２号様式）業務計画書（全体工程表）</vt:lpstr>
      <vt:lpstr>（3号様式）再委託承諾通知書</vt:lpstr>
      <vt:lpstr>（4号様式）施設管理担当者通知書</vt:lpstr>
      <vt:lpstr>（5号様式）①業務責任者等通知書</vt:lpstr>
      <vt:lpstr>（5号様式）②業務責任者等変更通知書</vt:lpstr>
      <vt:lpstr>（6号様式）業務関係者に関する措置請求</vt:lpstr>
      <vt:lpstr>（7号様式）業務関係者に関する措置請求について（措置決定）</vt:lpstr>
      <vt:lpstr>（8号様式）施設管理担当者に対する措置請求</vt:lpstr>
      <vt:lpstr>（9号様式）施設管理担当者に対する措置請求（措置決定）</vt:lpstr>
      <vt:lpstr>（10号様式）貸与品等受領書（借用書）</vt:lpstr>
      <vt:lpstr>（11号様式）貸与品等返納書</vt:lpstr>
      <vt:lpstr>（12号様式）条件変更等に関する措置請求</vt:lpstr>
      <vt:lpstr>（13号様式）条件変更等に関する措置請求（結果通知）</vt:lpstr>
      <vt:lpstr>（14号様式）業務の中止</vt:lpstr>
      <vt:lpstr>（15号様式）受注者の請求による履行期間の延長</vt:lpstr>
      <vt:lpstr>（16号様式）発注者の請求による履行期間の短縮等</vt:lpstr>
      <vt:lpstr>（17号様式）履行期間変更協議通知（発注者）</vt:lpstr>
      <vt:lpstr>（18号様式）履行期間変更協議通知（受注者）</vt:lpstr>
      <vt:lpstr>（19号様式）契約金額変更協議通知（発注者） </vt:lpstr>
      <vt:lpstr>（20号様式）業務委託料変更協議通知（受注者）</vt:lpstr>
      <vt:lpstr>（21号様式）契約金額の変更に代える業務仕様書の変更</vt:lpstr>
      <vt:lpstr>（22号様式）契約金額の変更に代える業務仕様書の変更（協議）</vt:lpstr>
      <vt:lpstr>（23号様式）業務完了通知書</vt:lpstr>
      <vt:lpstr>（24号様式）業務完了検査結果通知書</vt:lpstr>
      <vt:lpstr>（25号様式）業務の履行責任</vt:lpstr>
      <vt:lpstr>（26号様式）変更協議承諾書</vt:lpstr>
      <vt:lpstr>（27号様式）賃金水準の変動による契約金額の変更</vt:lpstr>
      <vt:lpstr>（28号様式）業務仕様書訂正（変更）指示書</vt:lpstr>
      <vt:lpstr>'（10号様式）貸与品等受領書（借用書）'!Print_Area</vt:lpstr>
      <vt:lpstr>'（11号様式）貸与品等返納書'!Print_Area</vt:lpstr>
      <vt:lpstr>'（12号様式）条件変更等に関する措置請求'!Print_Area</vt:lpstr>
      <vt:lpstr>'（13号様式）条件変更等に関する措置請求（結果通知）'!Print_Area</vt:lpstr>
      <vt:lpstr>'（14号様式）業務の中止'!Print_Area</vt:lpstr>
      <vt:lpstr>'（15号様式）受注者の請求による履行期間の延長'!Print_Area</vt:lpstr>
      <vt:lpstr>'（16号様式）発注者の請求による履行期間の短縮等'!Print_Area</vt:lpstr>
      <vt:lpstr>'（17号様式）履行期間変更協議通知（発注者）'!Print_Area</vt:lpstr>
      <vt:lpstr>'（18号様式）履行期間変更協議通知（受注者）'!Print_Area</vt:lpstr>
      <vt:lpstr>'（19号様式）契約金額変更協議通知（発注者） '!Print_Area</vt:lpstr>
      <vt:lpstr>'（1号様式）業務打合せ簿'!Print_Area</vt:lpstr>
      <vt:lpstr>'（20号様式）業務委託料変更協議通知（受注者）'!Print_Area</vt:lpstr>
      <vt:lpstr>'（21号様式）契約金額の変更に代える業務仕様書の変更'!Print_Area</vt:lpstr>
      <vt:lpstr>'（22号様式）契約金額の変更に代える業務仕様書の変更（協議）'!Print_Area</vt:lpstr>
      <vt:lpstr>'（23号様式）業務完了通知書'!Print_Area</vt:lpstr>
      <vt:lpstr>'（24号様式）業務完了検査結果通知書'!Print_Area</vt:lpstr>
      <vt:lpstr>'（25号様式）業務の履行責任'!Print_Area</vt:lpstr>
      <vt:lpstr>'（26号様式）変更協議承諾書'!Print_Area</vt:lpstr>
      <vt:lpstr>'（27号様式）賃金水準の変動による契約金額の変更'!Print_Area</vt:lpstr>
      <vt:lpstr>'（28号様式）業務仕様書訂正（変更）指示書'!Print_Area</vt:lpstr>
      <vt:lpstr>'（２号様式）業務計画書（全体工程表）'!Print_Area</vt:lpstr>
      <vt:lpstr>'（3号様式）再委託承諾通知書'!Print_Area</vt:lpstr>
      <vt:lpstr>'（4号様式）施設管理担当者通知書'!Print_Area</vt:lpstr>
      <vt:lpstr>'（5号様式）①業務責任者等通知書'!Print_Area</vt:lpstr>
      <vt:lpstr>'（5号様式）②業務責任者等変更通知書'!Print_Area</vt:lpstr>
      <vt:lpstr>'（6号様式）業務関係者に関する措置請求'!Print_Area</vt:lpstr>
      <vt:lpstr>'（7号様式）業務関係者に関する措置請求について（措置決定）'!Print_Area</vt:lpstr>
      <vt:lpstr>'（8号様式）施設管理担当者に対する措置請求'!Print_Area</vt:lpstr>
      <vt:lpstr>'（9号様式）施設管理担当者に対する措置請求（措置決定）'!Print_Area</vt:lpstr>
      <vt:lpstr>各項目入力表!Print_Area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2017-01-11T01:09:16Z</dcterms:created>
  <dcterms:modified xsi:type="dcterms:W3CDTF">2021-09-24T08:05:15Z</dcterms:modified>
</cp:coreProperties>
</file>