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830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F88" i="12"/>
  <c r="CW102" i="12"/>
  <c r="DB102" i="12"/>
  <c r="DG102" i="12"/>
  <c r="DL102" i="12"/>
  <c r="DQ102" i="12"/>
  <c r="CR102" i="12"/>
  <c r="CH9" i="12" l="1"/>
  <c r="CH8" i="12"/>
  <c r="CH7" i="12"/>
  <c r="AA70" i="12"/>
  <c r="AA68" i="12" l="1"/>
  <c r="AA29" i="12" l="1"/>
  <c r="AA31" i="12"/>
  <c r="AA33" i="12"/>
  <c r="AA34" i="12"/>
  <c r="AA28" i="12"/>
  <c r="AP23" i="12"/>
  <c r="V23" i="12"/>
  <c r="AA23" i="12"/>
  <c r="AF23" i="12"/>
  <c r="Q23" i="12"/>
  <c r="AA7"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W35" i="10"/>
  <c r="BW36"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<sst xmlns="http://schemas.openxmlformats.org/spreadsheetml/2006/main" count="1113" uniqueCount="613">
  <si>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</si>
  <si>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</si>
  <si>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</si>
  <si>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</si>
  <si>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</si>
  <si>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</si>
  <si>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</si>
  <si>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</si>
  <si>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</si>
  <si>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</si>
  <si>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</si>
  <si>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</si>
  <si>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</si>
  <si>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</si>
  <si>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</si>
  <si>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</si>
  <si>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</si>
  <si>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</si>
  <si>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</si>
  <si>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</si>
  <si>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</si>
  <si>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</si>
  <si>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</si>
  <si>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</si>
  <si>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</si>
  <si>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</si>
  <si>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</si>
  <si>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</si>
  <si>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</si>
  <si>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</si>
  <si>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</si>
  <si>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</si>
  <si>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</si>
  <si>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</si>
  <si>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</si>
  <si>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</si>
  <si>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</si>
  <si>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</si>
  <si>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</si>
  <si>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</si>
  <si>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</si>
  <si>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</si>
  <si>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</si>
  <si>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</si>
  <si>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</si>
  <si>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</si>
  <si>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</si>
  <si>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</si>
  <si>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</si>
  <si>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</si>
  <si>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</si>
  <si>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</si>
  <si>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</si>
  <si>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</si>
  <si>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</si>
  <si>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</si>
  <si>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</si>
  <si>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</si>
  <si>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</si>
  <si>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</si>
  <si>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</si>
  <si>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</si>
  <si>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</si>
  <si>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</si>
  <si>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</si>
  <si>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</si>
  <si>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</si>
  <si>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</si>
  <si>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</si>
  <si>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</si>
  <si>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</si>
  <si>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</si>
  <si>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</si>
  <si>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</si>
  <si>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</si>
  <si>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</si>
  <si>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</si>
  <si>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</si>
  <si>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</si>
  <si>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</si>
  <si>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</si>
  <si>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</si>
  <si>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</si>
  <si>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</si>
  <si>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</si>
  <si>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</si>
  <si>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</si>
  <si>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</si>
  <si>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</si>
  <si>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</si>
  <si>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</si>
  <si>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</si>
  <si>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</si>
  <si>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</si>
  <si>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</si>
  <si>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</si>
  <si>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</si>
  <si>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平塚市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</si>
  <si>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</si>
  <si>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</si>
  <si>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</si>
  <si>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</si>
  <si>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</si>
  <si>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</si>
  <si>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</si>
  <si>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</si>
  <si>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</si>
  <si>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</si>
  <si>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</si>
  <si>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</si>
  <si>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</si>
  <si>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</si>
  <si>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</si>
  <si>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</si>
  <si>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</si>
  <si>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</si>
  <si>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</si>
  <si>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</si>
  <si>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</si>
  <si>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</si>
  <si>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</si>
  <si>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</si>
  <si>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</si>
  <si>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</si>
  <si>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</si>
  <si>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</si>
  <si>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</si>
  <si>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</si>
  <si>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</si>
  <si>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</si>
  <si>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</si>
  <si>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</si>
  <si>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</si>
  <si>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</si>
  <si>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</si>
  <si>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</si>
  <si>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</si>
  <si>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</si>
  <si>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</si>
  <si>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</si>
  <si>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</si>
  <si>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</si>
  <si>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</si>
  <si>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</si>
  <si>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</si>
  <si>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</si>
  <si>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</si>
  <si>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</si>
  <si>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</si>
  <si>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</si>
  <si>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</si>
  <si>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</si>
  <si>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</si>
  <si>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</si>
  <si>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</si>
  <si>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</si>
  <si>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</si>
  <si>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</si>
  <si>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</si>
  <si>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</si>
  <si>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</si>
  <si>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</si>
  <si>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</si>
  <si>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</si>
  <si>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</si>
  <si>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</si>
  <si>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</si>
  <si>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</si>
  <si>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</si>
  <si>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</si>
  <si>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</si>
  <si>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</si>
  <si>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</si>
  <si>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</si>
  <si>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</si>
  <si>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</si>
  <si>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</si>
  <si>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</si>
  <si>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</si>
  <si>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</si>
  <si>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</si>
  <si>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</si>
  <si>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</si>
  <si>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</si>
  <si>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</si>
  <si>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</si>
  <si>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</si>
  <si>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</si>
  <si>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</si>
  <si>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</si>
  <si>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</si>
  <si>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</si>
  <si>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</si>
  <si>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</si>
  <si>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</si>
  <si>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</si>
  <si>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</si>
  <si>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</si>
  <si>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</si>
  <si>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</si>
  <si>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</si>
  <si>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</si>
  <si>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</si>
  <si>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</si>
  <si>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</si>
  <si>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</si>
  <si>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</si>
  <si>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</si>
  <si>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</si>
  <si>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</si>
  <si>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</si>
  <si>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神奈川県平塚市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</si>
  <si>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</si>
  <si>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</si>
  <si>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</si>
  <si>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</si>
  <si>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</si>
  <si>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</si>
  <si>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</si>
  <si>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</si>
  <si>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</si>
  <si>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</si>
  <si>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</si>
  <si>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</si>
  <si>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</si>
  <si>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</si>
  <si>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</si>
  <si>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</si>
  <si>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</si>
  <si>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</si>
  <si>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</si>
  <si>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</si>
  <si>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</si>
  <si>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</si>
  <si>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</si>
  <si>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</si>
  <si>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</si>
  <si>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</si>
  <si>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</si>
  <si>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</si>
  <si>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</si>
  <si>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</si>
  <si>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</si>
  <si>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</si>
  <si>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</si>
  <si>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</si>
  <si>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</si>
  <si>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</si>
  <si>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</si>
  <si>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</si>
  <si>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</si>
  <si>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</si>
  <si>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</si>
  <si>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</si>
  <si>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</si>
  <si>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</si>
  <si>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</si>
  <si>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</si>
  <si>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</si>
  <si>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</si>
  <si>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</si>
  <si>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</si>
  <si>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</si>
  <si>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</si>
  <si>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</si>
  <si>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</si>
  <si>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</si>
  <si>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</si>
  <si>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</si>
  <si>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</si>
  <si>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</si>
  <si>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</si>
  <si>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</si>
  <si>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</si>
  <si>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</si>
  <si>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</si>
  <si>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</si>
  <si>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</si>
  <si>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</si>
  <si>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</si>
  <si>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</si>
  <si>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</si>
  <si>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</si>
  <si>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</si>
  <si>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</si>
  <si>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</si>
  <si>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</si>
  <si>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</si>
  <si>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</si>
  <si>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</si>
  <si>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</si>
  <si>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</si>
  <si>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</si>
  <si>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</si>
  <si>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</si>
  <si>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</si>
  <si>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</si>
  <si>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</si>
  <si>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</si>
  <si>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</si>
  <si>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</si>
  <si>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</si>
  <si>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</si>
  <si>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</si>
  <si>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</si>
  <si>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</si>
  <si>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</si>
  <si>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</si>
  <si>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</si>
  <si>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</si>
  <si>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</si>
  <si>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</si>
  <si>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</si>
  <si>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</si>
  <si>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</si>
  <si>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</si>
  <si>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</si>
  <si>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</si>
  <si>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</si>
  <si>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</si>
  <si>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</si>
  <si>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</si>
  <si>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</si>
  <si>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</si>
  <si>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</si>
  <si>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</si>
  <si>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</si>
  <si>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</si>
  <si>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</si>
  <si>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</si>
  <si>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</si>
  <si>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</si>
  <si>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</si>
  <si>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</si>
  <si>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</si>
  <si>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</si>
  <si>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</si>
  <si>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</si>
  <si>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</si>
  <si>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</si>
  <si>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</si>
  <si>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</si>
  <si>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</si>
  <si>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</si>
  <si>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</si>
  <si>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</si>
  <si>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</si>
  <si>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</si>
  <si>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</si>
  <si>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</si>
  <si>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</si>
  <si>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</si>
  <si>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</si>
  <si>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</si>
  <si>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</si>
  <si>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</si>
  <si>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</si>
  <si>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</si>
  <si>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</si>
  <si>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</si>
  <si>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</si>
  <si>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</si>
  <si>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</si>
  <si>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</si>
  <si>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</si>
  <si>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神奈川県平塚市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</si>
  <si>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</si>
  <si>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</si>
  <si>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</si>
  <si>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</si>
  <si>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</si>
  <si>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</si>
  <si>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</si>
  <si>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</si>
  <si>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</si>
  <si>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</si>
  <si>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</si>
  <si>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</si>
  <si>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</si>
  <si>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</si>
  <si>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</si>
  <si>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</si>
  <si>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</si>
  <si>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</si>
  <si>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</si>
  <si>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</si>
  <si>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</si>
  <si>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</si>
  <si>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</si>
  <si>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</si>
  <si>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</si>
  <si>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</si>
  <si>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</si>
  <si>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</si>
  <si>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</si>
  <si>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</si>
  <si>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</si>
  <si>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</si>
  <si>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</si>
  <si>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</si>
  <si>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</si>
  <si>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</si>
  <si>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</si>
  <si>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</si>
  <si>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</si>
  <si>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下水道事業会計</t>
    <phoneticPr fontId="5"/>
  </si>
  <si>
    <t>水産物地方卸売市場事業特別会計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</si>
  <si>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</si>
  <si>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</si>
  <si>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</si>
  <si>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</si>
  <si>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</si>
  <si>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</si>
  <si>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</si>
  <si>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</si>
  <si>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</si>
  <si>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</si>
  <si>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</si>
  <si>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</si>
  <si>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</si>
  <si>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</si>
  <si>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</si>
  <si>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</si>
  <si>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</si>
  <si>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</si>
  <si>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</si>
  <si>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</si>
  <si>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</si>
  <si>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</si>
  <si>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</si>
  <si>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</si>
  <si>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</si>
  <si>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</si>
  <si>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</si>
  <si>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</si>
  <si>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</si>
  <si>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</si>
  <si>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</si>
  <si>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</si>
  <si>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</si>
  <si>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</si>
  <si>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</si>
  <si>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</si>
  <si>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</si>
  <si>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</si>
  <si>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</si>
  <si>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</si>
  <si>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</si>
  <si>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</si>
  <si>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</si>
  <si>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</si>
  <si>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</si>
  <si>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</si>
  <si>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</si>
  <si>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</si>
  <si>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</si>
  <si>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</si>
  <si>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</si>
  <si>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</si>
  <si>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</si>
  <si>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</si>
  <si>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</si>
  <si>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</si>
  <si>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</si>
  <si>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</si>
  <si>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</si>
  <si>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</si>
  <si>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</si>
  <si>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</si>
  <si>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</si>
  <si>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</si>
  <si>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</si>
  <si>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</si>
  <si>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</si>
  <si>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</si>
  <si>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</si>
  <si>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</si>
  <si>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</si>
  <si>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</si>
  <si>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競輪事業特別会計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</si>
  <si>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</si>
  <si>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</si>
  <si>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</si>
  <si>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</si>
  <si>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</si>
  <si>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</si>
  <si>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</si>
  <si>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</si>
  <si>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</si>
  <si>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</si>
  <si>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</si>
  <si>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</si>
  <si>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</si>
  <si>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</si>
  <si>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</si>
  <si>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</si>
  <si>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</si>
  <si>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</si>
  <si>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</si>
  <si>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</si>
  <si>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</si>
  <si>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</si>
  <si>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</si>
  <si>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</si>
  <si>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</si>
  <si>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</si>
  <si>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</si>
  <si>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</si>
  <si>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</si>
  <si>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</si>
  <si>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</si>
  <si>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</si>
  <si>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</si>
  <si>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</si>
  <si>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</si>
  <si>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</si>
  <si>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</si>
  <si>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</si>
  <si>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</si>
  <si>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</si>
  <si>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</si>
  <si>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</si>
  <si>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</si>
  <si>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</si>
  <si>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</si>
  <si>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</si>
  <si>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</si>
  <si>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</si>
  <si>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</si>
  <si>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</si>
  <si>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</si>
  <si>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</si>
  <si>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</si>
  <si>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</si>
  <si>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</si>
  <si>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</si>
  <si>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</si>
  <si>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</si>
  <si>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</si>
  <si>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</si>
  <si>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</si>
  <si>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</si>
  <si>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</si>
  <si>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</si>
  <si>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</si>
  <si>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</si>
  <si>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</si>
  <si>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</si>
  <si>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</si>
  <si>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</si>
  <si>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</si>
  <si>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</si>
  <si>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</si>
  <si>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</si>
  <si>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</si>
  <si>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</si>
  <si>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</si>
  <si>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</si>
  <si>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</si>
  <si>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</si>
  <si>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</si>
  <si>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</si>
  <si>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</si>
  <si>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</si>
  <si>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</si>
  <si>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0.62</t>
  </si>
  <si>
    <t>▲ 1.07</t>
  </si>
  <si>
    <t>▲ 0.98</t>
  </si>
  <si>
    <t>一般会計</t>
  </si>
  <si>
    <t>病院事業会計</t>
  </si>
  <si>
    <t>下水道事業会計</t>
  </si>
  <si>
    <t>介護保険事業特別会計</t>
  </si>
  <si>
    <t>競輪事業特別会計</t>
  </si>
  <si>
    <t>国民健康保険事業特別会計</t>
  </si>
  <si>
    <t>後期高齢者医療事業特別会計</t>
  </si>
  <si>
    <t>水産物地方卸売市場事業特別会計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</si>
  <si>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</si>
  <si>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</si>
  <si>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</si>
  <si>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</si>
  <si>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</si>
  <si>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</si>
  <si>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</si>
  <si>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</si>
  <si>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金目川水害予防組合</t>
    <rPh sb="0" eb="2">
      <t>カナメ</t>
    </rPh>
    <rPh sb="2" eb="3">
      <t>ガワ</t>
    </rPh>
    <rPh sb="3" eb="7">
      <t>スイガイヨボウ</t>
    </rPh>
    <rPh sb="7" eb="9">
      <t>クミアイ</t>
    </rPh>
    <phoneticPr fontId="2"/>
  </si>
  <si>
    <t>神奈川県後期高齢者医療広域連合（一般会計）</t>
    <rPh sb="0" eb="4">
      <t>カナガワケン</t>
    </rPh>
    <rPh sb="4" eb="9">
      <t>コウキコウレイシャ</t>
    </rPh>
    <rPh sb="9" eb="15">
      <t>イリョウコウイキレンゴウ</t>
    </rPh>
    <rPh sb="16" eb="18">
      <t>イッパン</t>
    </rPh>
    <rPh sb="18" eb="20">
      <t>カイケイ</t>
    </rPh>
    <phoneticPr fontId="2"/>
  </si>
  <si>
    <t>神奈川県後期高齢者医療広域連合（特別会計）</t>
    <rPh sb="0" eb="4">
      <t>カナガワケン</t>
    </rPh>
    <rPh sb="4" eb="9">
      <t>コウキコウレイシャ</t>
    </rPh>
    <rPh sb="9" eb="15">
      <t>イリョウコウイキレンゴウ</t>
    </rPh>
    <rPh sb="16" eb="18">
      <t>トクベツ</t>
    </rPh>
    <rPh sb="18" eb="20">
      <t>カイケイ</t>
    </rPh>
    <phoneticPr fontId="2"/>
  </si>
  <si>
    <t>-</t>
    <phoneticPr fontId="2"/>
  </si>
  <si>
    <t>○</t>
    <phoneticPr fontId="2"/>
  </si>
  <si>
    <t>平塚市土地開発公社</t>
    <rPh sb="0" eb="3">
      <t>ヒラツカシ</t>
    </rPh>
    <rPh sb="3" eb="5">
      <t>トチ</t>
    </rPh>
    <rPh sb="5" eb="7">
      <t>カイハツ</t>
    </rPh>
    <rPh sb="7" eb="9">
      <t>コウシャ</t>
    </rPh>
    <phoneticPr fontId="2"/>
  </si>
  <si>
    <t>（公財）平塚市まちづくり財団</t>
    <rPh sb="1" eb="3">
      <t>コウザイ</t>
    </rPh>
    <rPh sb="4" eb="7">
      <t>ヒ</t>
    </rPh>
    <rPh sb="12" eb="14">
      <t>ザイダン</t>
    </rPh>
    <phoneticPr fontId="2"/>
  </si>
  <si>
    <t>（公財）平塚市生きがい事業団</t>
    <rPh sb="1" eb="3">
      <t>コウザイ</t>
    </rPh>
    <rPh sb="4" eb="7">
      <t>ヒラツカシ</t>
    </rPh>
    <rPh sb="7" eb="8">
      <t>イ</t>
    </rPh>
    <rPh sb="11" eb="14">
      <t>ジギョウダン</t>
    </rPh>
    <phoneticPr fontId="2"/>
  </si>
  <si>
    <t>-</t>
    <phoneticPr fontId="2"/>
  </si>
  <si>
    <t>公共施設整備保全基金</t>
    <phoneticPr fontId="5"/>
  </si>
  <si>
    <t>みどり基金</t>
    <rPh sb="3" eb="5">
      <t>キキン</t>
    </rPh>
    <phoneticPr fontId="2"/>
  </si>
  <si>
    <t>河口対策事業基金</t>
    <rPh sb="0" eb="2">
      <t>カコウ</t>
    </rPh>
    <rPh sb="2" eb="4">
      <t>タイサク</t>
    </rPh>
    <rPh sb="4" eb="6">
      <t>ジギョウ</t>
    </rPh>
    <rPh sb="6" eb="8">
      <t>キキン</t>
    </rPh>
    <phoneticPr fontId="2"/>
  </si>
  <si>
    <t>庁舎建設基金</t>
    <rPh sb="0" eb="2">
      <t>チョウシャ</t>
    </rPh>
    <rPh sb="2" eb="4">
      <t>ケンセツ</t>
    </rPh>
    <rPh sb="4" eb="6">
      <t>キキン</t>
    </rPh>
    <phoneticPr fontId="2"/>
  </si>
  <si>
    <t>子ども・子育て基金</t>
    <rPh sb="0" eb="1">
      <t>コ</t>
    </rPh>
    <rPh sb="4" eb="6">
      <t>コソダ</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</si>
  <si>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</si>
  <si>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</si>
  <si>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</si>
  <si>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</si>
  <si>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臨時財政対策債の発行抑制等により将来負担の軽減を図っているが、将来負担比率は類似団体よりも高い水準となっており、また、有形固定資産減価償却率も平均値を上回っている。公共施設等の老朽化により負担が増える見込みがあるため、引き続き老朽化した施設の集約化・複合化や除却を進めていく。</t>
    <rPh sb="75" eb="76">
      <t>ウエ</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</si>
  <si>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</si>
  <si>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</si>
  <si>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</si>
  <si>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</si>
  <si>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</si>
  <si>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</si>
  <si>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して、将来負担比率は高くなっているが、実質公債費率は低い水準となっている。今後、環境事業センター整備や新庁舎建設に伴い発行した多額の建設債の元金償還が一層本格化してくることにより公債費の増が見込まれるため、将来負担が急激に増加しないよう世代間の負担の公平を図るという機能に着目しながら、総額抑制及び平準化に努め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</si>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</sst>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color indexed="8"/>
      <name val="游ゴシック"/>
      <family val="3"/>
      <charset val="128"/>
    </font>
    <font>
      <sz val="11"/>
      <color indexed="8"/>
      <name val="游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40" fillId="0" borderId="41"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1"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xmlns:c16r2="http://schemas.microsoft.com/office/drawing/2015/06/chart">
            <c:ext xmlns:c16="http://schemas.microsoft.com/office/drawing/2014/chart" uri="{C3380CC4-5D6E-409C-BE32-E72D297353CC}">
              <c16:uniqueId val="{00000000-C786-4A52-A359-A56466EA73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25861</c:v>
                </c:pt>
                <c:pt idx="1">
                  <c:v>30491</c:v>
                </c:pt>
                <c:pt idx="2">
                  <c:v>26022</c:v>
                </c:pt>
                <c:pt idx="3">
                  <c:v>25609</c:v>
                </c:pt>
                <c:pt idx="4">
                  <c:v>24913</c:v>
                </c:pt>
              </c:numCache>
            </c:numRef>
          </c:val>
          <c:smooth val="0"/>
          <c:extLst xmlns:c16r2="http://schemas.microsoft.com/office/drawing/2015/06/chart">
            <c:ext xmlns:c16="http://schemas.microsoft.com/office/drawing/2014/chart" uri="{C3380CC4-5D6E-409C-BE32-E72D297353CC}">
              <c16:uniqueId val="{00000001-C786-4A52-A359-A56466EA73C4}"/>
            </c:ext>
          </c:extLst>
        </c:ser>
        <c:dLbls>
          <c:showLegendKey val="0"/>
          <c:showVal val="0"/>
          <c:showCatName val="0"/>
          <c:showSerName val="0"/>
          <c:showPercent val="0"/>
          <c:showBubbleSize val="0"/>
        </c:dLbls>
        <c:marker val="1"/>
        <c:smooth val="0"/>
        <c:axId val="204748168"/>
        <c:axId val="204747776"/>
      </c:lineChart>
      <c:catAx>
        <c:axId val="204748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747776"/>
        <c:crosses val="autoZero"/>
        <c:auto val="1"/>
        <c:lblAlgn val="ctr"/>
        <c:lblOffset val="100"/>
        <c:tickLblSkip val="1"/>
        <c:tickMarkSkip val="1"/>
        <c:noMultiLvlLbl val="0"/>
      </c:catAx>
      <c:valAx>
        <c:axId val="20474777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4748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5.55</c:v>
                </c:pt>
                <c:pt idx="1">
                  <c:v>6.91</c:v>
                </c:pt>
                <c:pt idx="2">
                  <c:v>6.53</c:v>
                </c:pt>
                <c:pt idx="3">
                  <c:v>5.51</c:v>
                </c:pt>
                <c:pt idx="4">
                  <c:v>6.65</c:v>
                </c:pt>
              </c:numCache>
            </c:numRef>
          </c:val>
          <c:extLst xmlns:c16r2="http://schemas.microsoft.com/office/drawing/2015/06/chart">
            <c:ext xmlns:c16="http://schemas.microsoft.com/office/drawing/2014/chart" uri="{C3380CC4-5D6E-409C-BE32-E72D297353CC}">
              <c16:uniqueId val="{00000000-5E85-4C49-989F-4E5DBEFDA5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14.43</c:v>
                </c:pt>
                <c:pt idx="1">
                  <c:v>15.05</c:v>
                </c:pt>
                <c:pt idx="2">
                  <c:v>14.27</c:v>
                </c:pt>
                <c:pt idx="3">
                  <c:v>14.22</c:v>
                </c:pt>
                <c:pt idx="4">
                  <c:v>15.79</c:v>
                </c:pt>
              </c:numCache>
            </c:numRef>
          </c:val>
          <c:extLst xmlns:c16r2="http://schemas.microsoft.com/office/drawing/2015/06/chart">
            <c:ext xmlns:c16="http://schemas.microsoft.com/office/drawing/2014/chart" uri="{C3380CC4-5D6E-409C-BE32-E72D297353CC}">
              <c16:uniqueId val="{00000001-5E85-4C49-989F-4E5DBEFDA573}"/>
            </c:ext>
          </c:extLst>
        </c:ser>
        <c:dLbls>
          <c:showLegendKey val="0"/>
          <c:showVal val="0"/>
          <c:showCatName val="0"/>
          <c:showSerName val="0"/>
          <c:showPercent val="0"/>
          <c:showBubbleSize val="0"/>
        </c:dLbls>
        <c:gapWidth val="250"/>
        <c:overlap val="100"/>
        <c:axId val="540750704"/>
        <c:axId val="540752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-0.62</c:v>
                </c:pt>
                <c:pt idx="1">
                  <c:v>2.0299999999999998</c:v>
                </c:pt>
                <c:pt idx="2">
                  <c:v>-1.07</c:v>
                </c:pt>
                <c:pt idx="3">
                  <c:v>-0.98</c:v>
                </c:pt>
                <c:pt idx="4">
                  <c:v>2.66</c:v>
                </c:pt>
              </c:numCache>
            </c:numRef>
          </c:val>
          <c:smooth val="0"/>
          <c:extLst xmlns:c16r2="http://schemas.microsoft.com/office/drawing/2015/06/chart">
            <c:ext xmlns:c16="http://schemas.microsoft.com/office/drawing/2014/chart" uri="{C3380CC4-5D6E-409C-BE32-E72D297353CC}">
              <c16:uniqueId val="{00000002-5E85-4C49-989F-4E5DBEFDA573}"/>
            </c:ext>
          </c:extLst>
        </c:ser>
        <c:dLbls>
          <c:showLegendKey val="0"/>
          <c:showVal val="0"/>
          <c:showCatName val="0"/>
          <c:showSerName val="0"/>
          <c:showPercent val="0"/>
          <c:showBubbleSize val="0"/>
        </c:dLbls>
        <c:marker val="1"/>
        <c:smooth val="0"/>
        <c:axId val="540750704"/>
        <c:axId val="540752272"/>
      </c:lineChart>
      <c:catAx>
        <c:axId val="54075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0752272"/>
        <c:crosses val="autoZero"/>
        <c:auto val="1"/>
        <c:lblAlgn val="ctr"/>
        <c:lblOffset val="100"/>
        <c:tickLblSkip val="1"/>
        <c:tickMarkSkip val="1"/>
        <c:noMultiLvlLbl val="0"/>
      </c:catAx>
      <c:valAx>
        <c:axId val="54075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75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A8C-4D57-81D6-748A11CE28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A8C-4D57-81D6-748A11CE2883}"/>
            </c:ext>
          </c:extLst>
        </c:ser>
        <c:ser>
          <c:idx val="2"/>
          <c:order val="2"/>
          <c:tx>
            <c:strRef>
              <c:f>データシート!$A$29</c:f>
              <c:strCache>
                <c:ptCount val="1"/>
                <c:pt idx="0">
                  <c:v>水産物地方卸売市場事業特別会計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A8C-4D57-81D6-748A11CE288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0.35</c:v>
                </c:pt>
                <c:pt idx="2">
                  <c:v>#N/A</c:v>
                </c:pt>
                <c:pt idx="3">
                  <c:v>0.37</c:v>
                </c:pt>
                <c:pt idx="4">
                  <c:v>#N/A</c:v>
                </c:pt>
                <c:pt idx="5">
                  <c:v>0.13</c:v>
                </c:pt>
                <c:pt idx="6">
                  <c:v>#N/A</c:v>
                </c:pt>
                <c:pt idx="7">
                  <c:v>0.45</c:v>
                </c:pt>
                <c:pt idx="8">
                  <c:v>#N/A</c:v>
                </c:pt>
                <c:pt idx="9">
                  <c:v>0.43</c:v>
                </c:pt>
              </c:numCache>
            </c:numRef>
          </c:val>
          <c:extLst xmlns:c16r2="http://schemas.microsoft.com/office/drawing/2015/06/chart">
            <c:ext xmlns:c16="http://schemas.microsoft.com/office/drawing/2014/chart" uri="{C3380CC4-5D6E-409C-BE32-E72D297353CC}">
              <c16:uniqueId val="{00000003-3A8C-4D57-81D6-748A11CE2883}"/>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0.56000000000000005</c:v>
                </c:pt>
                <c:pt idx="2">
                  <c:v>#N/A</c:v>
                </c:pt>
                <c:pt idx="3">
                  <c:v>1.02</c:v>
                </c:pt>
                <c:pt idx="4">
                  <c:v>#N/A</c:v>
                </c:pt>
                <c:pt idx="5">
                  <c:v>1.57</c:v>
                </c:pt>
                <c:pt idx="6">
                  <c:v>#N/A</c:v>
                </c:pt>
                <c:pt idx="7">
                  <c:v>0.43</c:v>
                </c:pt>
                <c:pt idx="8">
                  <c:v>#N/A</c:v>
                </c:pt>
                <c:pt idx="9">
                  <c:v>0.57999999999999996</c:v>
                </c:pt>
              </c:numCache>
            </c:numRef>
          </c:val>
          <c:extLst xmlns:c16r2="http://schemas.microsoft.com/office/drawing/2015/06/chart">
            <c:ext xmlns:c16="http://schemas.microsoft.com/office/drawing/2014/chart" uri="{C3380CC4-5D6E-409C-BE32-E72D297353CC}">
              <c16:uniqueId val="{00000004-3A8C-4D57-81D6-748A11CE2883}"/>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0.84</c:v>
                </c:pt>
                <c:pt idx="2">
                  <c:v>#N/A</c:v>
                </c:pt>
                <c:pt idx="3">
                  <c:v>0.92</c:v>
                </c:pt>
                <c:pt idx="4">
                  <c:v>#N/A</c:v>
                </c:pt>
                <c:pt idx="5">
                  <c:v>1.02</c:v>
                </c:pt>
                <c:pt idx="6">
                  <c:v>#N/A</c:v>
                </c:pt>
                <c:pt idx="7">
                  <c:v>1.1599999999999999</c:v>
                </c:pt>
                <c:pt idx="8">
                  <c:v>#N/A</c:v>
                </c:pt>
                <c:pt idx="9">
                  <c:v>1.0900000000000001</c:v>
                </c:pt>
              </c:numCache>
            </c:numRef>
          </c:val>
          <c:extLst xmlns:c16r2="http://schemas.microsoft.com/office/drawing/2015/06/chart">
            <c:ext xmlns:c16="http://schemas.microsoft.com/office/drawing/2014/chart" uri="{C3380CC4-5D6E-409C-BE32-E72D297353CC}">
              <c16:uniqueId val="{00000005-3A8C-4D57-81D6-748A11CE2883}"/>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0.56999999999999995</c:v>
                </c:pt>
                <c:pt idx="2">
                  <c:v>#N/A</c:v>
                </c:pt>
                <c:pt idx="3">
                  <c:v>0.95</c:v>
                </c:pt>
                <c:pt idx="4">
                  <c:v>#N/A</c:v>
                </c:pt>
                <c:pt idx="5">
                  <c:v>1.54</c:v>
                </c:pt>
                <c:pt idx="6">
                  <c:v>#N/A</c:v>
                </c:pt>
                <c:pt idx="7">
                  <c:v>1.67</c:v>
                </c:pt>
                <c:pt idx="8">
                  <c:v>#N/A</c:v>
                </c:pt>
                <c:pt idx="9">
                  <c:v>1.38</c:v>
                </c:pt>
              </c:numCache>
            </c:numRef>
          </c:val>
          <c:extLst xmlns:c16r2="http://schemas.microsoft.com/office/drawing/2015/06/chart">
            <c:ext xmlns:c16="http://schemas.microsoft.com/office/drawing/2014/chart" uri="{C3380CC4-5D6E-409C-BE32-E72D297353CC}">
              <c16:uniqueId val="{00000006-3A8C-4D57-81D6-748A11CE288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#N/A</c:v>
                </c:pt>
                <c:pt idx="3">
                  <c:v>1.69</c:v>
                </c:pt>
                <c:pt idx="4">
                  <c:v>#N/A</c:v>
                </c:pt>
                <c:pt idx="5">
                  <c:v>2.59</c:v>
                </c:pt>
                <c:pt idx="6">
                  <c:v>#N/A</c:v>
                </c:pt>
                <c:pt idx="7">
                  <c:v>3.73</c:v>
                </c:pt>
                <c:pt idx="8">
                  <c:v>#N/A</c:v>
                </c:pt>
                <c:pt idx="9">
                  <c:v>4.1399999999999997</c:v>
                </c:pt>
              </c:numCache>
            </c:numRef>
          </c:val>
          <c:extLst xmlns:c16r2="http://schemas.microsoft.com/office/drawing/2015/06/chart">
            <c:ext xmlns:c16="http://schemas.microsoft.com/office/drawing/2014/chart" uri="{C3380CC4-5D6E-409C-BE32-E72D297353CC}">
              <c16:uniqueId val="{00000007-3A8C-4D57-81D6-748A11CE288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4.74</c:v>
                </c:pt>
                <c:pt idx="2">
                  <c:v>#N/A</c:v>
                </c:pt>
                <c:pt idx="3">
                  <c:v>4.32</c:v>
                </c:pt>
                <c:pt idx="4">
                  <c:v>#N/A</c:v>
                </c:pt>
                <c:pt idx="5">
                  <c:v>3.85</c:v>
                </c:pt>
                <c:pt idx="6">
                  <c:v>#N/A</c:v>
                </c:pt>
                <c:pt idx="7">
                  <c:v>5.6</c:v>
                </c:pt>
                <c:pt idx="8">
                  <c:v>#N/A</c:v>
                </c:pt>
                <c:pt idx="9">
                  <c:v>5.93</c:v>
                </c:pt>
              </c:numCache>
            </c:numRef>
          </c:val>
          <c:extLst xmlns:c16r2="http://schemas.microsoft.com/office/drawing/2015/06/chart">
            <c:ext xmlns:c16="http://schemas.microsoft.com/office/drawing/2014/chart" uri="{C3380CC4-5D6E-409C-BE32-E72D297353CC}">
              <c16:uniqueId val="{00000008-3A8C-4D57-81D6-748A11CE28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5.54</c:v>
                </c:pt>
                <c:pt idx="2">
                  <c:v>#N/A</c:v>
                </c:pt>
                <c:pt idx="3">
                  <c:v>6.91</c:v>
                </c:pt>
                <c:pt idx="4">
                  <c:v>#N/A</c:v>
                </c:pt>
                <c:pt idx="5">
                  <c:v>6.52</c:v>
                </c:pt>
                <c:pt idx="6">
                  <c:v>#N/A</c:v>
                </c:pt>
                <c:pt idx="7">
                  <c:v>5.51</c:v>
                </c:pt>
                <c:pt idx="8">
                  <c:v>#N/A</c:v>
                </c:pt>
                <c:pt idx="9">
                  <c:v>6.65</c:v>
                </c:pt>
              </c:numCache>
            </c:numRef>
          </c:val>
          <c:extLst xmlns:c16r2="http://schemas.microsoft.com/office/drawing/2015/06/chart">
            <c:ext xmlns:c16="http://schemas.microsoft.com/office/drawing/2014/chart" uri="{C3380CC4-5D6E-409C-BE32-E72D297353CC}">
              <c16:uniqueId val="{00000009-3A8C-4D57-81D6-748A11CE2883}"/>
            </c:ext>
          </c:extLst>
        </c:ser>
        <c:dLbls>
          <c:showLegendKey val="0"/>
          <c:showVal val="0"/>
          <c:showCatName val="0"/>
          <c:showSerName val="0"/>
          <c:showPercent val="0"/>
          <c:showBubbleSize val="0"/>
        </c:dLbls>
        <c:gapWidth val="150"/>
        <c:overlap val="100"/>
        <c:axId val="540753056"/>
        <c:axId val="540749920"/>
      </c:barChart>
      <c:catAx>
        <c:axId val="54075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0749920"/>
        <c:crosses val="autoZero"/>
        <c:auto val="1"/>
        <c:lblAlgn val="ctr"/>
        <c:lblOffset val="100"/>
        <c:tickLblSkip val="1"/>
        <c:tickMarkSkip val="1"/>
        <c:noMultiLvlLbl val="0"/>
      </c:catAx>
      <c:valAx>
        <c:axId val="54074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753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8283</c:v>
                </c:pt>
                <c:pt idx="5">
                  <c:v>7953</c:v>
                </c:pt>
                <c:pt idx="8">
                  <c:v>7955</c:v>
                </c:pt>
                <c:pt idx="11">
                  <c:v>7834</c:v>
                </c:pt>
                <c:pt idx="14">
                  <c:v>7493</c:v>
                </c:pt>
              </c:numCache>
            </c:numRef>
          </c:val>
          <c:extLst xmlns:c16r2="http://schemas.microsoft.com/office/drawing/2015/06/chart">
            <c:ext xmlns:c16="http://schemas.microsoft.com/office/drawing/2014/chart" uri="{C3380CC4-5D6E-409C-BE32-E72D297353CC}">
              <c16:uniqueId val="{00000000-C95B-4AC2-B51E-1F1D492D07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95B-4AC2-B51E-1F1D492D07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535</c:v>
                </c:pt>
                <c:pt idx="3">
                  <c:v>92</c:v>
                </c:pt>
                <c:pt idx="6">
                  <c:v>321</c:v>
                </c:pt>
                <c:pt idx="9">
                  <c:v>183</c:v>
                </c:pt>
                <c:pt idx="12">
                  <c:v>379</c:v>
                </c:pt>
              </c:numCache>
            </c:numRef>
          </c:val>
          <c:extLst xmlns:c16r2="http://schemas.microsoft.com/office/drawing/2015/06/chart">
            <c:ext xmlns:c16="http://schemas.microsoft.com/office/drawing/2014/chart" uri="{C3380CC4-5D6E-409C-BE32-E72D297353CC}">
              <c16:uniqueId val="{00000002-C95B-4AC2-B51E-1F1D492D07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95B-4AC2-B51E-1F1D492D07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4226</c:v>
                </c:pt>
                <c:pt idx="3">
                  <c:v>3332</c:v>
                </c:pt>
                <c:pt idx="6">
                  <c:v>3541</c:v>
                </c:pt>
                <c:pt idx="9">
                  <c:v>3129</c:v>
                </c:pt>
                <c:pt idx="12">
                  <c:v>2860</c:v>
                </c:pt>
              </c:numCache>
            </c:numRef>
          </c:val>
          <c:extLst xmlns:c16r2="http://schemas.microsoft.com/office/drawing/2015/06/chart">
            <c:ext xmlns:c16="http://schemas.microsoft.com/office/drawing/2014/chart" uri="{C3380CC4-5D6E-409C-BE32-E72D297353CC}">
              <c16:uniqueId val="{00000004-C95B-4AC2-B51E-1F1D492D07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95B-4AC2-B51E-1F1D492D07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95B-4AC2-B51E-1F1D492D07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4777</c:v>
                </c:pt>
                <c:pt idx="3">
                  <c:v>5092</c:v>
                </c:pt>
                <c:pt idx="6">
                  <c:v>5446</c:v>
                </c:pt>
                <c:pt idx="9">
                  <c:v>5301</c:v>
                </c:pt>
                <c:pt idx="12">
                  <c:v>5333</c:v>
                </c:pt>
              </c:numCache>
            </c:numRef>
          </c:val>
          <c:extLst xmlns:c16r2="http://schemas.microsoft.com/office/drawing/2015/06/chart">
            <c:ext xmlns:c16="http://schemas.microsoft.com/office/drawing/2014/chart" uri="{C3380CC4-5D6E-409C-BE32-E72D297353CC}">
              <c16:uniqueId val="{00000007-C95B-4AC2-B51E-1F1D492D077F}"/>
            </c:ext>
          </c:extLst>
        </c:ser>
        <c:dLbls>
          <c:showLegendKey val="0"/>
          <c:showVal val="0"/>
          <c:showCatName val="0"/>
          <c:showSerName val="0"/>
          <c:showPercent val="0"/>
          <c:showBubbleSize val="0"/>
        </c:dLbls>
        <c:gapWidth val="100"/>
        <c:overlap val="100"/>
        <c:axId val="540749136"/>
        <c:axId val="540750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1255</c:v>
                </c:pt>
                <c:pt idx="2">
                  <c:v>#N/A</c:v>
                </c:pt>
                <c:pt idx="3">
                  <c:v>#N/A</c:v>
                </c:pt>
                <c:pt idx="4">
                  <c:v>563</c:v>
                </c:pt>
                <c:pt idx="5">
                  <c:v>#N/A</c:v>
                </c:pt>
                <c:pt idx="6">
                  <c:v>#N/A</c:v>
                </c:pt>
                <c:pt idx="7">
                  <c:v>1353</c:v>
                </c:pt>
                <c:pt idx="8">
                  <c:v>#N/A</c:v>
                </c:pt>
                <c:pt idx="9">
                  <c:v>#N/A</c:v>
                </c:pt>
                <c:pt idx="10">
                  <c:v>779</c:v>
                </c:pt>
                <c:pt idx="11">
                  <c:v>#N/A</c:v>
                </c:pt>
                <c:pt idx="12">
                  <c:v>#N/A</c:v>
                </c:pt>
                <c:pt idx="13">
                  <c:v>1079</c:v>
                </c:pt>
                <c:pt idx="14">
                  <c:v>#N/A</c:v>
                </c:pt>
              </c:numCache>
            </c:numRef>
          </c:val>
          <c:smooth val="0"/>
          <c:extLst xmlns:c16r2="http://schemas.microsoft.com/office/drawing/2015/06/chart">
            <c:ext xmlns:c16="http://schemas.microsoft.com/office/drawing/2014/chart" uri="{C3380CC4-5D6E-409C-BE32-E72D297353CC}">
              <c16:uniqueId val="{00000008-C95B-4AC2-B51E-1F1D492D077F}"/>
            </c:ext>
          </c:extLst>
        </c:ser>
        <c:dLbls>
          <c:showLegendKey val="0"/>
          <c:showVal val="0"/>
          <c:showCatName val="0"/>
          <c:showSerName val="0"/>
          <c:showPercent val="0"/>
          <c:showBubbleSize val="0"/>
        </c:dLbls>
        <c:marker val="1"/>
        <c:smooth val="0"/>
        <c:axId val="540749136"/>
        <c:axId val="540750312"/>
      </c:lineChart>
      <c:catAx>
        <c:axId val="540749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0750312"/>
        <c:crosses val="autoZero"/>
        <c:auto val="1"/>
        <c:lblAlgn val="ctr"/>
        <c:lblOffset val="100"/>
        <c:tickLblSkip val="1"/>
        <c:tickMarkSkip val="1"/>
        <c:noMultiLvlLbl val="0"/>
      </c:catAx>
      <c:valAx>
        <c:axId val="540750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749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62482</c:v>
                </c:pt>
                <c:pt idx="5">
                  <c:v>60945</c:v>
                </c:pt>
                <c:pt idx="8">
                  <c:v>59280</c:v>
                </c:pt>
                <c:pt idx="11">
                  <c:v>56923</c:v>
                </c:pt>
                <c:pt idx="14">
                  <c:v>54965</c:v>
                </c:pt>
              </c:numCache>
            </c:numRef>
          </c:val>
          <c:extLst xmlns:c16r2="http://schemas.microsoft.com/office/drawing/2015/06/chart">
            <c:ext xmlns:c16="http://schemas.microsoft.com/office/drawing/2014/chart" uri="{C3380CC4-5D6E-409C-BE32-E72D297353CC}">
              <c16:uniqueId val="{00000000-9276-4585-8E03-6503D51760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21177</c:v>
                </c:pt>
                <c:pt idx="5">
                  <c:v>19306</c:v>
                </c:pt>
                <c:pt idx="8">
                  <c:v>18231</c:v>
                </c:pt>
                <c:pt idx="11">
                  <c:v>17534</c:v>
                </c:pt>
                <c:pt idx="14">
                  <c:v>17369</c:v>
                </c:pt>
              </c:numCache>
            </c:numRef>
          </c:val>
          <c:extLst xmlns:c16r2="http://schemas.microsoft.com/office/drawing/2015/06/chart">
            <c:ext xmlns:c16="http://schemas.microsoft.com/office/drawing/2014/chart" uri="{C3380CC4-5D6E-409C-BE32-E72D297353CC}">
              <c16:uniqueId val="{00000001-9276-4585-8E03-6503D51760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20144</c:v>
                </c:pt>
                <c:pt idx="5">
                  <c:v>16993</c:v>
                </c:pt>
                <c:pt idx="8">
                  <c:v>16029</c:v>
                </c:pt>
                <c:pt idx="11">
                  <c:v>17978</c:v>
                </c:pt>
                <c:pt idx="14">
                  <c:v>18355</c:v>
                </c:pt>
              </c:numCache>
            </c:numRef>
          </c:val>
          <c:extLst xmlns:c16r2="http://schemas.microsoft.com/office/drawing/2015/06/chart">
            <c:ext xmlns:c16="http://schemas.microsoft.com/office/drawing/2014/chart" uri="{C3380CC4-5D6E-409C-BE32-E72D297353CC}">
              <c16:uniqueId val="{00000002-9276-4585-8E03-6503D51760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276-4585-8E03-6503D51760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276-4585-8E03-6503D51760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276-4585-8E03-6503D51760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11491</c:v>
                </c:pt>
                <c:pt idx="3">
                  <c:v>11998</c:v>
                </c:pt>
                <c:pt idx="6">
                  <c:v>12228</c:v>
                </c:pt>
                <c:pt idx="9">
                  <c:v>11861</c:v>
                </c:pt>
                <c:pt idx="12">
                  <c:v>12220</c:v>
                </c:pt>
              </c:numCache>
            </c:numRef>
          </c:val>
          <c:extLst xmlns:c16r2="http://schemas.microsoft.com/office/drawing/2015/06/chart">
            <c:ext xmlns:c16="http://schemas.microsoft.com/office/drawing/2014/chart" uri="{C3380CC4-5D6E-409C-BE32-E72D297353CC}">
              <c16:uniqueId val="{00000006-9276-4585-8E03-6503D51760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276-4585-8E03-6503D51760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37944</c:v>
                </c:pt>
                <c:pt idx="3">
                  <c:v>36590</c:v>
                </c:pt>
                <c:pt idx="6">
                  <c:v>34630</c:v>
                </c:pt>
                <c:pt idx="9">
                  <c:v>31936</c:v>
                </c:pt>
                <c:pt idx="12">
                  <c:v>30672</c:v>
                </c:pt>
              </c:numCache>
            </c:numRef>
          </c:val>
          <c:extLst xmlns:c16r2="http://schemas.microsoft.com/office/drawing/2015/06/chart">
            <c:ext xmlns:c16="http://schemas.microsoft.com/office/drawing/2014/chart" uri="{C3380CC4-5D6E-409C-BE32-E72D297353CC}">
              <c16:uniqueId val="{00000008-9276-4585-8E03-6503D51760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862</c:v>
                </c:pt>
                <c:pt idx="3">
                  <c:v>1061</c:v>
                </c:pt>
                <c:pt idx="6">
                  <c:v>4423</c:v>
                </c:pt>
                <c:pt idx="9">
                  <c:v>4467</c:v>
                </c:pt>
                <c:pt idx="12">
                  <c:v>4037</c:v>
                </c:pt>
              </c:numCache>
            </c:numRef>
          </c:val>
          <c:extLst xmlns:c16r2="http://schemas.microsoft.com/office/drawing/2015/06/chart">
            <c:ext xmlns:c16="http://schemas.microsoft.com/office/drawing/2014/chart" uri="{C3380CC4-5D6E-409C-BE32-E72D297353CC}">
              <c16:uniqueId val="{00000009-9276-4585-8E03-6503D51760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53520</c:v>
                </c:pt>
                <c:pt idx="3">
                  <c:v>54740</c:v>
                </c:pt>
                <c:pt idx="6">
                  <c:v>54040</c:v>
                </c:pt>
                <c:pt idx="9">
                  <c:v>54243</c:v>
                </c:pt>
                <c:pt idx="12">
                  <c:v>54436</c:v>
                </c:pt>
              </c:numCache>
            </c:numRef>
          </c:val>
          <c:extLst xmlns:c16r2="http://schemas.microsoft.com/office/drawing/2015/06/chart">
            <c:ext xmlns:c16="http://schemas.microsoft.com/office/drawing/2014/chart" uri="{C3380CC4-5D6E-409C-BE32-E72D297353CC}">
              <c16:uniqueId val="{0000000A-9276-4585-8E03-6503D5176092}"/>
            </c:ext>
          </c:extLst>
        </c:ser>
        <c:dLbls>
          <c:showLegendKey val="0"/>
          <c:showVal val="0"/>
          <c:showCatName val="0"/>
          <c:showSerName val="0"/>
          <c:showPercent val="0"/>
          <c:showBubbleSize val="0"/>
        </c:dLbls>
        <c:gapWidth val="100"/>
        <c:overlap val="100"/>
        <c:axId val="540753840"/>
        <c:axId val="540754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c:v>
                </c:pt>
                <c:pt idx="2">
                  <c:v>#N/A</c:v>
                </c:pt>
                <c:pt idx="3">
                  <c:v>#N/A</c:v>
                </c:pt>
                <c:pt idx="4">
                  <c:v>7144</c:v>
                </c:pt>
                <c:pt idx="5">
                  <c:v>#N/A</c:v>
                </c:pt>
                <c:pt idx="6">
                  <c:v>#N/A</c:v>
                </c:pt>
                <c:pt idx="7">
                  <c:v>11780</c:v>
                </c:pt>
                <c:pt idx="8">
                  <c:v>#N/A</c:v>
                </c:pt>
                <c:pt idx="9">
                  <c:v>#N/A</c:v>
                </c:pt>
                <c:pt idx="10">
                  <c:v>10071</c:v>
                </c:pt>
                <c:pt idx="11">
                  <c:v>#N/A</c:v>
                </c:pt>
                <c:pt idx="12">
                  <c:v>#N/A</c:v>
                </c:pt>
                <c:pt idx="13">
                  <c:v>10676</c:v>
                </c:pt>
                <c:pt idx="14">
                  <c:v>#N/A</c:v>
                </c:pt>
              </c:numCache>
            </c:numRef>
          </c:val>
          <c:smooth val="0"/>
          <c:extLst xmlns:c16r2="http://schemas.microsoft.com/office/drawing/2015/06/chart">
            <c:ext xmlns:c16="http://schemas.microsoft.com/office/drawing/2014/chart" uri="{C3380CC4-5D6E-409C-BE32-E72D297353CC}">
              <c16:uniqueId val="{0000000B-9276-4585-8E03-6503D5176092}"/>
            </c:ext>
          </c:extLst>
        </c:ser>
        <c:dLbls>
          <c:showLegendKey val="0"/>
          <c:showVal val="0"/>
          <c:showCatName val="0"/>
          <c:showSerName val="0"/>
          <c:showPercent val="0"/>
          <c:showBubbleSize val="0"/>
        </c:dLbls>
        <c:marker val="1"/>
        <c:smooth val="0"/>
        <c:axId val="540753840"/>
        <c:axId val="540754232"/>
      </c:lineChart>
      <c:catAx>
        <c:axId val="54075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0754232"/>
        <c:crosses val="autoZero"/>
        <c:auto val="1"/>
        <c:lblAlgn val="ctr"/>
        <c:lblOffset val="100"/>
        <c:tickLblSkip val="1"/>
        <c:tickMarkSkip val="1"/>
        <c:noMultiLvlLbl val="0"/>
      </c:catAx>
      <c:valAx>
        <c:axId val="540754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753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6960</c:v>
                </c:pt>
                <c:pt idx="1">
                  <c:v>6964</c:v>
                </c:pt>
                <c:pt idx="2">
                  <c:v>7713</c:v>
                </c:pt>
              </c:numCache>
            </c:numRef>
          </c:val>
          <c:extLst xmlns:c16r2="http://schemas.microsoft.com/office/drawing/2015/06/chart">
            <c:ext xmlns:c16="http://schemas.microsoft.com/office/drawing/2014/chart" uri="{C3380CC4-5D6E-409C-BE32-E72D297353CC}">
              <c16:uniqueId val="{00000000-4118-4F83-BA11-4A041F6F28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118-4F83-BA11-4A041F6F28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5887</c:v>
                </c:pt>
                <c:pt idx="1">
                  <c:v>7071</c:v>
                </c:pt>
                <c:pt idx="2">
                  <c:v>6597</c:v>
                </c:pt>
              </c:numCache>
            </c:numRef>
          </c:val>
          <c:extLst xmlns:c16r2="http://schemas.microsoft.com/office/drawing/2015/06/chart">
            <c:ext xmlns:c16="http://schemas.microsoft.com/office/drawing/2014/chart" uri="{C3380CC4-5D6E-409C-BE32-E72D297353CC}">
              <c16:uniqueId val="{00000002-4118-4F83-BA11-4A041F6F28BE}"/>
            </c:ext>
          </c:extLst>
        </c:ser>
        <c:dLbls>
          <c:showLegendKey val="0"/>
          <c:showVal val="0"/>
          <c:showCatName val="0"/>
          <c:showSerName val="0"/>
          <c:showPercent val="0"/>
          <c:showBubbleSize val="0"/>
        </c:dLbls>
        <c:gapWidth val="120"/>
        <c:overlap val="100"/>
        <c:axId val="540748352"/>
        <c:axId val="548097624"/>
      </c:barChart>
      <c:catAx>
        <c:axId val="54074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8097624"/>
        <c:crosses val="autoZero"/>
        <c:auto val="1"/>
        <c:lblAlgn val="ctr"/>
        <c:lblOffset val="100"/>
        <c:tickLblSkip val="1"/>
        <c:tickMarkSkip val="1"/>
        <c:noMultiLvlLbl val="0"/>
      </c:catAx>
      <c:valAx>
        <c:axId val="5480976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074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46C-4A77-A0C3-55531FE70673}"/>
                </c:ext>
                <c:ext xmlns:c15="http://schemas.microsoft.com/office/drawing/2012/chart" uri="{CE6537A1-D6FC-4f65-9D91-7224C49458BB}">
                  <c15:dlblFieldTable>
                    <c15:dlblFTEntry>
                      <c15:txfldGUID>{DE38E21C-0290-45E8-8FEE-53476BB3A099}</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46C-4A77-A0C3-55531FE70673}"/>
                </c:ext>
                <c:ext xmlns:c15="http://schemas.microsoft.com/office/drawing/2012/chart" uri="{CE6537A1-D6FC-4f65-9D91-7224C49458BB}">
                  <c15:dlblFieldTable>
                    <c15:dlblFTEntry>
                      <c15:txfldGUID>{DAD22000-E790-4353-85DD-868787318291}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46C-4A77-A0C3-55531FE70673}"/>
                </c:ext>
                <c:ext xmlns:c15="http://schemas.microsoft.com/office/drawing/2012/chart" uri="{CE6537A1-D6FC-4f65-9D91-7224C49458BB}">
                  <c15:dlblFieldTable>
                    <c15:dlblFTEntry>
                      <c15:txfldGUID>{8CFBAEE0-8A66-4622-96EC-EAEB333FFC5C}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46C-4A77-A0C3-55531FE70673}"/>
                </c:ext>
                <c:ext xmlns:c15="http://schemas.microsoft.com/office/drawing/2012/chart" uri="{CE6537A1-D6FC-4f65-9D91-7224C49458BB}">
                  <c15:dlblFieldTable>
                    <c15:dlblFTEntry>
                      <c15:txfldGUID>{06DF020D-CC6A-427D-808D-0945A39F662E}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46C-4A77-A0C3-55531FE70673}"/>
                </c:ext>
                <c:ext xmlns:c15="http://schemas.microsoft.com/office/drawing/2012/chart" uri="{CE6537A1-D6FC-4f65-9D91-7224C49458BB}">
                  <c15:dlblFieldTable>
                    <c15:dlblFTEntry>
                      <c15:txfldGUID>{BAC90C87-EB02-4F1D-83CC-0FCFA2069FC5}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46C-4A77-A0C3-55531FE70673}"/>
                </c:ext>
                <c:ext xmlns:c15="http://schemas.microsoft.com/office/drawing/2012/chart" uri="{CE6537A1-D6FC-4f65-9D91-7224C49458BB}">
                  <c15:dlblFieldTable>
                    <c15:dlblFTEntry>
                      <c15:txfldGUID>{2334A031-2D28-4B29-A864-C2A8D3E8A7B9}</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46C-4A77-A0C3-55531FE70673}"/>
                </c:ext>
                <c:ext xmlns:c15="http://schemas.microsoft.com/office/drawing/2012/chart" uri="{CE6537A1-D6FC-4f65-9D91-7224C49458BB}">
                  <c15:dlblFieldTable>
                    <c15:dlblFTEntry>
                      <c15:txfldGUID>{3C6F95E6-C839-4275-8AEA-DBF68ED00A6A}</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46C-4A77-A0C3-55531FE70673}"/>
                </c:ext>
                <c:ext xmlns:c15="http://schemas.microsoft.com/office/drawing/2012/chart" uri="{CE6537A1-D6FC-4f65-9D91-7224C49458BB}">
                  <c15:dlblFieldTable>
                    <c15:dlblFTEntry>
                      <c15:txfldGUID>{13811694-A244-4100-8ADA-B6CB76628825}</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46C-4A77-A0C3-55531FE70673}"/>
                </c:ext>
                <c:ext xmlns:c15="http://schemas.microsoft.com/office/drawing/2012/chart" uri="{CE6537A1-D6FC-4f65-9D91-7224C49458BB}">
                  <c15:dlblFieldTable>
                    <c15:dlblFTEntry>
                      <c15:txfldGUID>{75FBB82E-AAFC-47DA-BA02-28C5A3791F5D}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61.4</c:v>
                </c:pt>
                <c:pt idx="16">
                  <c:v>58.3</c:v>
                </c:pt>
                <c:pt idx="24">
                  <c:v>60.2</c:v>
                </c:pt>
                <c:pt idx="32">
                  <c:v>61.7</c:v>
                </c:pt>
              </c:numCache>
            </c:numRef>
          </c:xVal>
          <c:yVal>
            <c:numRef>
              <c:f>公会計指標分析・財政指標組合せ分析表!$BP$51:$DC$51</c:f>
              <c:numCache>
                <c:formatCode>#,##0.0;"▲ "#,##0.0</c:formatCode>
                <c:ptCount val="40"/>
                <c:pt idx="8">
                  <c:v>16.7</c:v>
                </c:pt>
                <c:pt idx="16">
                  <c:v>27.4</c:v>
                </c:pt>
                <c:pt idx="24">
                  <c:v>23.2</c:v>
                </c:pt>
                <c:pt idx="32">
                  <c:v>24.5</c:v>
                </c:pt>
              </c:numCache>
            </c:numRef>
          </c:yVal>
          <c:smooth val="0"/>
          <c:extLst xmlns:c16r2="http://schemas.microsoft.com/office/drawing/2015/06/chart">
            <c:ext xmlns:c16="http://schemas.microsoft.com/office/drawing/2014/chart" uri="{C3380CC4-5D6E-409C-BE32-E72D297353CC}">
              <c16:uniqueId val="{00000009-D46C-4A77-A0C3-55531FE7067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46C-4A77-A0C3-55531FE70673}"/>
                </c:ext>
                <c:ext xmlns:c15="http://schemas.microsoft.com/office/drawing/2012/chart" uri="{CE6537A1-D6FC-4f65-9D91-7224C49458BB}">
                  <c15:dlblFieldTable>
                    <c15:dlblFTEntry>
                      <c15:txfldGUID>{F316AAE4-FD31-4B13-AA0C-CFD0EF40EC66}</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46C-4A77-A0C3-55531FE70673}"/>
                </c:ext>
                <c:ext xmlns:c15="http://schemas.microsoft.com/office/drawing/2012/chart" uri="{CE6537A1-D6FC-4f65-9D91-7224C49458BB}">
                  <c15:dlblFieldTable>
                    <c15:dlblFTEntry>
                      <c15:txfldGUID>{64E83E7A-EA09-4062-9C6A-4CFF01A24967}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46C-4A77-A0C3-55531FE70673}"/>
                </c:ext>
                <c:ext xmlns:c15="http://schemas.microsoft.com/office/drawing/2012/chart" uri="{CE6537A1-D6FC-4f65-9D91-7224C49458BB}">
                  <c15:dlblFieldTable>
                    <c15:dlblFTEntry>
                      <c15:txfldGUID>{F9B0D29A-796E-4BFA-BB8D-8104FE70B2C2}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46C-4A77-A0C3-55531FE70673}"/>
                </c:ext>
                <c:ext xmlns:c15="http://schemas.microsoft.com/office/drawing/2012/chart" uri="{CE6537A1-D6FC-4f65-9D91-7224C49458BB}">
                  <c15:dlblFieldTable>
                    <c15:dlblFTEntry>
                      <c15:txfldGUID>{B40A6315-1FF2-4907-8ADC-C45EEA820C78}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46C-4A77-A0C3-55531FE70673}"/>
                </c:ext>
                <c:ext xmlns:c15="http://schemas.microsoft.com/office/drawing/2012/chart" uri="{CE6537A1-D6FC-4f65-9D91-7224C49458BB}">
                  <c15:dlblFieldTable>
                    <c15:dlblFTEntry>
                      <c15:txfldGUID>{F14EE152-1301-484A-B9D7-36DCCE6C512C}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46C-4A77-A0C3-55531FE70673}"/>
                </c:ext>
                <c:ext xmlns:c15="http://schemas.microsoft.com/office/drawing/2012/chart" uri="{CE6537A1-D6FC-4f65-9D91-7224C49458BB}">
                  <c15:dlblFieldTable>
                    <c15:dlblFTEntry>
                      <c15:txfldGUID>{F10BBF1D-49A0-4EE5-A694-47C9372D5D22}</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46C-4A77-A0C3-55531FE70673}"/>
                </c:ext>
                <c:ext xmlns:c15="http://schemas.microsoft.com/office/drawing/2012/chart" uri="{CE6537A1-D6FC-4f65-9D91-7224C49458BB}">
                  <c15:dlblFieldTable>
                    <c15:dlblFTEntry>
                      <c15:txfldGUID>{3C5B62AF-CDE2-4763-8C69-3A6634CD8AD9}</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46C-4A77-A0C3-55531FE70673}"/>
                </c:ext>
                <c:ext xmlns:c15="http://schemas.microsoft.com/office/drawing/2012/chart" uri="{CE6537A1-D6FC-4f65-9D91-7224C49458BB}">
                  <c15:dlblFieldTable>
                    <c15:dlblFTEntry>
                      <c15:txfldGUID>{A15DF77D-A07A-4339-BBB6-07B3C1A64919}</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46C-4A77-A0C3-55531FE70673}"/>
                </c:ext>
                <c:ext xmlns:c15="http://schemas.microsoft.com/office/drawing/2012/chart" uri="{CE6537A1-D6FC-4f65-9D91-7224C49458BB}">
                  <c15:dlblFieldTable>
                    <c15:dlblFTEntry>
                      <c15:txfldGUID>{A20474CE-56FC-471B-9CB5-7C5FE58B4984}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58.3</c:v>
                </c:pt>
                <c:pt idx="24">
                  <c:v>60.4</c:v>
                </c:pt>
                <c:pt idx="32">
                  <c:v>61.3</c:v>
                </c:pt>
              </c:numCache>
            </c:numRef>
          </c:xVal>
          <c:yVal>
            <c:numRef>
              <c:f>公会計指標分析・財政指標組合せ分析表!$BP$55:$DC$55</c:f>
              <c:numCache>
                <c:formatCode>#,##0.0;"▲ "#,##0.0</c:formatCode>
                <c:ptCount val="40"/>
                <c:pt idx="8">
                  <c:v>31</c:v>
                </c:pt>
                <c:pt idx="16">
                  <c:v>30</c:v>
                </c:pt>
                <c:pt idx="24">
                  <c:v>23.1</c:v>
                </c:pt>
                <c:pt idx="32">
                  <c:v>19</c:v>
                </c:pt>
              </c:numCache>
            </c:numRef>
          </c:yVal>
          <c:smooth val="0"/>
          <c:extLst xmlns:c16r2="http://schemas.microsoft.com/office/drawing/2015/06/chart">
            <c:ext xmlns:c16="http://schemas.microsoft.com/office/drawing/2014/chart" uri="{C3380CC4-5D6E-409C-BE32-E72D297353CC}">
              <c16:uniqueId val="{00000013-D46C-4A77-A0C3-55531FE70673}"/>
            </c:ext>
          </c:extLst>
        </c:ser>
        <c:dLbls>
          <c:showLegendKey val="0"/>
          <c:showVal val="1"/>
          <c:showCatName val="0"/>
          <c:showSerName val="0"/>
          <c:showPercent val="0"/>
          <c:showBubbleSize val="0"/>
        </c:dLbls>
        <c:axId val="686770568"/>
        <c:axId val="686772920"/>
      </c:scatterChart>
      <c:valAx>
        <c:axId val="686770568"/>
        <c:scaling>
          <c:orientation val="minMax"/>
          <c:max val="62.1"/>
          <c:min val="57.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6772920"/>
        <c:crosses val="autoZero"/>
        <c:crossBetween val="midCat"/>
      </c:valAx>
      <c:valAx>
        <c:axId val="686772920"/>
        <c:scaling>
          <c:orientation val="minMax"/>
          <c:max val="34"/>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6770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106-4242-813A-507351AE2B18}"/>
                </c:ext>
                <c:ext xmlns:c15="http://schemas.microsoft.com/office/drawing/2012/chart" uri="{CE6537A1-D6FC-4f65-9D91-7224C49458BB}">
                  <c15:dlblFieldTable>
                    <c15:dlblFTEntry>
                      <c15:txfldGUID>{0891E83F-A929-47B4-8781-55E868B3C038}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106-4242-813A-507351AE2B18}"/>
                </c:ext>
                <c:ext xmlns:c15="http://schemas.microsoft.com/office/drawing/2012/chart" uri="{CE6537A1-D6FC-4f65-9D91-7224C49458BB}">
                  <c15:dlblFieldTable>
                    <c15:dlblFTEntry>
                      <c15:txfldGUID>{77D7FE8B-B42A-42FA-AE3B-D6169BD06E1B}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106-4242-813A-507351AE2B18}"/>
                </c:ext>
                <c:ext xmlns:c15="http://schemas.microsoft.com/office/drawing/2012/chart" uri="{CE6537A1-D6FC-4f65-9D91-7224C49458BB}">
                  <c15:dlblFieldTable>
                    <c15:dlblFTEntry>
                      <c15:txfldGUID>{930EF30C-145E-4077-A2C8-D19389AEF4F4}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106-4242-813A-507351AE2B18}"/>
                </c:ext>
                <c:ext xmlns:c15="http://schemas.microsoft.com/office/drawing/2012/chart" uri="{CE6537A1-D6FC-4f65-9D91-7224C49458BB}">
                  <c15:dlblFieldTable>
                    <c15:dlblFTEntry>
                      <c15:txfldGUID>{322EC2F3-7A71-494B-9220-2B9B21FDA814}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106-4242-813A-507351AE2B18}"/>
                </c:ext>
                <c:ext xmlns:c15="http://schemas.microsoft.com/office/drawing/2012/chart" uri="{CE6537A1-D6FC-4f65-9D91-7224C49458BB}">
                  <c15:dlblFieldTable>
                    <c15:dlblFTEntry>
                      <c15:txfldGUID>{2E67C96A-ADCE-4C7D-9E1F-C37AF7A463E8}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106-4242-813A-507351AE2B18}"/>
                </c:ext>
                <c:ext xmlns:c15="http://schemas.microsoft.com/office/drawing/2012/chart" uri="{CE6537A1-D6FC-4f65-9D91-7224C49458BB}">
                  <c15:dlblFieldTable>
                    <c15:dlblFTEntry>
                      <c15:txfldGUID>{0DE9D52A-A7E1-40D3-AC51-C1044884D256}</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106-4242-813A-507351AE2B18}"/>
                </c:ext>
                <c:ext xmlns:c15="http://schemas.microsoft.com/office/drawing/2012/chart" uri="{CE6537A1-D6FC-4f65-9D91-7224C49458BB}">
                  <c15:dlblFieldTable>
                    <c15:dlblFTEntry>
                      <c15:txfldGUID>{A1E48549-ABDC-46AB-9220-2FE865DF0C95}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106-4242-813A-507351AE2B18}"/>
                </c:ext>
                <c:ext xmlns:c15="http://schemas.microsoft.com/office/drawing/2012/chart" uri="{CE6537A1-D6FC-4f65-9D91-7224C49458BB}">
                  <c15:dlblFieldTable>
                    <c15:dlblFTEntry>
                      <c15:txfldGUID>{422AB3E6-42AC-40C3-B630-3F8D564C45CC}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106-4242-813A-507351AE2B18}"/>
                </c:ext>
                <c:ext xmlns:c15="http://schemas.microsoft.com/office/drawing/2012/chart" uri="{CE6537A1-D6FC-4f65-9D91-7224C49458BB}">
                  <c15:dlblFieldTable>
                    <c15:dlblFTEntry>
                      <c15:txfldGUID>{5B8633D8-6DA2-459A-9B8D-BF862D984E79}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2.2000000000000002</c:v>
                </c:pt>
                <c:pt idx="16">
                  <c:v>2.4</c:v>
                </c:pt>
                <c:pt idx="24">
                  <c:v>2</c:v>
                </c:pt>
                <c:pt idx="32">
                  <c:v>2.4</c:v>
                </c:pt>
              </c:numCache>
            </c:numRef>
          </c:xVal>
          <c:yVal>
            <c:numRef>
              <c:f>公会計指標分析・財政指標組合せ分析表!$BP$73:$DC$73</c:f>
              <c:numCache>
                <c:formatCode>#,##0.0;"▲ "#,##0.0</c:formatCode>
                <c:ptCount val="40"/>
                <c:pt idx="0">
                  <c:v>0</c:v>
                </c:pt>
                <c:pt idx="8">
                  <c:v>16.7</c:v>
                </c:pt>
                <c:pt idx="16">
                  <c:v>27.4</c:v>
                </c:pt>
                <c:pt idx="24">
                  <c:v>23.2</c:v>
                </c:pt>
                <c:pt idx="32">
                  <c:v>24.5</c:v>
                </c:pt>
              </c:numCache>
            </c:numRef>
          </c:yVal>
          <c:smooth val="0"/>
          <c:extLst xmlns:c16r2="http://schemas.microsoft.com/office/drawing/2015/06/chart">
            <c:ext xmlns:c16="http://schemas.microsoft.com/office/drawing/2014/chart" uri="{C3380CC4-5D6E-409C-BE32-E72D297353CC}">
              <c16:uniqueId val="{00000009-6106-4242-813A-507351AE2B1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106-4242-813A-507351AE2B18}"/>
                </c:ext>
                <c:ext xmlns:c15="http://schemas.microsoft.com/office/drawing/2012/chart" uri="{CE6537A1-D6FC-4f65-9D91-7224C49458BB}">
                  <c15:dlblFieldTable>
                    <c15:dlblFTEntry>
                      <c15:txfldGUID>{82E02E5D-8077-493E-87B3-C03DAEF8683A}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106-4242-813A-507351AE2B18}"/>
                </c:ext>
                <c:ext xmlns:c15="http://schemas.microsoft.com/office/drawing/2012/chart" uri="{CE6537A1-D6FC-4f65-9D91-7224C49458BB}">
                  <c15:dlblFieldTable>
                    <c15:dlblFTEntry>
                      <c15:txfldGUID>{CFE8A3DA-400E-4478-93DE-3A2499037685}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106-4242-813A-507351AE2B18}"/>
                </c:ext>
                <c:ext xmlns:c15="http://schemas.microsoft.com/office/drawing/2012/chart" uri="{CE6537A1-D6FC-4f65-9D91-7224C49458BB}">
                  <c15:dlblFieldTable>
                    <c15:dlblFTEntry>
                      <c15:txfldGUID>{68E158BD-F57D-4A8D-ABBA-BDF222A1AFAE}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106-4242-813A-507351AE2B18}"/>
                </c:ext>
                <c:ext xmlns:c15="http://schemas.microsoft.com/office/drawing/2012/chart" uri="{CE6537A1-D6FC-4f65-9D91-7224C49458BB}">
                  <c15:dlblFieldTable>
                    <c15:dlblFTEntry>
                      <c15:txfldGUID>{0E064139-0FE0-4D42-B2DF-CD930052FCF3}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106-4242-813A-507351AE2B18}"/>
                </c:ext>
                <c:ext xmlns:c15="http://schemas.microsoft.com/office/drawing/2012/chart" uri="{CE6537A1-D6FC-4f65-9D91-7224C49458BB}">
                  <c15:dlblFieldTable>
                    <c15:dlblFTEntry>
                      <c15:txfldGUID>{8E73B2A5-E5CF-4626-8A9B-F5239F97B079}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106-4242-813A-507351AE2B18}"/>
                </c:ext>
                <c:ext xmlns:c15="http://schemas.microsoft.com/office/drawing/2012/chart" uri="{CE6537A1-D6FC-4f65-9D91-7224C49458BB}">
                  <c15:dlblFieldTable>
                    <c15:dlblFTEntry>
                      <c15:txfldGUID>{A4AC106D-AB1D-4B95-BF6D-9B23A98FFFD5}</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106-4242-813A-507351AE2B18}"/>
                </c:ext>
                <c:ext xmlns:c15="http://schemas.microsoft.com/office/drawing/2012/chart" uri="{CE6537A1-D6FC-4f65-9D91-7224C49458BB}">
                  <c15:dlblFieldTable>
                    <c15:dlblFTEntry>
                      <c15:txfldGUID>{B61B33A1-987B-4B21-A98E-8DECD026433C}</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106-4242-813A-507351AE2B18}"/>
                </c:ext>
                <c:ext xmlns:c15="http://schemas.microsoft.com/office/drawing/2012/chart" uri="{CE6537A1-D6FC-4f65-9D91-7224C49458BB}">
                  <c15:dlblFieldTable>
                    <c15:dlblFTEntry>
                      <c15:txfldGUID>{DE3940D3-FDB4-46F7-AAB0-35CB0FE3B8E5}</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106-4242-813A-507351AE2B18}"/>
                </c:ext>
                <c:ext xmlns:c15="http://schemas.microsoft.com/office/drawing/2012/chart" uri="{CE6537A1-D6FC-4f65-9D91-7224C49458BB}">
                  <c15:dlblFieldTable>
                    <c15:dlblFTEntry>
                      <c15:txfldGUID>{EFF031F4-F8F5-4913-8B59-C7D5AE7B8B2F}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xmlns:c16r2="http://schemas.microsoft.com/office/drawing/2015/06/chart">
            <c:ext xmlns:c16="http://schemas.microsoft.com/office/drawing/2014/chart" uri="{C3380CC4-5D6E-409C-BE32-E72D297353CC}">
              <c16:uniqueId val="{00000013-6106-4242-813A-507351AE2B18}"/>
            </c:ext>
          </c:extLst>
        </c:ser>
        <c:dLbls>
          <c:showLegendKey val="0"/>
          <c:showVal val="1"/>
          <c:showCatName val="0"/>
          <c:showSerName val="0"/>
          <c:showPercent val="0"/>
          <c:showBubbleSize val="0"/>
        </c:dLbls>
        <c:axId val="686773704"/>
        <c:axId val="686775272"/>
      </c:scatterChart>
      <c:valAx>
        <c:axId val="686773704"/>
        <c:scaling>
          <c:orientation val="minMax"/>
          <c:max val="6.6999999999999993"/>
          <c:min val="1.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86775272"/>
        <c:crosses val="autoZero"/>
        <c:crossBetween val="midCat"/>
      </c:valAx>
      <c:valAx>
        <c:axId val="686775272"/>
        <c:scaling>
          <c:orientation val="minMax"/>
          <c:max val="4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86773704"/>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　減収補てん債やリサイクルプラザ整備事業債の減があるものの、臨時財政対策債やツインシティ整備事業債の</a:t>
          </a:r>
          <a:r>
            <a:rPr lang="ja-JP" altLang="en-US" sz="1100">
              <a:solidFill>
                <a:sysClr val="windowText" lastClr="000000"/>
              </a:solidFill>
              <a:effectLst/>
              <a:latin typeface="+mn-lt"/>
              <a:ea typeface="+mn-ea"/>
              <a:cs typeface="+mn-cs"/>
            </a:rPr>
            <a:t>増等に</a:t>
          </a:r>
          <a:r>
            <a:rPr lang="ja-JP" altLang="ja-JP" sz="1100">
              <a:solidFill>
                <a:sysClr val="windowText" lastClr="000000"/>
              </a:solidFill>
              <a:effectLst/>
              <a:latin typeface="+mn-lt"/>
              <a:ea typeface="+mn-ea"/>
              <a:cs typeface="+mn-cs"/>
            </a:rPr>
            <a:t>より</a:t>
          </a:r>
          <a:r>
            <a:rPr lang="ja-JP" altLang="en-US" sz="1100">
              <a:solidFill>
                <a:sysClr val="windowText" lastClr="000000"/>
              </a:solidFill>
              <a:effectLst/>
              <a:latin typeface="+mn-lt"/>
              <a:ea typeface="+mn-ea"/>
              <a:cs typeface="+mn-cs"/>
            </a:rPr>
            <a:t>分子が増加した。</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今後は新庁舎建設に伴い発行した建設債等の元金償還が一層本格化してくることや、臨時財政対策債の元利償還金が増となる見込みであることから、借入れと返済のバランスや人口減少に伴う将来世代への過度な負担転嫁に配慮し、総額抑制及び平準化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定期償還により元金を減らすことで、支払いコストの抑制を行っているため、満期一括償還地方債は採用していない。</a:t>
          </a:r>
          <a:endParaRPr lang="ja-JP" altLang="ja-JP" sz="10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公営企業債元金償還金への充当見込額や債務負担行為に基づく支出予定額の減などにより、将来負担額は減少した。また、</a:t>
          </a:r>
          <a:r>
            <a:rPr kumimoji="1" lang="ja-JP" altLang="ja-JP" sz="1100">
              <a:solidFill>
                <a:sysClr val="windowText" lastClr="000000"/>
              </a:solidFill>
              <a:effectLst/>
              <a:latin typeface="+mn-lt"/>
              <a:ea typeface="+mn-ea"/>
              <a:cs typeface="+mn-cs"/>
            </a:rPr>
            <a:t>充当可能基金の増があるものの、</a:t>
          </a:r>
          <a:r>
            <a:rPr kumimoji="1" lang="ja-JP" altLang="en-US" sz="1100">
              <a:solidFill>
                <a:sysClr val="windowText" lastClr="000000"/>
              </a:solidFill>
              <a:effectLst/>
              <a:latin typeface="+mn-lt"/>
              <a:ea typeface="+mn-ea"/>
              <a:cs typeface="+mn-cs"/>
            </a:rPr>
            <a:t>地方債現在額等に係る</a:t>
          </a:r>
          <a:r>
            <a:rPr kumimoji="1" lang="ja-JP" altLang="ja-JP" sz="1100">
              <a:solidFill>
                <a:sysClr val="windowText" lastClr="000000"/>
              </a:solidFill>
              <a:effectLst/>
              <a:latin typeface="+mn-lt"/>
              <a:ea typeface="+mn-ea"/>
              <a:cs typeface="+mn-cs"/>
            </a:rPr>
            <a:t>基準財政需要額算入見込額の減により充当可能財源等も減した結果、将来負担比率算出における分子は約</a:t>
          </a:r>
          <a:r>
            <a:rPr kumimoji="1" lang="en-US" altLang="ja-JP" sz="1100">
              <a:solidFill>
                <a:sysClr val="windowText" lastClr="000000"/>
              </a:solidFill>
              <a:effectLst/>
              <a:latin typeface="+mn-lt"/>
              <a:ea typeface="+mn-ea"/>
              <a:cs typeface="+mn-cs"/>
            </a:rPr>
            <a:t>6.0</a:t>
          </a:r>
          <a:r>
            <a:rPr kumimoji="1" lang="ja-JP" altLang="ja-JP" sz="1100">
              <a:solidFill>
                <a:sysClr val="windowText" lastClr="000000"/>
              </a:solidFill>
              <a:effectLst/>
              <a:latin typeface="+mn-lt"/>
              <a:ea typeface="+mn-ea"/>
              <a:cs typeface="+mn-cs"/>
            </a:rPr>
            <a:t>億円の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老朽化する公共施設の整備・再編に当たり、基金の取崩しや地方債の発行が増加することが見込まれるが、今後も将来負担に配慮しつつ、行財政改革の取り組みを推進し、健全な財政の維持に努める。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神奈川県平塚市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施設整備保全基金</a:t>
          </a:r>
          <a:r>
            <a:rPr kumimoji="1" lang="ja-JP" altLang="ja-JP" sz="1100">
              <a:solidFill>
                <a:sysClr val="windowText" lastClr="000000"/>
              </a:solidFill>
              <a:effectLst/>
              <a:latin typeface="+mn-lt"/>
              <a:ea typeface="+mn-ea"/>
              <a:cs typeface="+mn-cs"/>
            </a:rPr>
            <a:t>が減少したものの、</a:t>
          </a:r>
          <a:r>
            <a:rPr kumimoji="1" lang="ja-JP" altLang="en-US" sz="1100">
              <a:solidFill>
                <a:sysClr val="windowText" lastClr="000000"/>
              </a:solidFill>
              <a:effectLst/>
              <a:latin typeface="+mn-lt"/>
              <a:ea typeface="+mn-ea"/>
              <a:cs typeface="+mn-cs"/>
            </a:rPr>
            <a:t>財政調整基金</a:t>
          </a:r>
          <a:r>
            <a:rPr kumimoji="1" lang="ja-JP" altLang="ja-JP" sz="1100">
              <a:solidFill>
                <a:sysClr val="windowText" lastClr="000000"/>
              </a:solidFill>
              <a:effectLst/>
              <a:latin typeface="+mn-lt"/>
              <a:ea typeface="+mn-ea"/>
              <a:cs typeface="+mn-cs"/>
            </a:rPr>
            <a:t>の積立ての増加により基金全体額は増加した。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100" b="0" i="0" baseline="0">
              <a:solidFill>
                <a:sysClr val="windowText" lastClr="000000"/>
              </a:solidFill>
              <a:effectLst/>
              <a:latin typeface="+mn-lt"/>
              <a:ea typeface="+mn-ea"/>
              <a:cs typeface="+mn-cs"/>
            </a:rPr>
            <a:t>財政調整基金の残高は増加する社会保障関係費や大規模災害などのリスクに備えるため、適正な金額の基金残高を維持していく。</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特定目的基金の残高は、老朽化した公共施設の修繕や子ども・子育て施策の充実のため、必要額を積み立てていく。　　　　</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公共施設整備保全基金：公共施設の整備保全のため	</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みどり基金：緑化の推進等を図るため</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河口対策事業基金：漁港区域内の航路等を維持及び漁業の振興を図るため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庁舎建設基金：市庁舎建設のため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子ども・子育て基金：子ども・子育てに係る施策の充実及び安定を図るため</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施設整備保全基金</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減少</a:t>
          </a:r>
          <a:r>
            <a:rPr kumimoji="1" lang="ja-JP" altLang="en-US" sz="1100">
              <a:solidFill>
                <a:sysClr val="windowText" lastClr="000000"/>
              </a:solidFill>
              <a:effectLst/>
              <a:latin typeface="+mn-lt"/>
              <a:ea typeface="+mn-ea"/>
              <a:cs typeface="+mn-cs"/>
            </a:rPr>
            <a:t>などにより、</a:t>
          </a:r>
          <a:r>
            <a:rPr kumimoji="1" lang="ja-JP" altLang="ja-JP" sz="1100">
              <a:solidFill>
                <a:sysClr val="windowText" lastClr="000000"/>
              </a:solidFill>
              <a:effectLst/>
              <a:latin typeface="+mn-lt"/>
              <a:ea typeface="+mn-ea"/>
              <a:cs typeface="+mn-cs"/>
            </a:rPr>
            <a:t>その他特的目的基金全体額</a:t>
          </a:r>
          <a:r>
            <a:rPr kumimoji="1" lang="ja-JP" altLang="en-US" sz="1100">
              <a:solidFill>
                <a:sysClr val="windowText" lastClr="000000"/>
              </a:solidFill>
              <a:effectLst/>
              <a:latin typeface="+mn-lt"/>
              <a:ea typeface="+mn-ea"/>
              <a:cs typeface="+mn-cs"/>
            </a:rPr>
            <a:t>で</a:t>
          </a:r>
          <a:r>
            <a:rPr kumimoji="1" lang="en-US" altLang="ja-JP" sz="1100">
              <a:solidFill>
                <a:sysClr val="windowText" lastClr="000000"/>
              </a:solidFill>
              <a:effectLst/>
              <a:latin typeface="+mn-lt"/>
              <a:ea typeface="+mn-ea"/>
              <a:cs typeface="+mn-cs"/>
            </a:rPr>
            <a:t>4.7</a:t>
          </a:r>
          <a:r>
            <a:rPr kumimoji="1" lang="ja-JP" altLang="en-US" sz="1100">
              <a:solidFill>
                <a:sysClr val="windowText" lastClr="000000"/>
              </a:solidFill>
              <a:effectLst/>
              <a:latin typeface="+mn-lt"/>
              <a:ea typeface="+mn-ea"/>
              <a:cs typeface="+mn-cs"/>
            </a:rPr>
            <a:t>億円減少</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公共施設整備保全基金：老朽化した公共施設の修繕に備えるため、基金は増加する傾向	</a:t>
          </a:r>
          <a:endParaRPr lang="ja-JP" altLang="ja-JP">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みどり基金：現状の基金額で推移</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河口対策事業基金：現状の基金額で推移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庁舎建設基金：現状の基金額で推移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子ども・子育て基金：子ども・子育て施策を充実させるため、基金は増加する傾向</a:t>
          </a:r>
          <a:endParaRPr lang="ja-JP" altLang="ja-JP" sz="1400">
            <a:solidFill>
              <a:sysClr val="windowText" lastClr="000000"/>
            </a:solidFill>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寄付金などの積立により</a:t>
          </a:r>
          <a:r>
            <a:rPr kumimoji="1" lang="en-US" altLang="ja-JP" sz="1100">
              <a:solidFill>
                <a:sysClr val="windowText" lastClr="000000"/>
              </a:solidFill>
              <a:effectLst/>
              <a:latin typeface="+mn-lt"/>
              <a:ea typeface="+mn-ea"/>
              <a:cs typeface="+mn-cs"/>
            </a:rPr>
            <a:t>7.5</a:t>
          </a:r>
          <a:r>
            <a:rPr kumimoji="1" lang="ja-JP" altLang="en-US" sz="1100">
              <a:solidFill>
                <a:sysClr val="windowText" lastClr="000000"/>
              </a:solidFill>
              <a:effectLst/>
              <a:latin typeface="+mn-lt"/>
              <a:ea typeface="+mn-ea"/>
              <a:cs typeface="+mn-cs"/>
            </a:rPr>
            <a:t>億円増加</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財政調整基金の残高は標準財政規模の</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％程度が目安とされているものの、増加する社会保障関係費や大規模災害などのリスクに備えるため、適正な金額の基金残高を維持していく。</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256,947
251,710
67.82
86,262,227
82,321,541
3,248,763
48,842,924
54,436,325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dk1"/>
              </a:solidFill>
              <a:effectLst/>
              <a:latin typeface="+mn-lt"/>
              <a:ea typeface="+mn-ea"/>
              <a:cs typeface="+mn-cs"/>
            </a:rPr>
            <a:t>当市では、令和</a:t>
          </a:r>
          <a:r>
            <a:rPr lang="en-US" altLang="ja-JP" sz="1050">
              <a:solidFill>
                <a:schemeClr val="dk1"/>
              </a:solidFill>
              <a:effectLst/>
              <a:latin typeface="+mn-lt"/>
              <a:ea typeface="+mn-ea"/>
              <a:cs typeface="+mn-cs"/>
            </a:rPr>
            <a:t>3</a:t>
          </a:r>
          <a:r>
            <a:rPr lang="ja-JP" altLang="ja-JP" sz="1050">
              <a:solidFill>
                <a:schemeClr val="dk1"/>
              </a:solidFill>
              <a:effectLst/>
              <a:latin typeface="+mn-lt"/>
              <a:ea typeface="+mn-ea"/>
              <a:cs typeface="+mn-cs"/>
            </a:rPr>
            <a:t>年</a:t>
          </a:r>
          <a:r>
            <a:rPr lang="en-US" altLang="ja-JP" sz="1050">
              <a:solidFill>
                <a:schemeClr val="dk1"/>
              </a:solidFill>
              <a:effectLst/>
              <a:latin typeface="+mn-lt"/>
              <a:ea typeface="+mn-ea"/>
              <a:cs typeface="+mn-cs"/>
            </a:rPr>
            <a:t>5</a:t>
          </a:r>
          <a:r>
            <a:rPr lang="ja-JP" altLang="ja-JP" sz="1050">
              <a:solidFill>
                <a:schemeClr val="dk1"/>
              </a:solidFill>
              <a:effectLst/>
              <a:latin typeface="+mn-lt"/>
              <a:ea typeface="+mn-ea"/>
              <a:cs typeface="+mn-cs"/>
            </a:rPr>
            <a:t>月に改定した平塚市公共施設等総合管理計画において、今後</a:t>
          </a:r>
          <a:r>
            <a:rPr lang="en-US" altLang="ja-JP" sz="1050">
              <a:solidFill>
                <a:schemeClr val="dk1"/>
              </a:solidFill>
              <a:effectLst/>
              <a:latin typeface="+mn-lt"/>
              <a:ea typeface="+mn-ea"/>
              <a:cs typeface="+mn-cs"/>
            </a:rPr>
            <a:t>10</a:t>
          </a:r>
          <a:r>
            <a:rPr lang="ja-JP" altLang="ja-JP" sz="1050">
              <a:solidFill>
                <a:schemeClr val="dk1"/>
              </a:solidFill>
              <a:effectLst/>
              <a:latin typeface="+mn-lt"/>
              <a:ea typeface="+mn-ea"/>
              <a:cs typeface="+mn-cs"/>
            </a:rPr>
            <a:t>年間で延床面積総量の</a:t>
          </a:r>
          <a:r>
            <a:rPr lang="en-US" altLang="ja-JP" sz="1050">
              <a:solidFill>
                <a:schemeClr val="dk1"/>
              </a:solidFill>
              <a:effectLst/>
              <a:latin typeface="+mn-lt"/>
              <a:ea typeface="+mn-ea"/>
              <a:cs typeface="+mn-cs"/>
            </a:rPr>
            <a:t>1.5</a:t>
          </a:r>
          <a:r>
            <a:rPr lang="ja-JP" altLang="ja-JP" sz="1050">
              <a:solidFill>
                <a:schemeClr val="dk1"/>
              </a:solidFill>
              <a:effectLst/>
              <a:latin typeface="+mn-lt"/>
              <a:ea typeface="+mn-ea"/>
              <a:cs typeface="+mn-cs"/>
            </a:rPr>
            <a:t>パーセント相当の縮減を目標に掲げている。また、公共施設の再編を進めるための基本的な方針や手法を示すことを目的に、平成</a:t>
          </a:r>
          <a:r>
            <a:rPr lang="en-US" altLang="ja-JP" sz="1050">
              <a:solidFill>
                <a:schemeClr val="dk1"/>
              </a:solidFill>
              <a:effectLst/>
              <a:latin typeface="+mn-lt"/>
              <a:ea typeface="+mn-ea"/>
              <a:cs typeface="+mn-cs"/>
            </a:rPr>
            <a:t>29</a:t>
          </a:r>
          <a:r>
            <a:rPr lang="ja-JP" altLang="en-US" sz="1050">
              <a:solidFill>
                <a:schemeClr val="dk1"/>
              </a:solidFill>
              <a:effectLst/>
              <a:latin typeface="+mn-lt"/>
              <a:ea typeface="+mn-ea"/>
              <a:cs typeface="+mn-cs"/>
            </a:rPr>
            <a:t>年</a:t>
          </a:r>
          <a:r>
            <a:rPr lang="en-US" altLang="ja-JP" sz="1050">
              <a:solidFill>
                <a:schemeClr val="dk1"/>
              </a:solidFill>
              <a:effectLst/>
              <a:latin typeface="+mn-lt"/>
              <a:ea typeface="+mn-ea"/>
              <a:cs typeface="+mn-cs"/>
            </a:rPr>
            <a:t>3</a:t>
          </a:r>
          <a:r>
            <a:rPr lang="ja-JP" altLang="ja-JP" sz="1050">
              <a:solidFill>
                <a:schemeClr val="dk1"/>
              </a:solidFill>
              <a:effectLst/>
              <a:latin typeface="+mn-lt"/>
              <a:ea typeface="+mn-ea"/>
              <a:cs typeface="+mn-cs"/>
            </a:rPr>
            <a:t>月に平塚市公共施設再編計画を策定した。</a:t>
          </a:r>
          <a:r>
            <a:rPr lang="ja-JP" altLang="en-US" sz="1050">
              <a:solidFill>
                <a:schemeClr val="dk1"/>
              </a:solidFill>
              <a:effectLst/>
              <a:latin typeface="+mn-lt"/>
              <a:ea typeface="+mn-ea"/>
              <a:cs typeface="+mn-cs"/>
            </a:rPr>
            <a:t>有</a:t>
          </a:r>
          <a:r>
            <a:rPr kumimoji="1" lang="ja-JP" altLang="ja-JP" sz="1050">
              <a:solidFill>
                <a:schemeClr val="dk1"/>
              </a:solidFill>
              <a:effectLst/>
              <a:latin typeface="+mn-lt"/>
              <a:ea typeface="+mn-ea"/>
              <a:cs typeface="+mn-cs"/>
            </a:rPr>
            <a:t>形固定資産減価償却率は類似団体より高い水準にあるが、老朽化した施設の集約化・複合化や除却を進めている。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xdr:cNvCxnSpPr/>
      </xdr:nvCxnSpPr>
      <xdr:spPr>
        <a:xfrm flipV="1">
          <a:off x="4300220" y="5173091"/>
          <a:ext cx="1270" cy="1056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xdr:cNvSpPr txBox="1"/>
      </xdr:nvSpPr>
      <xdr:spPr>
        <a:xfrm>
          <a:off x="4352925" y="6233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xdr:cNvCxnSpPr/>
      </xdr:nvCxnSpPr>
      <xdr:spPr>
        <a:xfrm>
          <a:off x="4213225" y="622973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xdr:cNvSpPr txBox="1"/>
      </xdr:nvSpPr>
      <xdr:spPr>
        <a:xfrm>
          <a:off x="4352925" y="4954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xdr:cNvCxnSpPr/>
      </xdr:nvCxnSpPr>
      <xdr:spPr>
        <a:xfrm>
          <a:off x="4213225" y="517309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101236</xdr:rowOff>
    </xdr:from>
    <xdr:ext cx="405111" cy="259045"/>
    <xdr:sp macro="" textlink="">
      <xdr:nvSpPr>
        <xdr:cNvPr id="68" name="有形固定資産減価償却率平均値テキスト"/>
        <xdr:cNvSpPr txBox="1"/>
      </xdr:nvSpPr>
      <xdr:spPr>
        <a:xfrm>
          <a:off x="4352925" y="55050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xdr:cNvSpPr/>
      </xdr:nvSpPr>
      <xdr:spPr>
        <a:xfrm>
          <a:off x="4251325" y="56473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xdr:cNvSpPr/>
      </xdr:nvSpPr>
      <xdr:spPr>
        <a:xfrm>
          <a:off x="3616325" y="56084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xdr:cNvSpPr/>
      </xdr:nvSpPr>
      <xdr:spPr>
        <a:xfrm>
          <a:off x="2930525" y="55241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xdr:cNvSpPr/>
      </xdr:nvSpPr>
      <xdr:spPr>
        <a:xfrm>
          <a:off x="2244725" y="54852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xdr:cNvSpPr/>
      </xdr:nvSpPr>
      <xdr:spPr>
        <a:xfrm>
          <a:off x="1558925" y="53620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95631</xdr:rowOff>
    </xdr:from>
    <xdr:to>
      <xdr:col>23</xdr:col>
      <xdr:colOff>136525</xdr:colOff>
      <xdr:row>30</xdr:row>
      <xdr:rowOff>25781</xdr:rowOff>
    </xdr:to>
    <xdr:sp macro="" textlink="">
      <xdr:nvSpPr>
        <xdr:cNvPr id="79" name="楕円 78"/>
        <xdr:cNvSpPr/>
      </xdr:nvSpPr>
      <xdr:spPr>
        <a:xfrm>
          <a:off x="4251325" y="56645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74058</xdr:rowOff>
    </xdr:from>
    <xdr:ext cx="405111" cy="259045"/>
    <xdr:sp macro="" textlink="">
      <xdr:nvSpPr>
        <xdr:cNvPr id="80" name="有形固定資産減価償却率該当値テキスト"/>
        <xdr:cNvSpPr txBox="1"/>
      </xdr:nvSpPr>
      <xdr:spPr>
        <a:xfrm>
          <a:off x="4352925" y="5643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30861</xdr:rowOff>
    </xdr:from>
    <xdr:to>
      <xdr:col>19</xdr:col>
      <xdr:colOff>187325</xdr:colOff>
      <xdr:row>29</xdr:row>
      <xdr:rowOff>132461</xdr:rowOff>
    </xdr:to>
    <xdr:sp macro="" textlink="">
      <xdr:nvSpPr>
        <xdr:cNvPr id="81" name="楕円 80"/>
        <xdr:cNvSpPr/>
      </xdr:nvSpPr>
      <xdr:spPr>
        <a:xfrm>
          <a:off x="3616325" y="55998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81661</xdr:rowOff>
    </xdr:from>
    <xdr:to>
      <xdr:col>23</xdr:col>
      <xdr:colOff>85725</xdr:colOff>
      <xdr:row>29</xdr:row>
      <xdr:rowOff>146431</xdr:rowOff>
    </xdr:to>
    <xdr:cxnSp macro="">
      <xdr:nvCxnSpPr>
        <xdr:cNvPr id="82" name="直線コネクタ 81"/>
        <xdr:cNvCxnSpPr/>
      </xdr:nvCxnSpPr>
      <xdr:spPr>
        <a:xfrm>
          <a:off x="3667125" y="5650611"/>
          <a:ext cx="635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120269</xdr:rowOff>
    </xdr:from>
    <xdr:to>
      <xdr:col>15</xdr:col>
      <xdr:colOff>187325</xdr:colOff>
      <xdr:row>29</xdr:row>
      <xdr:rowOff>50419</xdr:rowOff>
    </xdr:to>
    <xdr:sp macro="" textlink="">
      <xdr:nvSpPr>
        <xdr:cNvPr id="83" name="楕円 82"/>
        <xdr:cNvSpPr/>
      </xdr:nvSpPr>
      <xdr:spPr>
        <a:xfrm>
          <a:off x="2930525" y="55241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171069</xdr:rowOff>
    </xdr:from>
    <xdr:to>
      <xdr:col>19</xdr:col>
      <xdr:colOff>136525</xdr:colOff>
      <xdr:row>29</xdr:row>
      <xdr:rowOff>81661</xdr:rowOff>
    </xdr:to>
    <xdr:cxnSp macro="">
      <xdr:nvCxnSpPr>
        <xdr:cNvPr id="84" name="直線コネクタ 83"/>
        <xdr:cNvCxnSpPr/>
      </xdr:nvCxnSpPr>
      <xdr:spPr>
        <a:xfrm>
          <a:off x="2981325" y="5568569"/>
          <a:ext cx="6858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82677</xdr:rowOff>
    </xdr:from>
    <xdr:to>
      <xdr:col>11</xdr:col>
      <xdr:colOff>187325</xdr:colOff>
      <xdr:row>30</xdr:row>
      <xdr:rowOff>12827</xdr:rowOff>
    </xdr:to>
    <xdr:sp macro="" textlink="">
      <xdr:nvSpPr>
        <xdr:cNvPr id="85" name="楕円 84"/>
        <xdr:cNvSpPr/>
      </xdr:nvSpPr>
      <xdr:spPr>
        <a:xfrm>
          <a:off x="2244725" y="56516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171069</xdr:rowOff>
    </xdr:from>
    <xdr:to>
      <xdr:col>15</xdr:col>
      <xdr:colOff>136525</xdr:colOff>
      <xdr:row>29</xdr:row>
      <xdr:rowOff>133477</xdr:rowOff>
    </xdr:to>
    <xdr:cxnSp macro="">
      <xdr:nvCxnSpPr>
        <xdr:cNvPr id="86" name="直線コネクタ 85"/>
        <xdr:cNvCxnSpPr/>
      </xdr:nvCxnSpPr>
      <xdr:spPr>
        <a:xfrm flipV="1">
          <a:off x="2295525" y="5568569"/>
          <a:ext cx="685800" cy="1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132224</xdr:rowOff>
    </xdr:from>
    <xdr:ext cx="405111" cy="259045"/>
    <xdr:sp macro="" textlink="">
      <xdr:nvSpPr>
        <xdr:cNvPr id="87" name="n_1aveValue有形固定資産減価償却率"/>
        <xdr:cNvSpPr txBox="1"/>
      </xdr:nvSpPr>
      <xdr:spPr>
        <a:xfrm>
          <a:off x="3470919" y="570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41546</xdr:rowOff>
    </xdr:from>
    <xdr:ext cx="405111" cy="259045"/>
    <xdr:sp macro="" textlink="">
      <xdr:nvSpPr>
        <xdr:cNvPr id="88" name="n_2aveValue有形固定資産減価償却率"/>
        <xdr:cNvSpPr txBox="1"/>
      </xdr:nvSpPr>
      <xdr:spPr>
        <a:xfrm>
          <a:off x="2797819" y="5610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89" name="n_3aveValue有形固定資産減価償却率"/>
        <xdr:cNvSpPr txBox="1"/>
      </xdr:nvSpPr>
      <xdr:spPr>
        <a:xfrm>
          <a:off x="2112019" y="526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90" name="n_4aveValue有形固定資産減価償却率"/>
        <xdr:cNvSpPr txBox="1"/>
      </xdr:nvSpPr>
      <xdr:spPr>
        <a:xfrm>
          <a:off x="1426219" y="5143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148988</xdr:rowOff>
    </xdr:from>
    <xdr:ext cx="405111" cy="259045"/>
    <xdr:sp macro="" textlink="">
      <xdr:nvSpPr>
        <xdr:cNvPr id="91" name="n_1mainValue有形固定資産減価償却率"/>
        <xdr:cNvSpPr txBox="1"/>
      </xdr:nvSpPr>
      <xdr:spPr>
        <a:xfrm>
          <a:off x="3470919"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92" name="n_2mainValue有形固定資産減価償却率"/>
        <xdr:cNvSpPr txBox="1"/>
      </xdr:nvSpPr>
      <xdr:spPr>
        <a:xfrm>
          <a:off x="2797819" y="5305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3954</xdr:rowOff>
    </xdr:from>
    <xdr:ext cx="405111" cy="259045"/>
    <xdr:sp macro="" textlink="">
      <xdr:nvSpPr>
        <xdr:cNvPr id="93" name="n_3mainValue有形固定資産減価償却率"/>
        <xdr:cNvSpPr txBox="1"/>
      </xdr:nvSpPr>
      <xdr:spPr>
        <a:xfrm>
          <a:off x="2112019" y="5738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当該年度の収支を勘案し、臨時財政対策債の発行を極力抑えることで将来負担の軽減を図って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、債務償還比率は類似団体平均を</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。将来負担額の軽減に努めているものの、公共施設等の老朽化により負担が増える見込みがあるため、引き続き老朽化した施設の集約化・複合化や除却を進めていく。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1" name="テキスト ボックス 120"/>
        <xdr:cNvSpPr txBox="1"/>
      </xdr:nvSpPr>
      <xdr:spPr>
        <a:xfrm>
          <a:off x="9758836" y="50184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xdr:cNvSpPr txBox="1"/>
      </xdr:nvSpPr>
      <xdr:spPr>
        <a:xfrm>
          <a:off x="9861428" y="4722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5" name="直線コネクタ 124"/>
        <xdr:cNvCxnSpPr/>
      </xdr:nvCxnSpPr>
      <xdr:spPr>
        <a:xfrm flipV="1">
          <a:off x="13323570" y="5117420"/>
          <a:ext cx="1269" cy="130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6" name="債務償還比率最小値テキスト"/>
        <xdr:cNvSpPr txBox="1"/>
      </xdr:nvSpPr>
      <xdr:spPr>
        <a:xfrm>
          <a:off x="13376275" y="64252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27" name="直線コネクタ 126"/>
        <xdr:cNvCxnSpPr/>
      </xdr:nvCxnSpPr>
      <xdr:spPr>
        <a:xfrm>
          <a:off x="13255625" y="642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28" name="債務償還比率最大値テキスト"/>
        <xdr:cNvSpPr txBox="1"/>
      </xdr:nvSpPr>
      <xdr:spPr>
        <a:xfrm>
          <a:off x="13376275" y="49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29" name="直線コネクタ 128"/>
        <xdr:cNvCxnSpPr/>
      </xdr:nvCxnSpPr>
      <xdr:spPr>
        <a:xfrm>
          <a:off x="13255625" y="5117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30" name="債務償還比率平均値テキスト"/>
        <xdr:cNvSpPr txBox="1"/>
      </xdr:nvSpPr>
      <xdr:spPr>
        <a:xfrm>
          <a:off x="13376275" y="5515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1" name="フローチャート: 判断 130"/>
        <xdr:cNvSpPr/>
      </xdr:nvSpPr>
      <xdr:spPr>
        <a:xfrm>
          <a:off x="13293725" y="56574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2" name="フローチャート: 判断 131"/>
        <xdr:cNvSpPr/>
      </xdr:nvSpPr>
      <xdr:spPr>
        <a:xfrm>
          <a:off x="12639675" y="56633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3" name="フローチャート: 判断 132"/>
        <xdr:cNvSpPr/>
      </xdr:nvSpPr>
      <xdr:spPr>
        <a:xfrm>
          <a:off x="11953875" y="57083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4" name="フローチャート: 判断 133"/>
        <xdr:cNvSpPr/>
      </xdr:nvSpPr>
      <xdr:spPr>
        <a:xfrm>
          <a:off x="11268075" y="57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5" name="フローチャート: 判断 134"/>
        <xdr:cNvSpPr/>
      </xdr:nvSpPr>
      <xdr:spPr>
        <a:xfrm>
          <a:off x="10582275" y="5665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2213</xdr:rowOff>
    </xdr:from>
    <xdr:to>
      <xdr:col>76</xdr:col>
      <xdr:colOff>73025</xdr:colOff>
      <xdr:row>30</xdr:row>
      <xdr:rowOff>103813</xdr:rowOff>
    </xdr:to>
    <xdr:sp macro="" textlink="">
      <xdr:nvSpPr>
        <xdr:cNvPr id="141" name="楕円 140"/>
        <xdr:cNvSpPr/>
      </xdr:nvSpPr>
      <xdr:spPr>
        <a:xfrm>
          <a:off x="13293725" y="57362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152090</xdr:rowOff>
    </xdr:from>
    <xdr:ext cx="469744" cy="259045"/>
    <xdr:sp macro="" textlink="">
      <xdr:nvSpPr>
        <xdr:cNvPr id="142" name="債務償還比率該当値テキスト"/>
        <xdr:cNvSpPr txBox="1"/>
      </xdr:nvSpPr>
      <xdr:spPr>
        <a:xfrm>
          <a:off x="13376275" y="572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149606</xdr:rowOff>
    </xdr:from>
    <xdr:to>
      <xdr:col>72</xdr:col>
      <xdr:colOff>123825</xdr:colOff>
      <xdr:row>30</xdr:row>
      <xdr:rowOff>79756</xdr:rowOff>
    </xdr:to>
    <xdr:sp macro="" textlink="">
      <xdr:nvSpPr>
        <xdr:cNvPr id="143" name="楕円 142"/>
        <xdr:cNvSpPr/>
      </xdr:nvSpPr>
      <xdr:spPr>
        <a:xfrm>
          <a:off x="12639675" y="57185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28956</xdr:rowOff>
    </xdr:from>
    <xdr:to>
      <xdr:col>76</xdr:col>
      <xdr:colOff>22225</xdr:colOff>
      <xdr:row>30</xdr:row>
      <xdr:rowOff>53013</xdr:rowOff>
    </xdr:to>
    <xdr:cxnSp macro="">
      <xdr:nvCxnSpPr>
        <xdr:cNvPr id="144" name="直線コネクタ 143"/>
        <xdr:cNvCxnSpPr/>
      </xdr:nvCxnSpPr>
      <xdr:spPr>
        <a:xfrm>
          <a:off x="12690475" y="5763006"/>
          <a:ext cx="635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45511</xdr:rowOff>
    </xdr:from>
    <xdr:to>
      <xdr:col>68</xdr:col>
      <xdr:colOff>123825</xdr:colOff>
      <xdr:row>29</xdr:row>
      <xdr:rowOff>147111</xdr:rowOff>
    </xdr:to>
    <xdr:sp macro="" textlink="">
      <xdr:nvSpPr>
        <xdr:cNvPr id="145" name="楕円 144"/>
        <xdr:cNvSpPr/>
      </xdr:nvSpPr>
      <xdr:spPr>
        <a:xfrm>
          <a:off x="11953875" y="561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96311</xdr:rowOff>
    </xdr:from>
    <xdr:to>
      <xdr:col>72</xdr:col>
      <xdr:colOff>73025</xdr:colOff>
      <xdr:row>30</xdr:row>
      <xdr:rowOff>28956</xdr:rowOff>
    </xdr:to>
    <xdr:cxnSp macro="">
      <xdr:nvCxnSpPr>
        <xdr:cNvPr id="146" name="直線コネクタ 145"/>
        <xdr:cNvCxnSpPr/>
      </xdr:nvCxnSpPr>
      <xdr:spPr>
        <a:xfrm>
          <a:off x="12004675" y="5665261"/>
          <a:ext cx="685800" cy="9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113520</xdr:rowOff>
    </xdr:from>
    <xdr:to>
      <xdr:col>64</xdr:col>
      <xdr:colOff>123825</xdr:colOff>
      <xdr:row>30</xdr:row>
      <xdr:rowOff>43670</xdr:rowOff>
    </xdr:to>
    <xdr:sp macro="" textlink="">
      <xdr:nvSpPr>
        <xdr:cNvPr id="147" name="楕円 146"/>
        <xdr:cNvSpPr/>
      </xdr:nvSpPr>
      <xdr:spPr>
        <a:xfrm>
          <a:off x="11268075" y="5682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96311</xdr:rowOff>
    </xdr:from>
    <xdr:to>
      <xdr:col>68</xdr:col>
      <xdr:colOff>73025</xdr:colOff>
      <xdr:row>29</xdr:row>
      <xdr:rowOff>164320</xdr:rowOff>
    </xdr:to>
    <xdr:cxnSp macro="">
      <xdr:nvCxnSpPr>
        <xdr:cNvPr id="148" name="直線コネクタ 147"/>
        <xdr:cNvCxnSpPr/>
      </xdr:nvCxnSpPr>
      <xdr:spPr>
        <a:xfrm flipV="1">
          <a:off x="11318875" y="5665261"/>
          <a:ext cx="6858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80173</xdr:rowOff>
    </xdr:from>
    <xdr:to>
      <xdr:col>60</xdr:col>
      <xdr:colOff>123825</xdr:colOff>
      <xdr:row>29</xdr:row>
      <xdr:rowOff>10323</xdr:rowOff>
    </xdr:to>
    <xdr:sp macro="" textlink="">
      <xdr:nvSpPr>
        <xdr:cNvPr id="149" name="楕円 148"/>
        <xdr:cNvSpPr/>
      </xdr:nvSpPr>
      <xdr:spPr>
        <a:xfrm>
          <a:off x="10582275" y="54840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130973</xdr:rowOff>
    </xdr:from>
    <xdr:to>
      <xdr:col>64</xdr:col>
      <xdr:colOff>73025</xdr:colOff>
      <xdr:row>29</xdr:row>
      <xdr:rowOff>164320</xdr:rowOff>
    </xdr:to>
    <xdr:cxnSp macro="">
      <xdr:nvCxnSpPr>
        <xdr:cNvPr id="150" name="直線コネクタ 149"/>
        <xdr:cNvCxnSpPr/>
      </xdr:nvCxnSpPr>
      <xdr:spPr>
        <a:xfrm>
          <a:off x="10633075" y="5534823"/>
          <a:ext cx="685800" cy="19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41074</xdr:rowOff>
    </xdr:from>
    <xdr:ext cx="469744" cy="259045"/>
    <xdr:sp macro="" textlink="">
      <xdr:nvSpPr>
        <xdr:cNvPr id="151" name="n_1aveValue債務償還比率"/>
        <xdr:cNvSpPr txBox="1"/>
      </xdr:nvSpPr>
      <xdr:spPr>
        <a:xfrm>
          <a:off x="12461952" y="544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60705</xdr:rowOff>
    </xdr:from>
    <xdr:ext cx="469744" cy="259045"/>
    <xdr:sp macro="" textlink="">
      <xdr:nvSpPr>
        <xdr:cNvPr id="152" name="n_2aveValue債務償還比率"/>
        <xdr:cNvSpPr txBox="1"/>
      </xdr:nvSpPr>
      <xdr:spPr>
        <a:xfrm>
          <a:off x="11788852" y="579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53" name="n_3aveValue債務償還比率"/>
        <xdr:cNvSpPr txBox="1"/>
      </xdr:nvSpPr>
      <xdr:spPr>
        <a:xfrm>
          <a:off x="11103052" y="58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18142</xdr:rowOff>
    </xdr:from>
    <xdr:ext cx="469744" cy="259045"/>
    <xdr:sp macro="" textlink="">
      <xdr:nvSpPr>
        <xdr:cNvPr id="154" name="n_4aveValue債務償還比率"/>
        <xdr:cNvSpPr txBox="1"/>
      </xdr:nvSpPr>
      <xdr:spPr>
        <a:xfrm>
          <a:off x="10417252" y="575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70883</xdr:rowOff>
    </xdr:from>
    <xdr:ext cx="469744" cy="259045"/>
    <xdr:sp macro="" textlink="">
      <xdr:nvSpPr>
        <xdr:cNvPr id="155" name="n_1mainValue債務償還比率"/>
        <xdr:cNvSpPr txBox="1"/>
      </xdr:nvSpPr>
      <xdr:spPr>
        <a:xfrm>
          <a:off x="12461952" y="580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163638</xdr:rowOff>
    </xdr:from>
    <xdr:ext cx="469744" cy="259045"/>
    <xdr:sp macro="" textlink="">
      <xdr:nvSpPr>
        <xdr:cNvPr id="156" name="n_2mainValue債務償還比率"/>
        <xdr:cNvSpPr txBox="1"/>
      </xdr:nvSpPr>
      <xdr:spPr>
        <a:xfrm>
          <a:off x="11788852" y="540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60197</xdr:rowOff>
    </xdr:from>
    <xdr:ext cx="469744" cy="259045"/>
    <xdr:sp macro="" textlink="">
      <xdr:nvSpPr>
        <xdr:cNvPr id="157" name="n_3mainValue債務償還比率"/>
        <xdr:cNvSpPr txBox="1"/>
      </xdr:nvSpPr>
      <xdr:spPr>
        <a:xfrm>
          <a:off x="11103052" y="5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26850</xdr:rowOff>
    </xdr:from>
    <xdr:ext cx="469744" cy="259045"/>
    <xdr:sp macro="" textlink="">
      <xdr:nvSpPr>
        <xdr:cNvPr id="158" name="n_4mainValue債務償還比率"/>
        <xdr:cNvSpPr txBox="1"/>
      </xdr:nvSpPr>
      <xdr:spPr>
        <a:xfrm>
          <a:off x="10417252" y="526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256,947
251,710
67.82
86,262,227
82,321,541
3,248,763
48,842,924
54,436,325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177665" y="5610860"/>
          <a:ext cx="0" cy="1280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216400" y="689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108450" y="68916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216400" y="539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108450" y="561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xdr:cNvSpPr txBox="1"/>
      </xdr:nvSpPr>
      <xdr:spPr>
        <a:xfrm>
          <a:off x="42164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127500" y="6256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384550" y="62299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571750" y="6195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7780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984250" y="61010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105410</xdr:rowOff>
    </xdr:from>
    <xdr:to>
      <xdr:col>24</xdr:col>
      <xdr:colOff>114300</xdr:colOff>
      <xdr:row>34</xdr:row>
      <xdr:rowOff>35560</xdr:rowOff>
    </xdr:to>
    <xdr:sp macro="" textlink="">
      <xdr:nvSpPr>
        <xdr:cNvPr id="73" name="楕円 72"/>
        <xdr:cNvSpPr/>
      </xdr:nvSpPr>
      <xdr:spPr>
        <a:xfrm>
          <a:off x="4127500" y="5560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58437</xdr:rowOff>
    </xdr:from>
    <xdr:ext cx="405111" cy="259045"/>
    <xdr:sp macro="" textlink="">
      <xdr:nvSpPr>
        <xdr:cNvPr id="74" name="【道路】&#10;有形固定資産減価償却率該当値テキスト"/>
        <xdr:cNvSpPr txBox="1"/>
      </xdr:nvSpPr>
      <xdr:spPr>
        <a:xfrm>
          <a:off x="42164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31115</xdr:rowOff>
    </xdr:from>
    <xdr:to>
      <xdr:col>20</xdr:col>
      <xdr:colOff>38100</xdr:colOff>
      <xdr:row>33</xdr:row>
      <xdr:rowOff>132715</xdr:rowOff>
    </xdr:to>
    <xdr:sp macro="" textlink="">
      <xdr:nvSpPr>
        <xdr:cNvPr id="75" name="楕円 74"/>
        <xdr:cNvSpPr/>
      </xdr:nvSpPr>
      <xdr:spPr>
        <a:xfrm>
          <a:off x="3384550" y="54857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81915</xdr:rowOff>
    </xdr:from>
    <xdr:to>
      <xdr:col>24</xdr:col>
      <xdr:colOff>63500</xdr:colOff>
      <xdr:row>33</xdr:row>
      <xdr:rowOff>156210</xdr:rowOff>
    </xdr:to>
    <xdr:cxnSp macro="">
      <xdr:nvCxnSpPr>
        <xdr:cNvPr id="76" name="直線コネクタ 75"/>
        <xdr:cNvCxnSpPr/>
      </xdr:nvCxnSpPr>
      <xdr:spPr>
        <a:xfrm>
          <a:off x="3429000" y="5536565"/>
          <a:ext cx="7493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145415</xdr:rowOff>
    </xdr:from>
    <xdr:to>
      <xdr:col>15</xdr:col>
      <xdr:colOff>101600</xdr:colOff>
      <xdr:row>33</xdr:row>
      <xdr:rowOff>75565</xdr:rowOff>
    </xdr:to>
    <xdr:sp macro="" textlink="">
      <xdr:nvSpPr>
        <xdr:cNvPr id="77" name="楕円 76"/>
        <xdr:cNvSpPr/>
      </xdr:nvSpPr>
      <xdr:spPr>
        <a:xfrm>
          <a:off x="2571750" y="5434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24765</xdr:rowOff>
    </xdr:from>
    <xdr:to>
      <xdr:col>19</xdr:col>
      <xdr:colOff>177800</xdr:colOff>
      <xdr:row>33</xdr:row>
      <xdr:rowOff>81915</xdr:rowOff>
    </xdr:to>
    <xdr:cxnSp macro="">
      <xdr:nvCxnSpPr>
        <xdr:cNvPr id="78" name="直線コネクタ 77"/>
        <xdr:cNvCxnSpPr/>
      </xdr:nvCxnSpPr>
      <xdr:spPr>
        <a:xfrm>
          <a:off x="2622550" y="5479415"/>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80645</xdr:rowOff>
    </xdr:from>
    <xdr:to>
      <xdr:col>10</xdr:col>
      <xdr:colOff>165100</xdr:colOff>
      <xdr:row>33</xdr:row>
      <xdr:rowOff>10795</xdr:rowOff>
    </xdr:to>
    <xdr:sp macro="" textlink="">
      <xdr:nvSpPr>
        <xdr:cNvPr id="79" name="楕円 78"/>
        <xdr:cNvSpPr/>
      </xdr:nvSpPr>
      <xdr:spPr>
        <a:xfrm>
          <a:off x="1778000" y="5370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32</xdr:row>
      <xdr:rowOff>131445</xdr:rowOff>
    </xdr:from>
    <xdr:to>
      <xdr:col>15</xdr:col>
      <xdr:colOff>50800</xdr:colOff>
      <xdr:row>33</xdr:row>
      <xdr:rowOff>24765</xdr:rowOff>
    </xdr:to>
    <xdr:cxnSp macro="">
      <xdr:nvCxnSpPr>
        <xdr:cNvPr id="80" name="直線コネクタ 79"/>
        <xdr:cNvCxnSpPr/>
      </xdr:nvCxnSpPr>
      <xdr:spPr>
        <a:xfrm>
          <a:off x="1828800" y="5420995"/>
          <a:ext cx="79375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1" name="n_1aveValue【道路】&#10;有形固定資産減価償却率"/>
        <xdr:cNvSpPr txBox="1"/>
      </xdr:nvSpPr>
      <xdr:spPr>
        <a:xfrm>
          <a:off x="3239144" y="6316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2" name="n_2aveValue【道路】&#10;有形固定資産減価償却率"/>
        <xdr:cNvSpPr txBox="1"/>
      </xdr:nvSpPr>
      <xdr:spPr>
        <a:xfrm>
          <a:off x="2439044" y="6282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3" name="n_3aveValue【道路】&#10;有形固定資産減価償却率"/>
        <xdr:cNvSpPr txBox="1"/>
      </xdr:nvSpPr>
      <xdr:spPr>
        <a:xfrm>
          <a:off x="1645294" y="624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道路】&#10;有形固定資産減価償却率"/>
        <xdr:cNvSpPr txBox="1"/>
      </xdr:nvSpPr>
      <xdr:spPr>
        <a:xfrm>
          <a:off x="85154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149242</xdr:rowOff>
    </xdr:from>
    <xdr:ext cx="405111" cy="259045"/>
    <xdr:sp macro="" textlink="">
      <xdr:nvSpPr>
        <xdr:cNvPr id="85" name="n_1mainValue【道路】&#10;有形固定資産減価償却率"/>
        <xdr:cNvSpPr txBox="1"/>
      </xdr:nvSpPr>
      <xdr:spPr>
        <a:xfrm>
          <a:off x="3239144" y="527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92092</xdr:rowOff>
    </xdr:from>
    <xdr:ext cx="405111" cy="259045"/>
    <xdr:sp macro="" textlink="">
      <xdr:nvSpPr>
        <xdr:cNvPr id="86" name="n_2mainValue【道路】&#10;有形固定資産減価償却率"/>
        <xdr:cNvSpPr txBox="1"/>
      </xdr:nvSpPr>
      <xdr:spPr>
        <a:xfrm>
          <a:off x="2439044" y="52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27322</xdr:rowOff>
    </xdr:from>
    <xdr:ext cx="405111" cy="259045"/>
    <xdr:sp macro="" textlink="">
      <xdr:nvSpPr>
        <xdr:cNvPr id="87" name="n_3mainValue【道路】&#10;有形固定資産減価償却率"/>
        <xdr:cNvSpPr txBox="1"/>
      </xdr:nvSpPr>
      <xdr:spPr>
        <a:xfrm>
          <a:off x="164529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54821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54821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09" name="直線コネクタ 108"/>
        <xdr:cNvCxnSpPr/>
      </xdr:nvCxnSpPr>
      <xdr:spPr>
        <a:xfrm flipV="1">
          <a:off x="9429115" y="5597144"/>
          <a:ext cx="0" cy="1246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0" name="【道路】&#10;一人当たり延長最小値テキスト"/>
        <xdr:cNvSpPr txBox="1"/>
      </xdr:nvSpPr>
      <xdr:spPr>
        <a:xfrm>
          <a:off x="9467850" y="684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1" name="直線コネクタ 110"/>
        <xdr:cNvCxnSpPr/>
      </xdr:nvCxnSpPr>
      <xdr:spPr>
        <a:xfrm>
          <a:off x="9359900" y="6843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2" name="【道路】&#10;一人当たり延長最大値テキスト"/>
        <xdr:cNvSpPr txBox="1"/>
      </xdr:nvSpPr>
      <xdr:spPr>
        <a:xfrm>
          <a:off x="9467850" y="53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3" name="直線コネクタ 112"/>
        <xdr:cNvCxnSpPr/>
      </xdr:nvCxnSpPr>
      <xdr:spPr>
        <a:xfrm>
          <a:off x="9359900" y="5597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14" name="【道路】&#10;一人当たり延長平均値テキスト"/>
        <xdr:cNvSpPr txBox="1"/>
      </xdr:nvSpPr>
      <xdr:spPr>
        <a:xfrm>
          <a:off x="9467850" y="6429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5" name="フローチャート: 判断 114"/>
        <xdr:cNvSpPr/>
      </xdr:nvSpPr>
      <xdr:spPr>
        <a:xfrm>
          <a:off x="9398000" y="6571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6" name="フローチャート: 判断 115"/>
        <xdr:cNvSpPr/>
      </xdr:nvSpPr>
      <xdr:spPr>
        <a:xfrm>
          <a:off x="8636000" y="65718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17" name="フローチャート: 判断 116"/>
        <xdr:cNvSpPr/>
      </xdr:nvSpPr>
      <xdr:spPr>
        <a:xfrm>
          <a:off x="7842250" y="65881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18" name="フローチャート: 判断 117"/>
        <xdr:cNvSpPr/>
      </xdr:nvSpPr>
      <xdr:spPr>
        <a:xfrm>
          <a:off x="7029450" y="66106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19" name="フローチャート: 判断 118"/>
        <xdr:cNvSpPr/>
      </xdr:nvSpPr>
      <xdr:spPr>
        <a:xfrm>
          <a:off x="6235700" y="661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111765</xdr:rowOff>
    </xdr:from>
    <xdr:to>
      <xdr:col>55</xdr:col>
      <xdr:colOff>50800</xdr:colOff>
      <xdr:row>41</xdr:row>
      <xdr:rowOff>41915</xdr:rowOff>
    </xdr:to>
    <xdr:sp macro="" textlink="">
      <xdr:nvSpPr>
        <xdr:cNvPr id="125" name="楕円 124"/>
        <xdr:cNvSpPr/>
      </xdr:nvSpPr>
      <xdr:spPr>
        <a:xfrm>
          <a:off x="9398000" y="67221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26692</xdr:rowOff>
    </xdr:from>
    <xdr:ext cx="469744" cy="259045"/>
    <xdr:sp macro="" textlink="">
      <xdr:nvSpPr>
        <xdr:cNvPr id="126" name="【道路】&#10;一人当たり延長該当値テキスト"/>
        <xdr:cNvSpPr txBox="1"/>
      </xdr:nvSpPr>
      <xdr:spPr>
        <a:xfrm>
          <a:off x="9467850" y="663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112040</xdr:rowOff>
    </xdr:from>
    <xdr:to>
      <xdr:col>50</xdr:col>
      <xdr:colOff>165100</xdr:colOff>
      <xdr:row>41</xdr:row>
      <xdr:rowOff>42190</xdr:rowOff>
    </xdr:to>
    <xdr:sp macro="" textlink="">
      <xdr:nvSpPr>
        <xdr:cNvPr id="127" name="楕円 126"/>
        <xdr:cNvSpPr/>
      </xdr:nvSpPr>
      <xdr:spPr>
        <a:xfrm>
          <a:off x="8636000" y="6722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162565</xdr:rowOff>
    </xdr:from>
    <xdr:to>
      <xdr:col>55</xdr:col>
      <xdr:colOff>0</xdr:colOff>
      <xdr:row>40</xdr:row>
      <xdr:rowOff>162840</xdr:rowOff>
    </xdr:to>
    <xdr:cxnSp macro="">
      <xdr:nvCxnSpPr>
        <xdr:cNvPr id="128" name="直線コネクタ 127"/>
        <xdr:cNvCxnSpPr/>
      </xdr:nvCxnSpPr>
      <xdr:spPr>
        <a:xfrm flipV="1">
          <a:off x="8686800" y="6772915"/>
          <a:ext cx="74295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112451</xdr:rowOff>
    </xdr:from>
    <xdr:to>
      <xdr:col>46</xdr:col>
      <xdr:colOff>38100</xdr:colOff>
      <xdr:row>41</xdr:row>
      <xdr:rowOff>42601</xdr:rowOff>
    </xdr:to>
    <xdr:sp macro="" textlink="">
      <xdr:nvSpPr>
        <xdr:cNvPr id="129" name="楕円 128"/>
        <xdr:cNvSpPr/>
      </xdr:nvSpPr>
      <xdr:spPr>
        <a:xfrm>
          <a:off x="7842250" y="672280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162840</xdr:rowOff>
    </xdr:from>
    <xdr:to>
      <xdr:col>50</xdr:col>
      <xdr:colOff>114300</xdr:colOff>
      <xdr:row>40</xdr:row>
      <xdr:rowOff>163251</xdr:rowOff>
    </xdr:to>
    <xdr:cxnSp macro="">
      <xdr:nvCxnSpPr>
        <xdr:cNvPr id="130" name="直線コネクタ 129"/>
        <xdr:cNvCxnSpPr/>
      </xdr:nvCxnSpPr>
      <xdr:spPr>
        <a:xfrm flipV="1">
          <a:off x="7886700" y="6773190"/>
          <a:ext cx="8001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112679</xdr:rowOff>
    </xdr:from>
    <xdr:to>
      <xdr:col>41</xdr:col>
      <xdr:colOff>101600</xdr:colOff>
      <xdr:row>41</xdr:row>
      <xdr:rowOff>42829</xdr:rowOff>
    </xdr:to>
    <xdr:sp macro="" textlink="">
      <xdr:nvSpPr>
        <xdr:cNvPr id="131" name="楕円 130"/>
        <xdr:cNvSpPr/>
      </xdr:nvSpPr>
      <xdr:spPr>
        <a:xfrm>
          <a:off x="7029450" y="67230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163251</xdr:rowOff>
    </xdr:from>
    <xdr:to>
      <xdr:col>45</xdr:col>
      <xdr:colOff>177800</xdr:colOff>
      <xdr:row>40</xdr:row>
      <xdr:rowOff>163479</xdr:rowOff>
    </xdr:to>
    <xdr:cxnSp macro="">
      <xdr:nvCxnSpPr>
        <xdr:cNvPr id="132" name="直線コネクタ 131"/>
        <xdr:cNvCxnSpPr/>
      </xdr:nvCxnSpPr>
      <xdr:spPr>
        <a:xfrm flipV="1">
          <a:off x="7080250" y="6773601"/>
          <a:ext cx="80645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3" name="n_1aveValue【道路】&#10;一人当たり延長"/>
        <xdr:cNvSpPr txBox="1"/>
      </xdr:nvSpPr>
      <xdr:spPr>
        <a:xfrm>
          <a:off x="8458277" y="635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4" name="n_2aveValue【道路】&#10;一人当たり延長"/>
        <xdr:cNvSpPr txBox="1"/>
      </xdr:nvSpPr>
      <xdr:spPr>
        <a:xfrm>
          <a:off x="7677227" y="636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112117</xdr:rowOff>
    </xdr:from>
    <xdr:ext cx="469744" cy="259045"/>
    <xdr:sp macro="" textlink="">
      <xdr:nvSpPr>
        <xdr:cNvPr id="135" name="n_3aveValue【道路】&#10;一人当たり延長"/>
        <xdr:cNvSpPr txBox="1"/>
      </xdr:nvSpPr>
      <xdr:spPr>
        <a:xfrm>
          <a:off x="6864427" y="639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36" name="n_4aveValue【道路】&#10;一人当たり延長"/>
        <xdr:cNvSpPr txBox="1"/>
      </xdr:nvSpPr>
      <xdr:spPr>
        <a:xfrm>
          <a:off x="6070677" y="64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33317</xdr:rowOff>
    </xdr:from>
    <xdr:ext cx="469744" cy="259045"/>
    <xdr:sp macro="" textlink="">
      <xdr:nvSpPr>
        <xdr:cNvPr id="137" name="n_1mainValue【道路】&#10;一人当たり延長"/>
        <xdr:cNvSpPr txBox="1"/>
      </xdr:nvSpPr>
      <xdr:spPr>
        <a:xfrm>
          <a:off x="8458277" y="68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33728</xdr:rowOff>
    </xdr:from>
    <xdr:ext cx="469744" cy="259045"/>
    <xdr:sp macro="" textlink="">
      <xdr:nvSpPr>
        <xdr:cNvPr id="138" name="n_2mainValue【道路】&#10;一人当たり延長"/>
        <xdr:cNvSpPr txBox="1"/>
      </xdr:nvSpPr>
      <xdr:spPr>
        <a:xfrm>
          <a:off x="7677227" y="680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33956</xdr:rowOff>
    </xdr:from>
    <xdr:ext cx="469744" cy="259045"/>
    <xdr:sp macro="" textlink="">
      <xdr:nvSpPr>
        <xdr:cNvPr id="139" name="n_3mainValue【道路】&#10;一人当たり延長"/>
        <xdr:cNvSpPr txBox="1"/>
      </xdr:nvSpPr>
      <xdr:spPr>
        <a:xfrm>
          <a:off x="6864427" y="680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64" name="直線コネクタ 163"/>
        <xdr:cNvCxnSpPr/>
      </xdr:nvCxnSpPr>
      <xdr:spPr>
        <a:xfrm flipV="1">
          <a:off x="4177665" y="9309100"/>
          <a:ext cx="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橋りょう・トンネル】&#10;有形固定資産減価償却率最小値テキスト"/>
        <xdr:cNvSpPr txBox="1"/>
      </xdr:nvSpPr>
      <xdr:spPr>
        <a:xfrm>
          <a:off x="421640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xdr:cNvCxnSpPr/>
      </xdr:nvCxnSpPr>
      <xdr:spPr>
        <a:xfrm>
          <a:off x="4108450" y="1069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67" name="【橋りょう・トンネル】&#10;有形固定資産減価償却率最大値テキスト"/>
        <xdr:cNvSpPr txBox="1"/>
      </xdr:nvSpPr>
      <xdr:spPr>
        <a:xfrm>
          <a:off x="4216400" y="909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8" name="直線コネクタ 167"/>
        <xdr:cNvCxnSpPr/>
      </xdr:nvCxnSpPr>
      <xdr:spPr>
        <a:xfrm>
          <a:off x="4108450" y="930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69" name="【橋りょう・トンネル】&#10;有形固定資産減価償却率平均値テキスト"/>
        <xdr:cNvSpPr txBox="1"/>
      </xdr:nvSpPr>
      <xdr:spPr>
        <a:xfrm>
          <a:off x="4216400" y="9827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0" name="フローチャート: 判断 169"/>
        <xdr:cNvSpPr/>
      </xdr:nvSpPr>
      <xdr:spPr>
        <a:xfrm>
          <a:off x="4127500" y="984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1" name="フローチャート: 判断 170"/>
        <xdr:cNvSpPr/>
      </xdr:nvSpPr>
      <xdr:spPr>
        <a:xfrm>
          <a:off x="3384550" y="9768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2" name="フローチャート: 判断 171"/>
        <xdr:cNvSpPr/>
      </xdr:nvSpPr>
      <xdr:spPr>
        <a:xfrm>
          <a:off x="2571750" y="9702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3" name="フローチャート: 判断 172"/>
        <xdr:cNvSpPr/>
      </xdr:nvSpPr>
      <xdr:spPr>
        <a:xfrm>
          <a:off x="17780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74" name="フローチャート: 判断 173"/>
        <xdr:cNvSpPr/>
      </xdr:nvSpPr>
      <xdr:spPr>
        <a:xfrm>
          <a:off x="984250" y="9469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86360</xdr:rowOff>
    </xdr:from>
    <xdr:to>
      <xdr:col>24</xdr:col>
      <xdr:colOff>114300</xdr:colOff>
      <xdr:row>58</xdr:row>
      <xdr:rowOff>16510</xdr:rowOff>
    </xdr:to>
    <xdr:sp macro="" textlink="">
      <xdr:nvSpPr>
        <xdr:cNvPr id="180" name="楕円 179"/>
        <xdr:cNvSpPr/>
      </xdr:nvSpPr>
      <xdr:spPr>
        <a:xfrm>
          <a:off x="4127500" y="95034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109237</xdr:rowOff>
    </xdr:from>
    <xdr:ext cx="405111" cy="259045"/>
    <xdr:sp macro="" textlink="">
      <xdr:nvSpPr>
        <xdr:cNvPr id="181" name="【橋りょう・トンネル】&#10;有形固定資産減価償却率該当値テキスト"/>
        <xdr:cNvSpPr txBox="1"/>
      </xdr:nvSpPr>
      <xdr:spPr>
        <a:xfrm>
          <a:off x="4216400"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36830</xdr:rowOff>
    </xdr:from>
    <xdr:to>
      <xdr:col>20</xdr:col>
      <xdr:colOff>38100</xdr:colOff>
      <xdr:row>57</xdr:row>
      <xdr:rowOff>138430</xdr:rowOff>
    </xdr:to>
    <xdr:sp macro="" textlink="">
      <xdr:nvSpPr>
        <xdr:cNvPr id="182" name="楕円 181"/>
        <xdr:cNvSpPr/>
      </xdr:nvSpPr>
      <xdr:spPr>
        <a:xfrm>
          <a:off x="3384550" y="9453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87630</xdr:rowOff>
    </xdr:from>
    <xdr:to>
      <xdr:col>24</xdr:col>
      <xdr:colOff>63500</xdr:colOff>
      <xdr:row>57</xdr:row>
      <xdr:rowOff>137160</xdr:rowOff>
    </xdr:to>
    <xdr:cxnSp macro="">
      <xdr:nvCxnSpPr>
        <xdr:cNvPr id="183" name="直線コネクタ 182"/>
        <xdr:cNvCxnSpPr/>
      </xdr:nvCxnSpPr>
      <xdr:spPr>
        <a:xfrm>
          <a:off x="3429000" y="9504680"/>
          <a:ext cx="7493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158750</xdr:rowOff>
    </xdr:from>
    <xdr:to>
      <xdr:col>15</xdr:col>
      <xdr:colOff>101600</xdr:colOff>
      <xdr:row>57</xdr:row>
      <xdr:rowOff>88900</xdr:rowOff>
    </xdr:to>
    <xdr:sp macro="" textlink="">
      <xdr:nvSpPr>
        <xdr:cNvPr id="184" name="楕円 183"/>
        <xdr:cNvSpPr/>
      </xdr:nvSpPr>
      <xdr:spPr>
        <a:xfrm>
          <a:off x="2571750" y="9410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38100</xdr:rowOff>
    </xdr:from>
    <xdr:to>
      <xdr:col>19</xdr:col>
      <xdr:colOff>177800</xdr:colOff>
      <xdr:row>57</xdr:row>
      <xdr:rowOff>87630</xdr:rowOff>
    </xdr:to>
    <xdr:cxnSp macro="">
      <xdr:nvCxnSpPr>
        <xdr:cNvPr id="185" name="直線コネクタ 184"/>
        <xdr:cNvCxnSpPr/>
      </xdr:nvCxnSpPr>
      <xdr:spPr>
        <a:xfrm>
          <a:off x="2622550" y="9455150"/>
          <a:ext cx="8064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109220</xdr:rowOff>
    </xdr:from>
    <xdr:to>
      <xdr:col>10</xdr:col>
      <xdr:colOff>165100</xdr:colOff>
      <xdr:row>57</xdr:row>
      <xdr:rowOff>39370</xdr:rowOff>
    </xdr:to>
    <xdr:sp macro="" textlink="">
      <xdr:nvSpPr>
        <xdr:cNvPr id="186" name="楕円 185"/>
        <xdr:cNvSpPr/>
      </xdr:nvSpPr>
      <xdr:spPr>
        <a:xfrm>
          <a:off x="1778000" y="9361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160020</xdr:rowOff>
    </xdr:from>
    <xdr:to>
      <xdr:col>15</xdr:col>
      <xdr:colOff>50800</xdr:colOff>
      <xdr:row>57</xdr:row>
      <xdr:rowOff>38100</xdr:rowOff>
    </xdr:to>
    <xdr:cxnSp macro="">
      <xdr:nvCxnSpPr>
        <xdr:cNvPr id="187" name="直線コネクタ 186"/>
        <xdr:cNvCxnSpPr/>
      </xdr:nvCxnSpPr>
      <xdr:spPr>
        <a:xfrm>
          <a:off x="1828800" y="9411970"/>
          <a:ext cx="79375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88" name="n_1aveValue【橋りょう・トンネル】&#10;有形固定資産減価償却率"/>
        <xdr:cNvSpPr txBox="1"/>
      </xdr:nvSpPr>
      <xdr:spPr>
        <a:xfrm>
          <a:off x="3239144" y="986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89" name="n_2aveValue【橋りょう・トンネル】&#10;有形固定資産減価償却率"/>
        <xdr:cNvSpPr txBox="1"/>
      </xdr:nvSpPr>
      <xdr:spPr>
        <a:xfrm>
          <a:off x="2439044" y="978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90" name="n_3aveValue【橋りょう・トンネル】&#10;有形固定資産減価償却率"/>
        <xdr:cNvSpPr txBox="1"/>
      </xdr:nvSpPr>
      <xdr:spPr>
        <a:xfrm>
          <a:off x="1645294" y="972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1" name="n_4aveValue【橋りょう・トンネル】&#10;有形固定資産減価償却率"/>
        <xdr:cNvSpPr txBox="1"/>
      </xdr:nvSpPr>
      <xdr:spPr>
        <a:xfrm>
          <a:off x="851544" y="925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154957</xdr:rowOff>
    </xdr:from>
    <xdr:ext cx="405111" cy="259045"/>
    <xdr:sp macro="" textlink="">
      <xdr:nvSpPr>
        <xdr:cNvPr id="192" name="n_1mainValue【橋りょう・トンネル】&#10;有形固定資産減価償却率"/>
        <xdr:cNvSpPr txBox="1"/>
      </xdr:nvSpPr>
      <xdr:spPr>
        <a:xfrm>
          <a:off x="3239144" y="924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105427</xdr:rowOff>
    </xdr:from>
    <xdr:ext cx="405111" cy="259045"/>
    <xdr:sp macro="" textlink="">
      <xdr:nvSpPr>
        <xdr:cNvPr id="193" name="n_2mainValue【橋りょう・トンネル】&#10;有形固定資産減価償却率"/>
        <xdr:cNvSpPr txBox="1"/>
      </xdr:nvSpPr>
      <xdr:spPr>
        <a:xfrm>
          <a:off x="2439044" y="919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55897</xdr:rowOff>
    </xdr:from>
    <xdr:ext cx="405111" cy="259045"/>
    <xdr:sp macro="" textlink="">
      <xdr:nvSpPr>
        <xdr:cNvPr id="194" name="n_3mainValue【橋りょう・トンネル】&#10;有形固定資産減価償却率"/>
        <xdr:cNvSpPr txBox="1"/>
      </xdr:nvSpPr>
      <xdr:spPr>
        <a:xfrm>
          <a:off x="1645294" y="914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xdr:cNvCxnSpPr/>
      </xdr:nvCxnSpPr>
      <xdr:spPr>
        <a:xfrm>
          <a:off x="5956300" y="10464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xdr:cNvSpPr txBox="1"/>
      </xdr:nvSpPr>
      <xdr:spPr>
        <a:xfrm>
          <a:off x="5726564" y="10328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xdr:cNvCxnSpPr/>
      </xdr:nvCxnSpPr>
      <xdr:spPr>
        <a:xfrm>
          <a:off x="5956300" y="9366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xdr:cNvSpPr txBox="1"/>
      </xdr:nvSpPr>
      <xdr:spPr>
        <a:xfrm>
          <a:off x="5418031" y="9230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14" name="直線コネクタ 213"/>
        <xdr:cNvCxnSpPr/>
      </xdr:nvCxnSpPr>
      <xdr:spPr>
        <a:xfrm flipV="1">
          <a:off x="9429115" y="9204785"/>
          <a:ext cx="0" cy="1254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15" name="【橋りょう・トンネル】&#10;一人当たり有形固定資産（償却資産）額最小値テキスト"/>
        <xdr:cNvSpPr txBox="1"/>
      </xdr:nvSpPr>
      <xdr:spPr>
        <a:xfrm>
          <a:off x="9467850" y="10462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16" name="直線コネクタ 215"/>
        <xdr:cNvCxnSpPr/>
      </xdr:nvCxnSpPr>
      <xdr:spPr>
        <a:xfrm>
          <a:off x="9359900" y="10459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17" name="【橋りょう・トンネル】&#10;一人当たり有形固定資産（償却資産）額最大値テキスト"/>
        <xdr:cNvSpPr txBox="1"/>
      </xdr:nvSpPr>
      <xdr:spPr>
        <a:xfrm>
          <a:off x="9467850" y="898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18" name="直線コネクタ 217"/>
        <xdr:cNvCxnSpPr/>
      </xdr:nvCxnSpPr>
      <xdr:spPr>
        <a:xfrm>
          <a:off x="9359900" y="92047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105345</xdr:rowOff>
    </xdr:from>
    <xdr:ext cx="534377" cy="259045"/>
    <xdr:sp macro="" textlink="">
      <xdr:nvSpPr>
        <xdr:cNvPr id="219" name="【橋りょう・トンネル】&#10;一人当たり有形固定資産（償却資産）額平均値テキスト"/>
        <xdr:cNvSpPr txBox="1"/>
      </xdr:nvSpPr>
      <xdr:spPr>
        <a:xfrm>
          <a:off x="9467850" y="985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0" name="フローチャート: 判断 219"/>
        <xdr:cNvSpPr/>
      </xdr:nvSpPr>
      <xdr:spPr>
        <a:xfrm>
          <a:off x="9398000" y="99948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21" name="フローチャート: 判断 220"/>
        <xdr:cNvSpPr/>
      </xdr:nvSpPr>
      <xdr:spPr>
        <a:xfrm>
          <a:off x="8636000" y="99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22" name="フローチャート: 判断 221"/>
        <xdr:cNvSpPr/>
      </xdr:nvSpPr>
      <xdr:spPr>
        <a:xfrm>
          <a:off x="7842250" y="99622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23" name="フローチャート: 判断 222"/>
        <xdr:cNvSpPr/>
      </xdr:nvSpPr>
      <xdr:spPr>
        <a:xfrm>
          <a:off x="7029450" y="99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24" name="フローチャート: 判断 223"/>
        <xdr:cNvSpPr/>
      </xdr:nvSpPr>
      <xdr:spPr>
        <a:xfrm>
          <a:off x="6235700" y="100373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118587</xdr:rowOff>
    </xdr:from>
    <xdr:to>
      <xdr:col>55</xdr:col>
      <xdr:colOff>50800</xdr:colOff>
      <xdr:row>61</xdr:row>
      <xdr:rowOff>48737</xdr:rowOff>
    </xdr:to>
    <xdr:sp macro="" textlink="">
      <xdr:nvSpPr>
        <xdr:cNvPr id="230" name="楕円 229"/>
        <xdr:cNvSpPr/>
      </xdr:nvSpPr>
      <xdr:spPr>
        <a:xfrm>
          <a:off x="9398000" y="1003093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97014</xdr:rowOff>
    </xdr:from>
    <xdr:ext cx="534377" cy="259045"/>
    <xdr:sp macro="" textlink="">
      <xdr:nvSpPr>
        <xdr:cNvPr id="231" name="【橋りょう・トンネル】&#10;一人当たり有形固定資産（償却資産）額該当値テキスト"/>
        <xdr:cNvSpPr txBox="1"/>
      </xdr:nvSpPr>
      <xdr:spPr>
        <a:xfrm>
          <a:off x="9467850" y="100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121667</xdr:rowOff>
    </xdr:from>
    <xdr:to>
      <xdr:col>50</xdr:col>
      <xdr:colOff>165100</xdr:colOff>
      <xdr:row>61</xdr:row>
      <xdr:rowOff>51817</xdr:rowOff>
    </xdr:to>
    <xdr:sp macro="" textlink="">
      <xdr:nvSpPr>
        <xdr:cNvPr id="232" name="楕円 231"/>
        <xdr:cNvSpPr/>
      </xdr:nvSpPr>
      <xdr:spPr>
        <a:xfrm>
          <a:off x="8636000" y="100340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169387</xdr:rowOff>
    </xdr:from>
    <xdr:to>
      <xdr:col>55</xdr:col>
      <xdr:colOff>0</xdr:colOff>
      <xdr:row>61</xdr:row>
      <xdr:rowOff>1017</xdr:rowOff>
    </xdr:to>
    <xdr:cxnSp macro="">
      <xdr:nvCxnSpPr>
        <xdr:cNvPr id="233" name="直線コネクタ 232"/>
        <xdr:cNvCxnSpPr/>
      </xdr:nvCxnSpPr>
      <xdr:spPr>
        <a:xfrm flipV="1">
          <a:off x="8686800" y="10075387"/>
          <a:ext cx="74295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124285</xdr:rowOff>
    </xdr:from>
    <xdr:to>
      <xdr:col>46</xdr:col>
      <xdr:colOff>38100</xdr:colOff>
      <xdr:row>61</xdr:row>
      <xdr:rowOff>54435</xdr:rowOff>
    </xdr:to>
    <xdr:sp macro="" textlink="">
      <xdr:nvSpPr>
        <xdr:cNvPr id="234" name="楕円 233"/>
        <xdr:cNvSpPr/>
      </xdr:nvSpPr>
      <xdr:spPr>
        <a:xfrm>
          <a:off x="7842250" y="100366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1017</xdr:rowOff>
    </xdr:from>
    <xdr:to>
      <xdr:col>50</xdr:col>
      <xdr:colOff>114300</xdr:colOff>
      <xdr:row>61</xdr:row>
      <xdr:rowOff>3635</xdr:rowOff>
    </xdr:to>
    <xdr:cxnSp macro="">
      <xdr:nvCxnSpPr>
        <xdr:cNvPr id="235" name="直線コネクタ 234"/>
        <xdr:cNvCxnSpPr/>
      </xdr:nvCxnSpPr>
      <xdr:spPr>
        <a:xfrm flipV="1">
          <a:off x="7886700" y="10078467"/>
          <a:ext cx="800100" cy="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126742</xdr:rowOff>
    </xdr:from>
    <xdr:to>
      <xdr:col>41</xdr:col>
      <xdr:colOff>101600</xdr:colOff>
      <xdr:row>61</xdr:row>
      <xdr:rowOff>56892</xdr:rowOff>
    </xdr:to>
    <xdr:sp macro="" textlink="">
      <xdr:nvSpPr>
        <xdr:cNvPr id="236" name="楕円 235"/>
        <xdr:cNvSpPr/>
      </xdr:nvSpPr>
      <xdr:spPr>
        <a:xfrm>
          <a:off x="7029450" y="100390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3635</xdr:rowOff>
    </xdr:from>
    <xdr:to>
      <xdr:col>45</xdr:col>
      <xdr:colOff>177800</xdr:colOff>
      <xdr:row>61</xdr:row>
      <xdr:rowOff>6092</xdr:rowOff>
    </xdr:to>
    <xdr:cxnSp macro="">
      <xdr:nvCxnSpPr>
        <xdr:cNvPr id="237" name="直線コネクタ 236"/>
        <xdr:cNvCxnSpPr/>
      </xdr:nvCxnSpPr>
      <xdr:spPr>
        <a:xfrm flipV="1">
          <a:off x="7080250" y="10081085"/>
          <a:ext cx="80645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9428</xdr:rowOff>
    </xdr:from>
    <xdr:ext cx="534377" cy="259045"/>
    <xdr:sp macro="" textlink="">
      <xdr:nvSpPr>
        <xdr:cNvPr id="238" name="n_1aveValue【橋りょう・トンネル】&#10;一人当たり有形固定資産（償却資産）額"/>
        <xdr:cNvSpPr txBox="1"/>
      </xdr:nvSpPr>
      <xdr:spPr>
        <a:xfrm>
          <a:off x="8425961" y="97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168031</xdr:rowOff>
    </xdr:from>
    <xdr:ext cx="534377" cy="259045"/>
    <xdr:sp macro="" textlink="">
      <xdr:nvSpPr>
        <xdr:cNvPr id="239" name="n_2aveValue【橋りょう・トンネル】&#10;一人当たり有形固定資産（償却資産）額"/>
        <xdr:cNvSpPr txBox="1"/>
      </xdr:nvSpPr>
      <xdr:spPr>
        <a:xfrm>
          <a:off x="7644911" y="97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10206</xdr:rowOff>
    </xdr:from>
    <xdr:ext cx="534377" cy="259045"/>
    <xdr:sp macro="" textlink="">
      <xdr:nvSpPr>
        <xdr:cNvPr id="240" name="n_3aveValue【橋りょう・トンネル】&#10;一人当たり有形固定資産（償却資産）額"/>
        <xdr:cNvSpPr txBox="1"/>
      </xdr:nvSpPr>
      <xdr:spPr>
        <a:xfrm>
          <a:off x="6851161" y="97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41" name="n_4aveValue【橋りょう・トンネル】&#10;一人当たり有形固定資産（償却資産）額"/>
        <xdr:cNvSpPr txBox="1"/>
      </xdr:nvSpPr>
      <xdr:spPr>
        <a:xfrm>
          <a:off x="6038361" y="981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61</xdr:row>
      <xdr:rowOff>42944</xdr:rowOff>
    </xdr:from>
    <xdr:ext cx="534377" cy="259045"/>
    <xdr:sp macro="" textlink="">
      <xdr:nvSpPr>
        <xdr:cNvPr id="242" name="n_1mainValue【橋りょう・トンネル】&#10;一人当たり有形固定資産（償却資産）額"/>
        <xdr:cNvSpPr txBox="1"/>
      </xdr:nvSpPr>
      <xdr:spPr>
        <a:xfrm>
          <a:off x="8425961" y="1012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45562</xdr:rowOff>
    </xdr:from>
    <xdr:ext cx="534377" cy="259045"/>
    <xdr:sp macro="" textlink="">
      <xdr:nvSpPr>
        <xdr:cNvPr id="243" name="n_2mainValue【橋りょう・トンネル】&#10;一人当たり有形固定資産（償却資産）額"/>
        <xdr:cNvSpPr txBox="1"/>
      </xdr:nvSpPr>
      <xdr:spPr>
        <a:xfrm>
          <a:off x="7644911" y="101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48019</xdr:rowOff>
    </xdr:from>
    <xdr:ext cx="534377" cy="259045"/>
    <xdr:sp macro="" textlink="">
      <xdr:nvSpPr>
        <xdr:cNvPr id="244" name="n_3mainValue【橋りょう・トンネル】&#10;一人当たり有形固定資産（償却資産）額"/>
        <xdr:cNvSpPr txBox="1"/>
      </xdr:nvSpPr>
      <xdr:spPr>
        <a:xfrm>
          <a:off x="6851161" y="1012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67" name="直線コネクタ 266"/>
        <xdr:cNvCxnSpPr/>
      </xdr:nvCxnSpPr>
      <xdr:spPr>
        <a:xfrm flipV="1">
          <a:off x="4177665" y="12857735"/>
          <a:ext cx="0" cy="1376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68" name="【公営住宅】&#10;有形固定資産減価償却率最小値テキスト"/>
        <xdr:cNvSpPr txBox="1"/>
      </xdr:nvSpPr>
      <xdr:spPr>
        <a:xfrm>
          <a:off x="4216400" y="14237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69" name="直線コネクタ 268"/>
        <xdr:cNvCxnSpPr/>
      </xdr:nvCxnSpPr>
      <xdr:spPr>
        <a:xfrm>
          <a:off x="4108450" y="142339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70" name="【公営住宅】&#10;有形固定資産減価償却率最大値テキスト"/>
        <xdr:cNvSpPr txBox="1"/>
      </xdr:nvSpPr>
      <xdr:spPr>
        <a:xfrm>
          <a:off x="4216400" y="1263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71" name="直線コネクタ 270"/>
        <xdr:cNvCxnSpPr/>
      </xdr:nvCxnSpPr>
      <xdr:spPr>
        <a:xfrm>
          <a:off x="4108450" y="128577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72" name="【公営住宅】&#10;有形固定資産減価償却率平均値テキスト"/>
        <xdr:cNvSpPr txBox="1"/>
      </xdr:nvSpPr>
      <xdr:spPr>
        <a:xfrm>
          <a:off x="4216400" y="13235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3" name="フローチャート: 判断 272"/>
        <xdr:cNvSpPr/>
      </xdr:nvSpPr>
      <xdr:spPr>
        <a:xfrm>
          <a:off x="4127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74" name="フローチャート: 判断 273"/>
        <xdr:cNvSpPr/>
      </xdr:nvSpPr>
      <xdr:spPr>
        <a:xfrm>
          <a:off x="3384550" y="133525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75" name="フローチャート: 判断 274"/>
        <xdr:cNvSpPr/>
      </xdr:nvSpPr>
      <xdr:spPr>
        <a:xfrm>
          <a:off x="2571750" y="133433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76" name="フローチャート: 判断 275"/>
        <xdr:cNvSpPr/>
      </xdr:nvSpPr>
      <xdr:spPr>
        <a:xfrm>
          <a:off x="1778000" y="13350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77" name="フローチャート: 判断 276"/>
        <xdr:cNvSpPr/>
      </xdr:nvSpPr>
      <xdr:spPr>
        <a:xfrm>
          <a:off x="984250" y="13270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106172</xdr:rowOff>
    </xdr:from>
    <xdr:to>
      <xdr:col>24</xdr:col>
      <xdr:colOff>114300</xdr:colOff>
      <xdr:row>82</xdr:row>
      <xdr:rowOff>36322</xdr:rowOff>
    </xdr:to>
    <xdr:sp macro="" textlink="">
      <xdr:nvSpPr>
        <xdr:cNvPr id="283" name="楕円 282"/>
        <xdr:cNvSpPr/>
      </xdr:nvSpPr>
      <xdr:spPr>
        <a:xfrm>
          <a:off x="4127500" y="134856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84599</xdr:rowOff>
    </xdr:from>
    <xdr:ext cx="405111" cy="259045"/>
    <xdr:sp macro="" textlink="">
      <xdr:nvSpPr>
        <xdr:cNvPr id="284" name="【公営住宅】&#10;有形固定資産減価償却率該当値テキスト"/>
        <xdr:cNvSpPr txBox="1"/>
      </xdr:nvSpPr>
      <xdr:spPr>
        <a:xfrm>
          <a:off x="4216400" y="1346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108458</xdr:rowOff>
    </xdr:from>
    <xdr:to>
      <xdr:col>20</xdr:col>
      <xdr:colOff>38100</xdr:colOff>
      <xdr:row>82</xdr:row>
      <xdr:rowOff>38608</xdr:rowOff>
    </xdr:to>
    <xdr:sp macro="" textlink="">
      <xdr:nvSpPr>
        <xdr:cNvPr id="285" name="楕円 284"/>
        <xdr:cNvSpPr/>
      </xdr:nvSpPr>
      <xdr:spPr>
        <a:xfrm>
          <a:off x="3384550" y="134879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156972</xdr:rowOff>
    </xdr:from>
    <xdr:to>
      <xdr:col>24</xdr:col>
      <xdr:colOff>63500</xdr:colOff>
      <xdr:row>81</xdr:row>
      <xdr:rowOff>159258</xdr:rowOff>
    </xdr:to>
    <xdr:cxnSp macro="">
      <xdr:nvCxnSpPr>
        <xdr:cNvPr id="286" name="直線コネクタ 285"/>
        <xdr:cNvCxnSpPr/>
      </xdr:nvCxnSpPr>
      <xdr:spPr>
        <a:xfrm flipV="1">
          <a:off x="3429000" y="13536422"/>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76454</xdr:rowOff>
    </xdr:from>
    <xdr:to>
      <xdr:col>15</xdr:col>
      <xdr:colOff>101600</xdr:colOff>
      <xdr:row>82</xdr:row>
      <xdr:rowOff>6604</xdr:rowOff>
    </xdr:to>
    <xdr:sp macro="" textlink="">
      <xdr:nvSpPr>
        <xdr:cNvPr id="287" name="楕円 286"/>
        <xdr:cNvSpPr/>
      </xdr:nvSpPr>
      <xdr:spPr>
        <a:xfrm>
          <a:off x="2571750" y="134559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127254</xdr:rowOff>
    </xdr:from>
    <xdr:to>
      <xdr:col>19</xdr:col>
      <xdr:colOff>177800</xdr:colOff>
      <xdr:row>81</xdr:row>
      <xdr:rowOff>159258</xdr:rowOff>
    </xdr:to>
    <xdr:cxnSp macro="">
      <xdr:nvCxnSpPr>
        <xdr:cNvPr id="288" name="直線コネクタ 287"/>
        <xdr:cNvCxnSpPr/>
      </xdr:nvCxnSpPr>
      <xdr:spPr>
        <a:xfrm>
          <a:off x="2622550" y="13506704"/>
          <a:ext cx="8064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78739</xdr:rowOff>
    </xdr:from>
    <xdr:to>
      <xdr:col>10</xdr:col>
      <xdr:colOff>165100</xdr:colOff>
      <xdr:row>82</xdr:row>
      <xdr:rowOff>8889</xdr:rowOff>
    </xdr:to>
    <xdr:sp macro="" textlink="">
      <xdr:nvSpPr>
        <xdr:cNvPr id="289" name="楕円 288"/>
        <xdr:cNvSpPr/>
      </xdr:nvSpPr>
      <xdr:spPr>
        <a:xfrm>
          <a:off x="1778000" y="134581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127254</xdr:rowOff>
    </xdr:from>
    <xdr:to>
      <xdr:col>15</xdr:col>
      <xdr:colOff>50800</xdr:colOff>
      <xdr:row>81</xdr:row>
      <xdr:rowOff>129539</xdr:rowOff>
    </xdr:to>
    <xdr:cxnSp macro="">
      <xdr:nvCxnSpPr>
        <xdr:cNvPr id="290" name="直線コネクタ 289"/>
        <xdr:cNvCxnSpPr/>
      </xdr:nvCxnSpPr>
      <xdr:spPr>
        <a:xfrm flipV="1">
          <a:off x="1828800" y="13506704"/>
          <a:ext cx="7937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291" name="n_1aveValue【公営住宅】&#10;有形固定資産減価償却率"/>
        <xdr:cNvSpPr txBox="1"/>
      </xdr:nvSpPr>
      <xdr:spPr>
        <a:xfrm>
          <a:off x="3239144" y="1313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292" name="n_2aveValue【公営住宅】&#10;有形固定資産減価償却率"/>
        <xdr:cNvSpPr txBox="1"/>
      </xdr:nvSpPr>
      <xdr:spPr>
        <a:xfrm>
          <a:off x="2439044" y="1312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293" name="n_3aveValue【公営住宅】&#10;有形固定資産減価償却率"/>
        <xdr:cNvSpPr txBox="1"/>
      </xdr:nvSpPr>
      <xdr:spPr>
        <a:xfrm>
          <a:off x="1645294"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94" name="n_4aveValue【公営住宅】&#10;有形固定資産減価償却率"/>
        <xdr:cNvSpPr txBox="1"/>
      </xdr:nvSpPr>
      <xdr:spPr>
        <a:xfrm>
          <a:off x="851544"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29735</xdr:rowOff>
    </xdr:from>
    <xdr:ext cx="405111" cy="259045"/>
    <xdr:sp macro="" textlink="">
      <xdr:nvSpPr>
        <xdr:cNvPr id="295" name="n_1mainValue【公営住宅】&#10;有形固定資産減価償却率"/>
        <xdr:cNvSpPr txBox="1"/>
      </xdr:nvSpPr>
      <xdr:spPr>
        <a:xfrm>
          <a:off x="3239144" y="1357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169181</xdr:rowOff>
    </xdr:from>
    <xdr:ext cx="405111" cy="259045"/>
    <xdr:sp macro="" textlink="">
      <xdr:nvSpPr>
        <xdr:cNvPr id="296" name="n_2mainValue【公営住宅】&#10;有形固定資産減価償却率"/>
        <xdr:cNvSpPr txBox="1"/>
      </xdr:nvSpPr>
      <xdr:spPr>
        <a:xfrm>
          <a:off x="2439044" y="135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297" name="n_3mainValue【公営住宅】&#10;有形固定資産減価償却率"/>
        <xdr:cNvSpPr txBox="1"/>
      </xdr:nvSpPr>
      <xdr:spPr>
        <a:xfrm>
          <a:off x="1645294" y="1354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23" name="直線コネクタ 322"/>
        <xdr:cNvCxnSpPr/>
      </xdr:nvCxnSpPr>
      <xdr:spPr>
        <a:xfrm flipV="1">
          <a:off x="9429115" y="128779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24" name="【公営住宅】&#10;一人当たり面積最小値テキスト"/>
        <xdr:cNvSpPr txBox="1"/>
      </xdr:nvSpPr>
      <xdr:spPr>
        <a:xfrm>
          <a:off x="9467850" y="1432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25" name="直線コネクタ 324"/>
        <xdr:cNvCxnSpPr/>
      </xdr:nvCxnSpPr>
      <xdr:spPr>
        <a:xfrm>
          <a:off x="9359900" y="14316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6" name="【公営住宅】&#10;一人当たり面積最大値テキスト"/>
        <xdr:cNvSpPr txBox="1"/>
      </xdr:nvSpPr>
      <xdr:spPr>
        <a:xfrm>
          <a:off x="9467850" y="1265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7" name="直線コネクタ 326"/>
        <xdr:cNvCxnSpPr/>
      </xdr:nvCxnSpPr>
      <xdr:spPr>
        <a:xfrm>
          <a:off x="9359900" y="128779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44466</xdr:rowOff>
    </xdr:from>
    <xdr:ext cx="469744" cy="259045"/>
    <xdr:sp macro="" textlink="">
      <xdr:nvSpPr>
        <xdr:cNvPr id="328" name="【公営住宅】&#10;一人当たり面積平均値テキスト"/>
        <xdr:cNvSpPr txBox="1"/>
      </xdr:nvSpPr>
      <xdr:spPr>
        <a:xfrm>
          <a:off x="9467850" y="13589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29" name="フローチャート: 判断 328"/>
        <xdr:cNvSpPr/>
      </xdr:nvSpPr>
      <xdr:spPr>
        <a:xfrm>
          <a:off x="939800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30" name="フローチャート: 判断 329"/>
        <xdr:cNvSpPr/>
      </xdr:nvSpPr>
      <xdr:spPr>
        <a:xfrm>
          <a:off x="8636000" y="1372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31" name="フローチャート: 判断 330"/>
        <xdr:cNvSpPr/>
      </xdr:nvSpPr>
      <xdr:spPr>
        <a:xfrm>
          <a:off x="7842250" y="137065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32" name="フローチャート: 判断 331"/>
        <xdr:cNvSpPr/>
      </xdr:nvSpPr>
      <xdr:spPr>
        <a:xfrm>
          <a:off x="7029450" y="1370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3" name="フローチャート: 判断 332"/>
        <xdr:cNvSpPr/>
      </xdr:nvSpPr>
      <xdr:spPr>
        <a:xfrm>
          <a:off x="62357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121194</xdr:rowOff>
    </xdr:from>
    <xdr:to>
      <xdr:col>55</xdr:col>
      <xdr:colOff>50800</xdr:colOff>
      <xdr:row>84</xdr:row>
      <xdr:rowOff>51344</xdr:rowOff>
    </xdr:to>
    <xdr:sp macro="" textlink="">
      <xdr:nvSpPr>
        <xdr:cNvPr id="339" name="楕円 338"/>
        <xdr:cNvSpPr/>
      </xdr:nvSpPr>
      <xdr:spPr>
        <a:xfrm>
          <a:off x="9398000" y="138308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99621</xdr:rowOff>
    </xdr:from>
    <xdr:ext cx="469744" cy="259045"/>
    <xdr:sp macro="" textlink="">
      <xdr:nvSpPr>
        <xdr:cNvPr id="340" name="【公営住宅】&#10;一人当たり面積該当値テキスト"/>
        <xdr:cNvSpPr txBox="1"/>
      </xdr:nvSpPr>
      <xdr:spPr>
        <a:xfrm>
          <a:off x="9467850" y="1380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153851</xdr:rowOff>
    </xdr:from>
    <xdr:to>
      <xdr:col>50</xdr:col>
      <xdr:colOff>165100</xdr:colOff>
      <xdr:row>84</xdr:row>
      <xdr:rowOff>84001</xdr:rowOff>
    </xdr:to>
    <xdr:sp macro="" textlink="">
      <xdr:nvSpPr>
        <xdr:cNvPr id="341" name="楕円 340"/>
        <xdr:cNvSpPr/>
      </xdr:nvSpPr>
      <xdr:spPr>
        <a:xfrm>
          <a:off x="8636000" y="138635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544</xdr:rowOff>
    </xdr:from>
    <xdr:to>
      <xdr:col>55</xdr:col>
      <xdr:colOff>0</xdr:colOff>
      <xdr:row>84</xdr:row>
      <xdr:rowOff>33201</xdr:rowOff>
    </xdr:to>
    <xdr:cxnSp macro="">
      <xdr:nvCxnSpPr>
        <xdr:cNvPr id="342" name="直線コネクタ 341"/>
        <xdr:cNvCxnSpPr/>
      </xdr:nvCxnSpPr>
      <xdr:spPr>
        <a:xfrm flipV="1">
          <a:off x="8686800" y="13875294"/>
          <a:ext cx="7429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139156</xdr:rowOff>
    </xdr:from>
    <xdr:to>
      <xdr:col>46</xdr:col>
      <xdr:colOff>38100</xdr:colOff>
      <xdr:row>84</xdr:row>
      <xdr:rowOff>69306</xdr:rowOff>
    </xdr:to>
    <xdr:sp macro="" textlink="">
      <xdr:nvSpPr>
        <xdr:cNvPr id="343" name="楕円 342"/>
        <xdr:cNvSpPr/>
      </xdr:nvSpPr>
      <xdr:spPr>
        <a:xfrm>
          <a:off x="7842250" y="138488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18506</xdr:rowOff>
    </xdr:from>
    <xdr:to>
      <xdr:col>50</xdr:col>
      <xdr:colOff>114300</xdr:colOff>
      <xdr:row>84</xdr:row>
      <xdr:rowOff>33201</xdr:rowOff>
    </xdr:to>
    <xdr:cxnSp macro="">
      <xdr:nvCxnSpPr>
        <xdr:cNvPr id="344" name="直線コネクタ 343"/>
        <xdr:cNvCxnSpPr/>
      </xdr:nvCxnSpPr>
      <xdr:spPr>
        <a:xfrm>
          <a:off x="7886700" y="13893256"/>
          <a:ext cx="8001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113030</xdr:rowOff>
    </xdr:from>
    <xdr:to>
      <xdr:col>41</xdr:col>
      <xdr:colOff>101600</xdr:colOff>
      <xdr:row>84</xdr:row>
      <xdr:rowOff>43180</xdr:rowOff>
    </xdr:to>
    <xdr:sp macro="" textlink="">
      <xdr:nvSpPr>
        <xdr:cNvPr id="345" name="楕円 344"/>
        <xdr:cNvSpPr/>
      </xdr:nvSpPr>
      <xdr:spPr>
        <a:xfrm>
          <a:off x="7029450" y="13822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163830</xdr:rowOff>
    </xdr:from>
    <xdr:to>
      <xdr:col>45</xdr:col>
      <xdr:colOff>177800</xdr:colOff>
      <xdr:row>84</xdr:row>
      <xdr:rowOff>18506</xdr:rowOff>
    </xdr:to>
    <xdr:cxnSp macro="">
      <xdr:nvCxnSpPr>
        <xdr:cNvPr id="346" name="直線コネクタ 345"/>
        <xdr:cNvCxnSpPr/>
      </xdr:nvCxnSpPr>
      <xdr:spPr>
        <a:xfrm>
          <a:off x="7080250" y="13873480"/>
          <a:ext cx="806450" cy="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47" name="n_1aveValue【公営住宅】&#10;一人当たり面積"/>
        <xdr:cNvSpPr txBox="1"/>
      </xdr:nvSpPr>
      <xdr:spPr>
        <a:xfrm>
          <a:off x="8458277" y="1351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48" name="n_2aveValue【公営住宅】&#10;一人当たり面積"/>
        <xdr:cNvSpPr txBox="1"/>
      </xdr:nvSpPr>
      <xdr:spPr>
        <a:xfrm>
          <a:off x="7677227" y="1348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49" name="n_3aveValue【公営住宅】&#10;一人当たり面積"/>
        <xdr:cNvSpPr txBox="1"/>
      </xdr:nvSpPr>
      <xdr:spPr>
        <a:xfrm>
          <a:off x="6864427" y="134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50" name="n_4aveValue【公営住宅】&#10;一人当たり面積"/>
        <xdr:cNvSpPr txBox="1"/>
      </xdr:nvSpPr>
      <xdr:spPr>
        <a:xfrm>
          <a:off x="6070677" y="135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75128</xdr:rowOff>
    </xdr:from>
    <xdr:ext cx="469744" cy="259045"/>
    <xdr:sp macro="" textlink="">
      <xdr:nvSpPr>
        <xdr:cNvPr id="351" name="n_1mainValue【公営住宅】&#10;一人当たり面積"/>
        <xdr:cNvSpPr txBox="1"/>
      </xdr:nvSpPr>
      <xdr:spPr>
        <a:xfrm>
          <a:off x="8458277" y="1394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60433</xdr:rowOff>
    </xdr:from>
    <xdr:ext cx="469744" cy="259045"/>
    <xdr:sp macro="" textlink="">
      <xdr:nvSpPr>
        <xdr:cNvPr id="352" name="n_2mainValue【公営住宅】&#10;一人当たり面積"/>
        <xdr:cNvSpPr txBox="1"/>
      </xdr:nvSpPr>
      <xdr:spPr>
        <a:xfrm>
          <a:off x="7677227" y="139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53" name="n_3mainValue【公営住宅】&#10;一人当たり面積"/>
        <xdr:cNvSpPr txBox="1"/>
      </xdr:nvSpPr>
      <xdr:spPr>
        <a:xfrm>
          <a:off x="686442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4" name="テキスト ボックス 363"/>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5" name="直線コネクタ 364"/>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6" name="テキスト ボックス 365"/>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7" name="直線コネクタ 366"/>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8" name="テキスト ボックス 367"/>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9" name="直線コネクタ 368"/>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0" name="テキスト ボックス 369"/>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1" name="直線コネクタ 370"/>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2" name="テキスト ボックス 371"/>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3" name="直線コネクタ 372"/>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4" name="テキスト ボックス 373"/>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6" name="テキスト ボックス 375"/>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57150</xdr:rowOff>
    </xdr:from>
    <xdr:to>
      <xdr:col>24</xdr:col>
      <xdr:colOff>62865</xdr:colOff>
      <xdr:row>108</xdr:row>
      <xdr:rowOff>22861</xdr:rowOff>
    </xdr:to>
    <xdr:cxnSp macro="">
      <xdr:nvCxnSpPr>
        <xdr:cNvPr id="378" name="直線コネクタ 377"/>
        <xdr:cNvCxnSpPr/>
      </xdr:nvCxnSpPr>
      <xdr:spPr>
        <a:xfrm flipV="1">
          <a:off x="4177665" y="1663065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26688</xdr:rowOff>
    </xdr:from>
    <xdr:ext cx="405111" cy="259045"/>
    <xdr:sp macro="" textlink="">
      <xdr:nvSpPr>
        <xdr:cNvPr id="379" name="【港湾・漁港】&#10;有形固定資産減価償却率最小値テキスト"/>
        <xdr:cNvSpPr txBox="1"/>
      </xdr:nvSpPr>
      <xdr:spPr>
        <a:xfrm>
          <a:off x="42164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22861</xdr:rowOff>
    </xdr:from>
    <xdr:to>
      <xdr:col>24</xdr:col>
      <xdr:colOff>152400</xdr:colOff>
      <xdr:row>108</xdr:row>
      <xdr:rowOff>22861</xdr:rowOff>
    </xdr:to>
    <xdr:cxnSp macro="">
      <xdr:nvCxnSpPr>
        <xdr:cNvPr id="380" name="直線コネクタ 379"/>
        <xdr:cNvCxnSpPr/>
      </xdr:nvCxnSpPr>
      <xdr:spPr>
        <a:xfrm>
          <a:off x="4108450" y="1796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3827</xdr:rowOff>
    </xdr:from>
    <xdr:ext cx="405111" cy="259045"/>
    <xdr:sp macro="" textlink="">
      <xdr:nvSpPr>
        <xdr:cNvPr id="381" name="【港湾・漁港】&#10;有形固定資産減価償却率最大値テキスト"/>
        <xdr:cNvSpPr txBox="1"/>
      </xdr:nvSpPr>
      <xdr:spPr>
        <a:xfrm>
          <a:off x="4216400" y="1640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57150</xdr:rowOff>
    </xdr:from>
    <xdr:to>
      <xdr:col>24</xdr:col>
      <xdr:colOff>152400</xdr:colOff>
      <xdr:row>100</xdr:row>
      <xdr:rowOff>57150</xdr:rowOff>
    </xdr:to>
    <xdr:cxnSp macro="">
      <xdr:nvCxnSpPr>
        <xdr:cNvPr id="382" name="直線コネクタ 381"/>
        <xdr:cNvCxnSpPr/>
      </xdr:nvCxnSpPr>
      <xdr:spPr>
        <a:xfrm>
          <a:off x="4108450" y="16630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383" name="【港湾・漁港】&#10;有形固定資産減価償却率平均値テキスト"/>
        <xdr:cNvSpPr txBox="1"/>
      </xdr:nvSpPr>
      <xdr:spPr>
        <a:xfrm>
          <a:off x="4216400" y="17278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384" name="フローチャート: 判断 383"/>
        <xdr:cNvSpPr/>
      </xdr:nvSpPr>
      <xdr:spPr>
        <a:xfrm>
          <a:off x="4127500" y="17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147320</xdr:rowOff>
    </xdr:from>
    <xdr:to>
      <xdr:col>20</xdr:col>
      <xdr:colOff>38100</xdr:colOff>
      <xdr:row>104</xdr:row>
      <xdr:rowOff>77470</xdr:rowOff>
    </xdr:to>
    <xdr:sp macro="" textlink="">
      <xdr:nvSpPr>
        <xdr:cNvPr id="385" name="フローチャート: 判断 384"/>
        <xdr:cNvSpPr/>
      </xdr:nvSpPr>
      <xdr:spPr>
        <a:xfrm>
          <a:off x="3384550" y="17235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143511</xdr:rowOff>
    </xdr:from>
    <xdr:to>
      <xdr:col>15</xdr:col>
      <xdr:colOff>101600</xdr:colOff>
      <xdr:row>105</xdr:row>
      <xdr:rowOff>73661</xdr:rowOff>
    </xdr:to>
    <xdr:sp macro="" textlink="">
      <xdr:nvSpPr>
        <xdr:cNvPr id="386" name="フローチャート: 判断 385"/>
        <xdr:cNvSpPr/>
      </xdr:nvSpPr>
      <xdr:spPr>
        <a:xfrm>
          <a:off x="2571750" y="174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124461</xdr:rowOff>
    </xdr:from>
    <xdr:to>
      <xdr:col>10</xdr:col>
      <xdr:colOff>165100</xdr:colOff>
      <xdr:row>105</xdr:row>
      <xdr:rowOff>54611</xdr:rowOff>
    </xdr:to>
    <xdr:sp macro="" textlink="">
      <xdr:nvSpPr>
        <xdr:cNvPr id="387" name="フローチャート: 判断 386"/>
        <xdr:cNvSpPr/>
      </xdr:nvSpPr>
      <xdr:spPr>
        <a:xfrm>
          <a:off x="1778000" y="1738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388" name="フローチャート: 判断 387"/>
        <xdr:cNvSpPr/>
      </xdr:nvSpPr>
      <xdr:spPr>
        <a:xfrm>
          <a:off x="984250" y="173532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93980</xdr:rowOff>
    </xdr:from>
    <xdr:to>
      <xdr:col>24</xdr:col>
      <xdr:colOff>114300</xdr:colOff>
      <xdr:row>101</xdr:row>
      <xdr:rowOff>24130</xdr:rowOff>
    </xdr:to>
    <xdr:sp macro="" textlink="">
      <xdr:nvSpPr>
        <xdr:cNvPr id="394" name="楕円 393"/>
        <xdr:cNvSpPr/>
      </xdr:nvSpPr>
      <xdr:spPr>
        <a:xfrm>
          <a:off x="4127500" y="166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8907</xdr:rowOff>
    </xdr:from>
    <xdr:ext cx="405111" cy="259045"/>
    <xdr:sp macro="" textlink="">
      <xdr:nvSpPr>
        <xdr:cNvPr id="395" name="【港湾・漁港】&#10;有形固定資産減価償却率該当値テキスト"/>
        <xdr:cNvSpPr txBox="1"/>
      </xdr:nvSpPr>
      <xdr:spPr>
        <a:xfrm>
          <a:off x="4216400" y="1658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151130</xdr:rowOff>
    </xdr:from>
    <xdr:to>
      <xdr:col>20</xdr:col>
      <xdr:colOff>38100</xdr:colOff>
      <xdr:row>101</xdr:row>
      <xdr:rowOff>81280</xdr:rowOff>
    </xdr:to>
    <xdr:sp macro="" textlink="">
      <xdr:nvSpPr>
        <xdr:cNvPr id="396" name="楕円 395"/>
        <xdr:cNvSpPr/>
      </xdr:nvSpPr>
      <xdr:spPr>
        <a:xfrm>
          <a:off x="3384550" y="16724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144780</xdr:rowOff>
    </xdr:from>
    <xdr:to>
      <xdr:col>24</xdr:col>
      <xdr:colOff>63500</xdr:colOff>
      <xdr:row>101</xdr:row>
      <xdr:rowOff>30480</xdr:rowOff>
    </xdr:to>
    <xdr:cxnSp macro="">
      <xdr:nvCxnSpPr>
        <xdr:cNvPr id="397" name="直線コネクタ 396"/>
        <xdr:cNvCxnSpPr/>
      </xdr:nvCxnSpPr>
      <xdr:spPr>
        <a:xfrm flipV="1">
          <a:off x="3429000" y="16718280"/>
          <a:ext cx="7493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10161</xdr:rowOff>
    </xdr:from>
    <xdr:to>
      <xdr:col>15</xdr:col>
      <xdr:colOff>101600</xdr:colOff>
      <xdr:row>101</xdr:row>
      <xdr:rowOff>111761</xdr:rowOff>
    </xdr:to>
    <xdr:sp macro="" textlink="">
      <xdr:nvSpPr>
        <xdr:cNvPr id="398" name="楕円 397"/>
        <xdr:cNvSpPr/>
      </xdr:nvSpPr>
      <xdr:spPr>
        <a:xfrm>
          <a:off x="2571750" y="167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30480</xdr:rowOff>
    </xdr:from>
    <xdr:to>
      <xdr:col>19</xdr:col>
      <xdr:colOff>177800</xdr:colOff>
      <xdr:row>101</xdr:row>
      <xdr:rowOff>60961</xdr:rowOff>
    </xdr:to>
    <xdr:cxnSp macro="">
      <xdr:nvCxnSpPr>
        <xdr:cNvPr id="399" name="直線コネクタ 398"/>
        <xdr:cNvCxnSpPr/>
      </xdr:nvCxnSpPr>
      <xdr:spPr>
        <a:xfrm flipV="1">
          <a:off x="2622550" y="16775430"/>
          <a:ext cx="80645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17780</xdr:rowOff>
    </xdr:from>
    <xdr:to>
      <xdr:col>10</xdr:col>
      <xdr:colOff>165100</xdr:colOff>
      <xdr:row>101</xdr:row>
      <xdr:rowOff>119380</xdr:rowOff>
    </xdr:to>
    <xdr:sp macro="" textlink="">
      <xdr:nvSpPr>
        <xdr:cNvPr id="400" name="楕円 399"/>
        <xdr:cNvSpPr/>
      </xdr:nvSpPr>
      <xdr:spPr>
        <a:xfrm>
          <a:off x="17780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60961</xdr:rowOff>
    </xdr:from>
    <xdr:to>
      <xdr:col>15</xdr:col>
      <xdr:colOff>50800</xdr:colOff>
      <xdr:row>101</xdr:row>
      <xdr:rowOff>68580</xdr:rowOff>
    </xdr:to>
    <xdr:cxnSp macro="">
      <xdr:nvCxnSpPr>
        <xdr:cNvPr id="401" name="直線コネクタ 400"/>
        <xdr:cNvCxnSpPr/>
      </xdr:nvCxnSpPr>
      <xdr:spPr>
        <a:xfrm flipV="1">
          <a:off x="1828800" y="16805911"/>
          <a:ext cx="7937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68597</xdr:rowOff>
    </xdr:from>
    <xdr:ext cx="405111" cy="259045"/>
    <xdr:sp macro="" textlink="">
      <xdr:nvSpPr>
        <xdr:cNvPr id="402" name="n_1aveValue【港湾・漁港】&#10;有形固定資産減価償却率"/>
        <xdr:cNvSpPr txBox="1"/>
      </xdr:nvSpPr>
      <xdr:spPr>
        <a:xfrm>
          <a:off x="3239144" y="1732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64788</xdr:rowOff>
    </xdr:from>
    <xdr:ext cx="405111" cy="259045"/>
    <xdr:sp macro="" textlink="">
      <xdr:nvSpPr>
        <xdr:cNvPr id="403" name="n_2aveValue【港湾・漁港】&#10;有形固定資産減価償却率"/>
        <xdr:cNvSpPr txBox="1"/>
      </xdr:nvSpPr>
      <xdr:spPr>
        <a:xfrm>
          <a:off x="2439044" y="174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45738</xdr:rowOff>
    </xdr:from>
    <xdr:ext cx="405111" cy="259045"/>
    <xdr:sp macro="" textlink="">
      <xdr:nvSpPr>
        <xdr:cNvPr id="404" name="n_3aveValue【港湾・漁港】&#10;有形固定資産減価償却率"/>
        <xdr:cNvSpPr txBox="1"/>
      </xdr:nvSpPr>
      <xdr:spPr>
        <a:xfrm>
          <a:off x="1645294" y="174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405" name="n_4aveValue【港湾・漁港】&#10;有形固定資産減価償却率"/>
        <xdr:cNvSpPr txBox="1"/>
      </xdr:nvSpPr>
      <xdr:spPr>
        <a:xfrm>
          <a:off x="8515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97807</xdr:rowOff>
    </xdr:from>
    <xdr:ext cx="405111" cy="259045"/>
    <xdr:sp macro="" textlink="">
      <xdr:nvSpPr>
        <xdr:cNvPr id="406" name="n_1mainValue【港湾・漁港】&#10;有形固定資産減価償却率"/>
        <xdr:cNvSpPr txBox="1"/>
      </xdr:nvSpPr>
      <xdr:spPr>
        <a:xfrm>
          <a:off x="3239144" y="1649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128288</xdr:rowOff>
    </xdr:from>
    <xdr:ext cx="405111" cy="259045"/>
    <xdr:sp macro="" textlink="">
      <xdr:nvSpPr>
        <xdr:cNvPr id="407" name="n_2mainValue【港湾・漁港】&#10;有形固定資産減価償却率"/>
        <xdr:cNvSpPr txBox="1"/>
      </xdr:nvSpPr>
      <xdr:spPr>
        <a:xfrm>
          <a:off x="2439044" y="1653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135907</xdr:rowOff>
    </xdr:from>
    <xdr:ext cx="405111" cy="259045"/>
    <xdr:sp macro="" textlink="">
      <xdr:nvSpPr>
        <xdr:cNvPr id="408" name="n_3mainValue【港湾・漁港】&#10;有形固定資産減価償却率"/>
        <xdr:cNvSpPr txBox="1"/>
      </xdr:nvSpPr>
      <xdr:spPr>
        <a:xfrm>
          <a:off x="1645294" y="1653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9" name="直線コネクタ 418"/>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0" name="テキスト ボックス 419"/>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1" name="直線コネクタ 420"/>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22" name="テキスト ボックス 421"/>
        <xdr:cNvSpPr txBox="1"/>
      </xdr:nvSpPr>
      <xdr:spPr>
        <a:xfrm>
          <a:off x="5482151" y="1757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3" name="直線コネクタ 422"/>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24" name="テキスト ボックス 423"/>
        <xdr:cNvSpPr txBox="1"/>
      </xdr:nvSpPr>
      <xdr:spPr>
        <a:xfrm>
          <a:off x="5482151"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5" name="直線コネクタ 424"/>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26" name="テキスト ボックス 425"/>
        <xdr:cNvSpPr txBox="1"/>
      </xdr:nvSpPr>
      <xdr:spPr>
        <a:xfrm>
          <a:off x="5482151" y="1681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7" name="直線コネクタ 426"/>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28" name="テキスト ボックス 427"/>
        <xdr:cNvSpPr txBox="1"/>
      </xdr:nvSpPr>
      <xdr:spPr>
        <a:xfrm>
          <a:off x="54821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0" name="テキスト ボックス 429"/>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2191</xdr:rowOff>
    </xdr:from>
    <xdr:to>
      <xdr:col>54</xdr:col>
      <xdr:colOff>189865</xdr:colOff>
      <xdr:row>107</xdr:row>
      <xdr:rowOff>118111</xdr:rowOff>
    </xdr:to>
    <xdr:cxnSp macro="">
      <xdr:nvCxnSpPr>
        <xdr:cNvPr id="432" name="直線コネクタ 431"/>
        <xdr:cNvCxnSpPr/>
      </xdr:nvCxnSpPr>
      <xdr:spPr>
        <a:xfrm flipV="1">
          <a:off x="9429115" y="16747141"/>
          <a:ext cx="0" cy="114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121938</xdr:rowOff>
    </xdr:from>
    <xdr:ext cx="534377" cy="259045"/>
    <xdr:sp macro="" textlink="">
      <xdr:nvSpPr>
        <xdr:cNvPr id="433" name="【港湾・漁港】&#10;一人当たり有形固定資産（償却資産）額最小値テキスト"/>
        <xdr:cNvSpPr txBox="1"/>
      </xdr:nvSpPr>
      <xdr:spPr>
        <a:xfrm>
          <a:off x="9467850" y="1789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118111</xdr:rowOff>
    </xdr:from>
    <xdr:to>
      <xdr:col>55</xdr:col>
      <xdr:colOff>88900</xdr:colOff>
      <xdr:row>107</xdr:row>
      <xdr:rowOff>118111</xdr:rowOff>
    </xdr:to>
    <xdr:cxnSp macro="">
      <xdr:nvCxnSpPr>
        <xdr:cNvPr id="434" name="直線コネクタ 433"/>
        <xdr:cNvCxnSpPr/>
      </xdr:nvCxnSpPr>
      <xdr:spPr>
        <a:xfrm>
          <a:off x="9359900" y="1789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120318</xdr:rowOff>
    </xdr:from>
    <xdr:ext cx="534377" cy="259045"/>
    <xdr:sp macro="" textlink="">
      <xdr:nvSpPr>
        <xdr:cNvPr id="435" name="【港湾・漁港】&#10;一人当たり有形固定資産（償却資産）額最大値テキスト"/>
        <xdr:cNvSpPr txBox="1"/>
      </xdr:nvSpPr>
      <xdr:spPr>
        <a:xfrm>
          <a:off x="9467850" y="165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2191</xdr:rowOff>
    </xdr:from>
    <xdr:to>
      <xdr:col>55</xdr:col>
      <xdr:colOff>88900</xdr:colOff>
      <xdr:row>101</xdr:row>
      <xdr:rowOff>2191</xdr:rowOff>
    </xdr:to>
    <xdr:cxnSp macro="">
      <xdr:nvCxnSpPr>
        <xdr:cNvPr id="436" name="直線コネクタ 435"/>
        <xdr:cNvCxnSpPr/>
      </xdr:nvCxnSpPr>
      <xdr:spPr>
        <a:xfrm>
          <a:off x="9359900" y="167471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66832</xdr:rowOff>
    </xdr:from>
    <xdr:ext cx="534377" cy="259045"/>
    <xdr:sp macro="" textlink="">
      <xdr:nvSpPr>
        <xdr:cNvPr id="437" name="【港湾・漁港】&#10;一人当たり有形固定資産（償却資産）額平均値テキスト"/>
        <xdr:cNvSpPr txBox="1"/>
      </xdr:nvSpPr>
      <xdr:spPr>
        <a:xfrm>
          <a:off x="9467850" y="1732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43955</xdr:rowOff>
    </xdr:from>
    <xdr:to>
      <xdr:col>55</xdr:col>
      <xdr:colOff>50800</xdr:colOff>
      <xdr:row>105</xdr:row>
      <xdr:rowOff>145555</xdr:rowOff>
    </xdr:to>
    <xdr:sp macro="" textlink="">
      <xdr:nvSpPr>
        <xdr:cNvPr id="438" name="フローチャート: 判断 437"/>
        <xdr:cNvSpPr/>
      </xdr:nvSpPr>
      <xdr:spPr>
        <a:xfrm>
          <a:off x="9398000" y="174747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96419</xdr:rowOff>
    </xdr:from>
    <xdr:to>
      <xdr:col>50</xdr:col>
      <xdr:colOff>165100</xdr:colOff>
      <xdr:row>106</xdr:row>
      <xdr:rowOff>26569</xdr:rowOff>
    </xdr:to>
    <xdr:sp macro="" textlink="">
      <xdr:nvSpPr>
        <xdr:cNvPr id="439" name="フローチャート: 判断 438"/>
        <xdr:cNvSpPr/>
      </xdr:nvSpPr>
      <xdr:spPr>
        <a:xfrm>
          <a:off x="8636000" y="1752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54947</xdr:rowOff>
    </xdr:from>
    <xdr:to>
      <xdr:col>46</xdr:col>
      <xdr:colOff>38100</xdr:colOff>
      <xdr:row>103</xdr:row>
      <xdr:rowOff>156547</xdr:rowOff>
    </xdr:to>
    <xdr:sp macro="" textlink="">
      <xdr:nvSpPr>
        <xdr:cNvPr id="440" name="フローチャート: 判断 439"/>
        <xdr:cNvSpPr/>
      </xdr:nvSpPr>
      <xdr:spPr>
        <a:xfrm>
          <a:off x="7842250" y="1714279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21685</xdr:rowOff>
    </xdr:from>
    <xdr:to>
      <xdr:col>41</xdr:col>
      <xdr:colOff>101600</xdr:colOff>
      <xdr:row>103</xdr:row>
      <xdr:rowOff>123285</xdr:rowOff>
    </xdr:to>
    <xdr:sp macro="" textlink="">
      <xdr:nvSpPr>
        <xdr:cNvPr id="441" name="フローチャート: 判断 440"/>
        <xdr:cNvSpPr/>
      </xdr:nvSpPr>
      <xdr:spPr>
        <a:xfrm>
          <a:off x="7029450" y="171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124440</xdr:rowOff>
    </xdr:from>
    <xdr:to>
      <xdr:col>36</xdr:col>
      <xdr:colOff>165100</xdr:colOff>
      <xdr:row>103</xdr:row>
      <xdr:rowOff>54590</xdr:rowOff>
    </xdr:to>
    <xdr:sp macro="" textlink="">
      <xdr:nvSpPr>
        <xdr:cNvPr id="442" name="フローチャート: 判断 441"/>
        <xdr:cNvSpPr/>
      </xdr:nvSpPr>
      <xdr:spPr>
        <a:xfrm>
          <a:off x="6235700" y="1704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45650</xdr:rowOff>
    </xdr:from>
    <xdr:to>
      <xdr:col>55</xdr:col>
      <xdr:colOff>50800</xdr:colOff>
      <xdr:row>107</xdr:row>
      <xdr:rowOff>147250</xdr:rowOff>
    </xdr:to>
    <xdr:sp macro="" textlink="">
      <xdr:nvSpPr>
        <xdr:cNvPr id="448" name="楕円 447"/>
        <xdr:cNvSpPr/>
      </xdr:nvSpPr>
      <xdr:spPr>
        <a:xfrm>
          <a:off x="9398000" y="17819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132027</xdr:rowOff>
    </xdr:from>
    <xdr:ext cx="534377" cy="259045"/>
    <xdr:sp macro="" textlink="">
      <xdr:nvSpPr>
        <xdr:cNvPr id="449" name="【港湾・漁港】&#10;一人当たり有形固定資産（償却資産）額該当値テキスト"/>
        <xdr:cNvSpPr txBox="1"/>
      </xdr:nvSpPr>
      <xdr:spPr>
        <a:xfrm>
          <a:off x="9467850" y="177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61443</xdr:rowOff>
    </xdr:from>
    <xdr:to>
      <xdr:col>50</xdr:col>
      <xdr:colOff>165100</xdr:colOff>
      <xdr:row>107</xdr:row>
      <xdr:rowOff>163043</xdr:rowOff>
    </xdr:to>
    <xdr:sp macro="" textlink="">
      <xdr:nvSpPr>
        <xdr:cNvPr id="450" name="楕円 449"/>
        <xdr:cNvSpPr/>
      </xdr:nvSpPr>
      <xdr:spPr>
        <a:xfrm>
          <a:off x="8636000" y="178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96450</xdr:rowOff>
    </xdr:from>
    <xdr:to>
      <xdr:col>55</xdr:col>
      <xdr:colOff>0</xdr:colOff>
      <xdr:row>107</xdr:row>
      <xdr:rowOff>112243</xdr:rowOff>
    </xdr:to>
    <xdr:cxnSp macro="">
      <xdr:nvCxnSpPr>
        <xdr:cNvPr id="451" name="直線コネクタ 450"/>
        <xdr:cNvCxnSpPr/>
      </xdr:nvCxnSpPr>
      <xdr:spPr>
        <a:xfrm flipV="1">
          <a:off x="8686800" y="17870100"/>
          <a:ext cx="742950" cy="1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73101</xdr:rowOff>
    </xdr:from>
    <xdr:to>
      <xdr:col>46</xdr:col>
      <xdr:colOff>38100</xdr:colOff>
      <xdr:row>108</xdr:row>
      <xdr:rowOff>3251</xdr:rowOff>
    </xdr:to>
    <xdr:sp macro="" textlink="">
      <xdr:nvSpPr>
        <xdr:cNvPr id="452" name="楕円 451"/>
        <xdr:cNvSpPr/>
      </xdr:nvSpPr>
      <xdr:spPr>
        <a:xfrm>
          <a:off x="7842250" y="178467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112243</xdr:rowOff>
    </xdr:from>
    <xdr:to>
      <xdr:col>50</xdr:col>
      <xdr:colOff>114300</xdr:colOff>
      <xdr:row>107</xdr:row>
      <xdr:rowOff>123901</xdr:rowOff>
    </xdr:to>
    <xdr:cxnSp macro="">
      <xdr:nvCxnSpPr>
        <xdr:cNvPr id="453" name="直線コネクタ 452"/>
        <xdr:cNvCxnSpPr/>
      </xdr:nvCxnSpPr>
      <xdr:spPr>
        <a:xfrm flipV="1">
          <a:off x="7886700" y="17885893"/>
          <a:ext cx="8001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80950</xdr:rowOff>
    </xdr:from>
    <xdr:to>
      <xdr:col>41</xdr:col>
      <xdr:colOff>101600</xdr:colOff>
      <xdr:row>108</xdr:row>
      <xdr:rowOff>11100</xdr:rowOff>
    </xdr:to>
    <xdr:sp macro="" textlink="">
      <xdr:nvSpPr>
        <xdr:cNvPr id="454" name="楕円 453"/>
        <xdr:cNvSpPr/>
      </xdr:nvSpPr>
      <xdr:spPr>
        <a:xfrm>
          <a:off x="7029450" y="178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123901</xdr:rowOff>
    </xdr:from>
    <xdr:to>
      <xdr:col>45</xdr:col>
      <xdr:colOff>177800</xdr:colOff>
      <xdr:row>107</xdr:row>
      <xdr:rowOff>131750</xdr:rowOff>
    </xdr:to>
    <xdr:cxnSp macro="">
      <xdr:nvCxnSpPr>
        <xdr:cNvPr id="455" name="直線コネクタ 454"/>
        <xdr:cNvCxnSpPr/>
      </xdr:nvCxnSpPr>
      <xdr:spPr>
        <a:xfrm flipV="1">
          <a:off x="7080250" y="17897551"/>
          <a:ext cx="80645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43096</xdr:rowOff>
    </xdr:from>
    <xdr:ext cx="534377" cy="259045"/>
    <xdr:sp macro="" textlink="">
      <xdr:nvSpPr>
        <xdr:cNvPr id="456" name="n_1aveValue【港湾・漁港】&#10;一人当たり有形固定資産（償却資産）額"/>
        <xdr:cNvSpPr txBox="1"/>
      </xdr:nvSpPr>
      <xdr:spPr>
        <a:xfrm>
          <a:off x="8425961" y="1730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1624</xdr:rowOff>
    </xdr:from>
    <xdr:ext cx="534377" cy="259045"/>
    <xdr:sp macro="" textlink="">
      <xdr:nvSpPr>
        <xdr:cNvPr id="457" name="n_2aveValue【港湾・漁港】&#10;一人当たり有形固定資産（償却資産）額"/>
        <xdr:cNvSpPr txBox="1"/>
      </xdr:nvSpPr>
      <xdr:spPr>
        <a:xfrm>
          <a:off x="7644911" y="1691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101</xdr:row>
      <xdr:rowOff>139812</xdr:rowOff>
    </xdr:from>
    <xdr:ext cx="534377" cy="259045"/>
    <xdr:sp macro="" textlink="">
      <xdr:nvSpPr>
        <xdr:cNvPr id="458" name="n_3aveValue【港湾・漁港】&#10;一人当たり有形固定資産（償却資産）額"/>
        <xdr:cNvSpPr txBox="1"/>
      </xdr:nvSpPr>
      <xdr:spPr>
        <a:xfrm>
          <a:off x="6851161" y="168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101</xdr:row>
      <xdr:rowOff>71117</xdr:rowOff>
    </xdr:from>
    <xdr:ext cx="534377" cy="259045"/>
    <xdr:sp macro="" textlink="">
      <xdr:nvSpPr>
        <xdr:cNvPr id="459" name="n_4aveValue【港湾・漁港】&#10;一人当たり有形固定資産（償却資産）額"/>
        <xdr:cNvSpPr txBox="1"/>
      </xdr:nvSpPr>
      <xdr:spPr>
        <a:xfrm>
          <a:off x="6038361" y="1681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154170</xdr:rowOff>
    </xdr:from>
    <xdr:ext cx="534377" cy="259045"/>
    <xdr:sp macro="" textlink="">
      <xdr:nvSpPr>
        <xdr:cNvPr id="460" name="n_1mainValue【港湾・漁港】&#10;一人当たり有形固定資産（償却資産）額"/>
        <xdr:cNvSpPr txBox="1"/>
      </xdr:nvSpPr>
      <xdr:spPr>
        <a:xfrm>
          <a:off x="8425961" y="179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165828</xdr:rowOff>
    </xdr:from>
    <xdr:ext cx="534377" cy="259045"/>
    <xdr:sp macro="" textlink="">
      <xdr:nvSpPr>
        <xdr:cNvPr id="461" name="n_2mainValue【港湾・漁港】&#10;一人当たり有形固定資産（償却資産）額"/>
        <xdr:cNvSpPr txBox="1"/>
      </xdr:nvSpPr>
      <xdr:spPr>
        <a:xfrm>
          <a:off x="7644911" y="1793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2227</xdr:rowOff>
    </xdr:from>
    <xdr:ext cx="534377" cy="259045"/>
    <xdr:sp macro="" textlink="">
      <xdr:nvSpPr>
        <xdr:cNvPr id="462" name="n_3mainValue【港湾・漁港】&#10;一人当たり有形固定資産（償却資産）額"/>
        <xdr:cNvSpPr txBox="1"/>
      </xdr:nvSpPr>
      <xdr:spPr>
        <a:xfrm>
          <a:off x="6851161" y="1794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73" name="テキスト ボックス 472"/>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75" name="テキスト ボックス 474"/>
        <xdr:cNvSpPr txBox="1"/>
      </xdr:nvSpPr>
      <xdr:spPr>
        <a:xfrm>
          <a:off x="108427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85" name="テキスト ボックス 484"/>
        <xdr:cNvSpPr txBox="1"/>
      </xdr:nvSpPr>
      <xdr:spPr>
        <a:xfrm>
          <a:off x="108427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87" name="テキスト ボックス 486"/>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489" name="直線コネクタ 488"/>
        <xdr:cNvCxnSpPr/>
      </xdr:nvCxnSpPr>
      <xdr:spPr>
        <a:xfrm flipV="1">
          <a:off x="14699614" y="5532483"/>
          <a:ext cx="0" cy="139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90" name="【認定こども園・幼稚園・保育所】&#10;有形固定資産減価償却率最小値テキスト"/>
        <xdr:cNvSpPr txBox="1"/>
      </xdr:nvSpPr>
      <xdr:spPr>
        <a:xfrm>
          <a:off x="14738350" y="693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1" name="直線コネクタ 490"/>
        <xdr:cNvCxnSpPr/>
      </xdr:nvCxnSpPr>
      <xdr:spPr>
        <a:xfrm>
          <a:off x="14611350" y="69283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492" name="【認定こども園・幼稚園・保育所】&#10;有形固定資産減価償却率最大値テキスト"/>
        <xdr:cNvSpPr txBox="1"/>
      </xdr:nvSpPr>
      <xdr:spPr>
        <a:xfrm>
          <a:off x="14738350" y="5314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93" name="直線コネクタ 492"/>
        <xdr:cNvCxnSpPr/>
      </xdr:nvCxnSpPr>
      <xdr:spPr>
        <a:xfrm>
          <a:off x="14611350" y="55324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494" name="【認定こども園・幼稚園・保育所】&#10;有形固定資産減価償却率平均値テキスト"/>
        <xdr:cNvSpPr txBox="1"/>
      </xdr:nvSpPr>
      <xdr:spPr>
        <a:xfrm>
          <a:off x="1473835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95" name="フローチャート: 判断 494"/>
        <xdr:cNvSpPr/>
      </xdr:nvSpPr>
      <xdr:spPr>
        <a:xfrm>
          <a:off x="14649450" y="631861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96" name="フローチャート: 判断 495"/>
        <xdr:cNvSpPr/>
      </xdr:nvSpPr>
      <xdr:spPr>
        <a:xfrm>
          <a:off x="13887450" y="6354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97" name="フローチャート: 判断 496"/>
        <xdr:cNvSpPr/>
      </xdr:nvSpPr>
      <xdr:spPr>
        <a:xfrm>
          <a:off x="13093700" y="6275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98" name="フローチャート: 判断 497"/>
        <xdr:cNvSpPr/>
      </xdr:nvSpPr>
      <xdr:spPr>
        <a:xfrm>
          <a:off x="12299950" y="63120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99" name="フローチャート: 判断 498"/>
        <xdr:cNvSpPr/>
      </xdr:nvSpPr>
      <xdr:spPr>
        <a:xfrm>
          <a:off x="11487150" y="6253117"/>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7438</xdr:rowOff>
    </xdr:from>
    <xdr:to>
      <xdr:col>85</xdr:col>
      <xdr:colOff>177800</xdr:colOff>
      <xdr:row>39</xdr:row>
      <xdr:rowOff>109038</xdr:rowOff>
    </xdr:to>
    <xdr:sp macro="" textlink="">
      <xdr:nvSpPr>
        <xdr:cNvPr id="505" name="楕円 504"/>
        <xdr:cNvSpPr/>
      </xdr:nvSpPr>
      <xdr:spPr>
        <a:xfrm>
          <a:off x="14649450" y="645268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157315</xdr:rowOff>
    </xdr:from>
    <xdr:ext cx="405111" cy="259045"/>
    <xdr:sp macro="" textlink="">
      <xdr:nvSpPr>
        <xdr:cNvPr id="506" name="【認定こども園・幼稚園・保育所】&#10;有形固定資産減価償却率該当値テキスト"/>
        <xdr:cNvSpPr txBox="1"/>
      </xdr:nvSpPr>
      <xdr:spPr>
        <a:xfrm>
          <a:off x="14738350" y="6437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128270</xdr:rowOff>
    </xdr:from>
    <xdr:to>
      <xdr:col>81</xdr:col>
      <xdr:colOff>101600</xdr:colOff>
      <xdr:row>40</xdr:row>
      <xdr:rowOff>58420</xdr:rowOff>
    </xdr:to>
    <xdr:sp macro="" textlink="">
      <xdr:nvSpPr>
        <xdr:cNvPr id="507" name="楕円 506"/>
        <xdr:cNvSpPr/>
      </xdr:nvSpPr>
      <xdr:spPr>
        <a:xfrm>
          <a:off x="13887450" y="6573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58238</xdr:rowOff>
    </xdr:from>
    <xdr:to>
      <xdr:col>85</xdr:col>
      <xdr:colOff>127000</xdr:colOff>
      <xdr:row>40</xdr:row>
      <xdr:rowOff>7620</xdr:rowOff>
    </xdr:to>
    <xdr:cxnSp macro="">
      <xdr:nvCxnSpPr>
        <xdr:cNvPr id="508" name="直線コネクタ 507"/>
        <xdr:cNvCxnSpPr/>
      </xdr:nvCxnSpPr>
      <xdr:spPr>
        <a:xfrm flipV="1">
          <a:off x="13938250" y="6503488"/>
          <a:ext cx="762000" cy="11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09" name="楕円 508"/>
        <xdr:cNvSpPr/>
      </xdr:nvSpPr>
      <xdr:spPr>
        <a:xfrm>
          <a:off x="13093700" y="64263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25581</xdr:rowOff>
    </xdr:from>
    <xdr:to>
      <xdr:col>81</xdr:col>
      <xdr:colOff>50800</xdr:colOff>
      <xdr:row>40</xdr:row>
      <xdr:rowOff>7620</xdr:rowOff>
    </xdr:to>
    <xdr:cxnSp macro="">
      <xdr:nvCxnSpPr>
        <xdr:cNvPr id="510" name="直線コネクタ 509"/>
        <xdr:cNvCxnSpPr/>
      </xdr:nvCxnSpPr>
      <xdr:spPr>
        <a:xfrm>
          <a:off x="13144500" y="6470831"/>
          <a:ext cx="793750" cy="14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72753</xdr:rowOff>
    </xdr:from>
    <xdr:to>
      <xdr:col>72</xdr:col>
      <xdr:colOff>38100</xdr:colOff>
      <xdr:row>40</xdr:row>
      <xdr:rowOff>2903</xdr:rowOff>
    </xdr:to>
    <xdr:sp macro="" textlink="">
      <xdr:nvSpPr>
        <xdr:cNvPr id="511" name="楕円 510"/>
        <xdr:cNvSpPr/>
      </xdr:nvSpPr>
      <xdr:spPr>
        <a:xfrm>
          <a:off x="12299950" y="65180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25581</xdr:rowOff>
    </xdr:from>
    <xdr:to>
      <xdr:col>76</xdr:col>
      <xdr:colOff>114300</xdr:colOff>
      <xdr:row>39</xdr:row>
      <xdr:rowOff>123553</xdr:rowOff>
    </xdr:to>
    <xdr:cxnSp macro="">
      <xdr:nvCxnSpPr>
        <xdr:cNvPr id="512" name="直線コネクタ 511"/>
        <xdr:cNvCxnSpPr/>
      </xdr:nvCxnSpPr>
      <xdr:spPr>
        <a:xfrm flipV="1">
          <a:off x="12344400" y="6470831"/>
          <a:ext cx="8001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21063</xdr:rowOff>
    </xdr:from>
    <xdr:ext cx="405111" cy="259045"/>
    <xdr:sp macro="" textlink="">
      <xdr:nvSpPr>
        <xdr:cNvPr id="513" name="n_1aveValue【認定こども園・幼稚園・保育所】&#10;有形固定資産減価償却率"/>
        <xdr:cNvSpPr txBox="1"/>
      </xdr:nvSpPr>
      <xdr:spPr>
        <a:xfrm>
          <a:off x="13742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514" name="n_2aveValue【認定こども園・幼稚園・保育所】&#10;有形固定資産減価償却率"/>
        <xdr:cNvSpPr txBox="1"/>
      </xdr:nvSpPr>
      <xdr:spPr>
        <a:xfrm>
          <a:off x="12960994" y="6057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515" name="n_3aveValue【認定こども園・幼稚園・保育所】&#10;有形固定資産減価償却率"/>
        <xdr:cNvSpPr txBox="1"/>
      </xdr:nvSpPr>
      <xdr:spPr>
        <a:xfrm>
          <a:off x="12167244" y="6100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516" name="n_4aveValue【認定こども園・幼稚園・保育所】&#10;有形固定資産減価償却率"/>
        <xdr:cNvSpPr txBox="1"/>
      </xdr:nvSpPr>
      <xdr:spPr>
        <a:xfrm>
          <a:off x="11354444" y="6034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49547</xdr:rowOff>
    </xdr:from>
    <xdr:ext cx="405111" cy="259045"/>
    <xdr:sp macro="" textlink="">
      <xdr:nvSpPr>
        <xdr:cNvPr id="517" name="n_1mainValue【認定こども園・幼稚園・保育所】&#10;有形固定資産減価償却率"/>
        <xdr:cNvSpPr txBox="1"/>
      </xdr:nvSpPr>
      <xdr:spPr>
        <a:xfrm>
          <a:off x="1374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67508</xdr:rowOff>
    </xdr:from>
    <xdr:ext cx="405111" cy="259045"/>
    <xdr:sp macro="" textlink="">
      <xdr:nvSpPr>
        <xdr:cNvPr id="518" name="n_2mainValue【認定こども園・幼稚園・保育所】&#10;有形固定資産減価償却率"/>
        <xdr:cNvSpPr txBox="1"/>
      </xdr:nvSpPr>
      <xdr:spPr>
        <a:xfrm>
          <a:off x="12960994" y="6512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165480</xdr:rowOff>
    </xdr:from>
    <xdr:ext cx="405111" cy="259045"/>
    <xdr:sp macro="" textlink="">
      <xdr:nvSpPr>
        <xdr:cNvPr id="519" name="n_3mainValue【認定こども園・幼稚園・保育所】&#10;有形固定資産減価償却率"/>
        <xdr:cNvSpPr txBox="1"/>
      </xdr:nvSpPr>
      <xdr:spPr>
        <a:xfrm>
          <a:off x="12167244" y="6610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1" name="テキスト ボックス 530"/>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3" name="テキスト ボックス 532"/>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5" name="テキスト ボックス 534"/>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7" name="テキスト ボックス 536"/>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9" name="テキスト ボックス 538"/>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541" name="直線コネクタ 540"/>
        <xdr:cNvCxnSpPr/>
      </xdr:nvCxnSpPr>
      <xdr:spPr>
        <a:xfrm flipV="1">
          <a:off x="19951064" y="5794756"/>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542" name="【認定こども園・幼稚園・保育所】&#10;一人当たり面積最小値テキスト"/>
        <xdr:cNvSpPr txBox="1"/>
      </xdr:nvSpPr>
      <xdr:spPr>
        <a:xfrm>
          <a:off x="19989800" y="685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543" name="直線コネクタ 542"/>
        <xdr:cNvCxnSpPr/>
      </xdr:nvCxnSpPr>
      <xdr:spPr>
        <a:xfrm>
          <a:off x="19881850" y="6853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544" name="【認定こども園・幼稚園・保育所】&#10;一人当たり面積最大値テキスト"/>
        <xdr:cNvSpPr txBox="1"/>
      </xdr:nvSpPr>
      <xdr:spPr>
        <a:xfrm>
          <a:off x="19989800" y="55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545" name="直線コネクタ 544"/>
        <xdr:cNvCxnSpPr/>
      </xdr:nvCxnSpPr>
      <xdr:spPr>
        <a:xfrm>
          <a:off x="19881850" y="57947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546" name="【認定こども園・幼稚園・保育所】&#10;一人当たり面積平均値テキスト"/>
        <xdr:cNvSpPr txBox="1"/>
      </xdr:nvSpPr>
      <xdr:spPr>
        <a:xfrm>
          <a:off x="19989800" y="6371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547" name="フローチャート: 判断 546"/>
        <xdr:cNvSpPr/>
      </xdr:nvSpPr>
      <xdr:spPr>
        <a:xfrm>
          <a:off x="19900900" y="65140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548" name="フローチャート: 判断 547"/>
        <xdr:cNvSpPr/>
      </xdr:nvSpPr>
      <xdr:spPr>
        <a:xfrm>
          <a:off x="19157950" y="65232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549" name="フローチャート: 判断 548"/>
        <xdr:cNvSpPr/>
      </xdr:nvSpPr>
      <xdr:spPr>
        <a:xfrm>
          <a:off x="1834515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550" name="フローチャート: 判断 549"/>
        <xdr:cNvSpPr/>
      </xdr:nvSpPr>
      <xdr:spPr>
        <a:xfrm>
          <a:off x="175514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551" name="フローチャート: 判断 550"/>
        <xdr:cNvSpPr/>
      </xdr:nvSpPr>
      <xdr:spPr>
        <a:xfrm>
          <a:off x="16757650" y="64729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75692</xdr:rowOff>
    </xdr:from>
    <xdr:to>
      <xdr:col>116</xdr:col>
      <xdr:colOff>114300</xdr:colOff>
      <xdr:row>41</xdr:row>
      <xdr:rowOff>5842</xdr:rowOff>
    </xdr:to>
    <xdr:sp macro="" textlink="">
      <xdr:nvSpPr>
        <xdr:cNvPr id="557" name="楕円 556"/>
        <xdr:cNvSpPr/>
      </xdr:nvSpPr>
      <xdr:spPr>
        <a:xfrm>
          <a:off x="19900900" y="66860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162069</xdr:rowOff>
    </xdr:from>
    <xdr:ext cx="469744" cy="259045"/>
    <xdr:sp macro="" textlink="">
      <xdr:nvSpPr>
        <xdr:cNvPr id="558" name="【認定こども園・幼稚園・保育所】&#10;一人当たり面積該当値テキスト"/>
        <xdr:cNvSpPr txBox="1"/>
      </xdr:nvSpPr>
      <xdr:spPr>
        <a:xfrm>
          <a:off x="19989800" y="660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559" name="楕円 558"/>
        <xdr:cNvSpPr/>
      </xdr:nvSpPr>
      <xdr:spPr>
        <a:xfrm>
          <a:off x="19157950" y="67043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126492</xdr:rowOff>
    </xdr:from>
    <xdr:to>
      <xdr:col>116</xdr:col>
      <xdr:colOff>63500</xdr:colOff>
      <xdr:row>40</xdr:row>
      <xdr:rowOff>144780</xdr:rowOff>
    </xdr:to>
    <xdr:cxnSp macro="">
      <xdr:nvCxnSpPr>
        <xdr:cNvPr id="560" name="直線コネクタ 559"/>
        <xdr:cNvCxnSpPr/>
      </xdr:nvCxnSpPr>
      <xdr:spPr>
        <a:xfrm flipV="1">
          <a:off x="19202400" y="6736842"/>
          <a:ext cx="7493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98552</xdr:rowOff>
    </xdr:from>
    <xdr:to>
      <xdr:col>107</xdr:col>
      <xdr:colOff>101600</xdr:colOff>
      <xdr:row>41</xdr:row>
      <xdr:rowOff>28702</xdr:rowOff>
    </xdr:to>
    <xdr:sp macro="" textlink="">
      <xdr:nvSpPr>
        <xdr:cNvPr id="561" name="楕円 560"/>
        <xdr:cNvSpPr/>
      </xdr:nvSpPr>
      <xdr:spPr>
        <a:xfrm>
          <a:off x="18345150" y="67089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149352</xdr:rowOff>
    </xdr:to>
    <xdr:cxnSp macro="">
      <xdr:nvCxnSpPr>
        <xdr:cNvPr id="562" name="直線コネクタ 561"/>
        <xdr:cNvCxnSpPr/>
      </xdr:nvCxnSpPr>
      <xdr:spPr>
        <a:xfrm flipV="1">
          <a:off x="18395950" y="6755130"/>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563" name="楕円 562"/>
        <xdr:cNvSpPr/>
      </xdr:nvSpPr>
      <xdr:spPr>
        <a:xfrm>
          <a:off x="17551400" y="66997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149352</xdr:rowOff>
    </xdr:to>
    <xdr:cxnSp macro="">
      <xdr:nvCxnSpPr>
        <xdr:cNvPr id="564" name="直線コネクタ 563"/>
        <xdr:cNvCxnSpPr/>
      </xdr:nvCxnSpPr>
      <xdr:spPr>
        <a:xfrm>
          <a:off x="17602200" y="6750558"/>
          <a:ext cx="7937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565" name="n_1aveValue【認定こども園・幼稚園・保育所】&#10;一人当たり面積"/>
        <xdr:cNvSpPr txBox="1"/>
      </xdr:nvSpPr>
      <xdr:spPr>
        <a:xfrm>
          <a:off x="18980227" y="630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566" name="n_2aveValue【認定こども園・幼稚園・保育所】&#10;一人当たり面積"/>
        <xdr:cNvSpPr txBox="1"/>
      </xdr:nvSpPr>
      <xdr:spPr>
        <a:xfrm>
          <a:off x="18180127" y="627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567" name="n_3aveValue【認定こども園・幼稚園・保育所】&#10;一人当たり面積"/>
        <xdr:cNvSpPr txBox="1"/>
      </xdr:nvSpPr>
      <xdr:spPr>
        <a:xfrm>
          <a:off x="17386377" y="628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568" name="n_4aveValue【認定こども園・幼稚園・保育所】&#10;一人当たり面積"/>
        <xdr:cNvSpPr txBox="1"/>
      </xdr:nvSpPr>
      <xdr:spPr>
        <a:xfrm>
          <a:off x="16592627"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569" name="n_1mainValue【認定こども園・幼稚園・保育所】&#10;一人当たり面積"/>
        <xdr:cNvSpPr txBox="1"/>
      </xdr:nvSpPr>
      <xdr:spPr>
        <a:xfrm>
          <a:off x="18980227" y="679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19829</xdr:rowOff>
    </xdr:from>
    <xdr:ext cx="469744" cy="259045"/>
    <xdr:sp macro="" textlink="">
      <xdr:nvSpPr>
        <xdr:cNvPr id="570" name="n_2mainValue【認定こども園・幼稚園・保育所】&#10;一人当たり面積"/>
        <xdr:cNvSpPr txBox="1"/>
      </xdr:nvSpPr>
      <xdr:spPr>
        <a:xfrm>
          <a:off x="18180127" y="679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571" name="n_3mainValue【認定こども園・幼稚園・保育所】&#10;一人当たり面積"/>
        <xdr:cNvSpPr txBox="1"/>
      </xdr:nvSpPr>
      <xdr:spPr>
        <a:xfrm>
          <a:off x="17386377" y="6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4" name="テキスト ボックス 583"/>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4" name="テキスト ボックス 593"/>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6" name="テキスト ボックス 595"/>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7"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98" name="直線コネクタ 597"/>
        <xdr:cNvCxnSpPr/>
      </xdr:nvCxnSpPr>
      <xdr:spPr>
        <a:xfrm flipV="1">
          <a:off x="14699614" y="9245237"/>
          <a:ext cx="0" cy="128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99" name="【学校施設】&#10;有形固定資産減価償却率最小値テキスト"/>
        <xdr:cNvSpPr txBox="1"/>
      </xdr:nvSpPr>
      <xdr:spPr>
        <a:xfrm>
          <a:off x="14738350" y="1053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600" name="直線コネクタ 599"/>
        <xdr:cNvCxnSpPr/>
      </xdr:nvCxnSpPr>
      <xdr:spPr>
        <a:xfrm>
          <a:off x="14611350" y="105301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601" name="【学校施設】&#10;有形固定資産減価償却率最大値テキスト"/>
        <xdr:cNvSpPr txBox="1"/>
      </xdr:nvSpPr>
      <xdr:spPr>
        <a:xfrm>
          <a:off x="14738350" y="902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602" name="直線コネクタ 601"/>
        <xdr:cNvCxnSpPr/>
      </xdr:nvCxnSpPr>
      <xdr:spPr>
        <a:xfrm>
          <a:off x="14611350" y="92452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163121</xdr:rowOff>
    </xdr:from>
    <xdr:ext cx="405111" cy="259045"/>
    <xdr:sp macro="" textlink="">
      <xdr:nvSpPr>
        <xdr:cNvPr id="603" name="【学校施設】&#10;有形固定資産減価償却率平均値テキスト"/>
        <xdr:cNvSpPr txBox="1"/>
      </xdr:nvSpPr>
      <xdr:spPr>
        <a:xfrm>
          <a:off x="14738350" y="97452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604" name="フローチャート: 判断 603"/>
        <xdr:cNvSpPr/>
      </xdr:nvSpPr>
      <xdr:spPr>
        <a:xfrm>
          <a:off x="14649450" y="98874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05" name="フローチャート: 判断 604"/>
        <xdr:cNvSpPr/>
      </xdr:nvSpPr>
      <xdr:spPr>
        <a:xfrm>
          <a:off x="13887450" y="9861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06" name="フローチャート: 判断 605"/>
        <xdr:cNvSpPr/>
      </xdr:nvSpPr>
      <xdr:spPr>
        <a:xfrm>
          <a:off x="130937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07" name="フローチャート: 判断 606"/>
        <xdr:cNvSpPr/>
      </xdr:nvSpPr>
      <xdr:spPr>
        <a:xfrm>
          <a:off x="12299950" y="98091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608" name="フローチャート: 判断 607"/>
        <xdr:cNvSpPr/>
      </xdr:nvSpPr>
      <xdr:spPr>
        <a:xfrm>
          <a:off x="11487150" y="9737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9" name="テキスト ボックス 608"/>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0" name="テキスト ボックス 609"/>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1" name="テキスト ボックス 610"/>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2" name="テキスト ボックス 611"/>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3" name="テキスト ボックス 612"/>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96157</xdr:rowOff>
    </xdr:from>
    <xdr:to>
      <xdr:col>85</xdr:col>
      <xdr:colOff>177800</xdr:colOff>
      <xdr:row>63</xdr:row>
      <xdr:rowOff>26307</xdr:rowOff>
    </xdr:to>
    <xdr:sp macro="" textlink="">
      <xdr:nvSpPr>
        <xdr:cNvPr id="614" name="楕円 613"/>
        <xdr:cNvSpPr/>
      </xdr:nvSpPr>
      <xdr:spPr>
        <a:xfrm>
          <a:off x="14649450" y="103387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74584</xdr:rowOff>
    </xdr:from>
    <xdr:ext cx="405111" cy="259045"/>
    <xdr:sp macro="" textlink="">
      <xdr:nvSpPr>
        <xdr:cNvPr id="615" name="【学校施設】&#10;有形固定資産減価償却率該当値テキスト"/>
        <xdr:cNvSpPr txBox="1"/>
      </xdr:nvSpPr>
      <xdr:spPr>
        <a:xfrm>
          <a:off x="14738350" y="10317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56969</xdr:rowOff>
    </xdr:from>
    <xdr:to>
      <xdr:col>81</xdr:col>
      <xdr:colOff>101600</xdr:colOff>
      <xdr:row>62</xdr:row>
      <xdr:rowOff>158569</xdr:rowOff>
    </xdr:to>
    <xdr:sp macro="" textlink="">
      <xdr:nvSpPr>
        <xdr:cNvPr id="616" name="楕円 615"/>
        <xdr:cNvSpPr/>
      </xdr:nvSpPr>
      <xdr:spPr>
        <a:xfrm>
          <a:off x="1388745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107769</xdr:rowOff>
    </xdr:from>
    <xdr:to>
      <xdr:col>85</xdr:col>
      <xdr:colOff>127000</xdr:colOff>
      <xdr:row>62</xdr:row>
      <xdr:rowOff>146957</xdr:rowOff>
    </xdr:to>
    <xdr:cxnSp macro="">
      <xdr:nvCxnSpPr>
        <xdr:cNvPr id="617" name="直線コネクタ 616"/>
        <xdr:cNvCxnSpPr/>
      </xdr:nvCxnSpPr>
      <xdr:spPr>
        <a:xfrm>
          <a:off x="13938250" y="10350319"/>
          <a:ext cx="762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43906</xdr:rowOff>
    </xdr:from>
    <xdr:to>
      <xdr:col>76</xdr:col>
      <xdr:colOff>165100</xdr:colOff>
      <xdr:row>62</xdr:row>
      <xdr:rowOff>145506</xdr:rowOff>
    </xdr:to>
    <xdr:sp macro="" textlink="">
      <xdr:nvSpPr>
        <xdr:cNvPr id="618" name="楕円 617"/>
        <xdr:cNvSpPr/>
      </xdr:nvSpPr>
      <xdr:spPr>
        <a:xfrm>
          <a:off x="13093700" y="1028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94706</xdr:rowOff>
    </xdr:from>
    <xdr:to>
      <xdr:col>81</xdr:col>
      <xdr:colOff>50800</xdr:colOff>
      <xdr:row>62</xdr:row>
      <xdr:rowOff>107769</xdr:rowOff>
    </xdr:to>
    <xdr:cxnSp macro="">
      <xdr:nvCxnSpPr>
        <xdr:cNvPr id="619" name="直線コネクタ 618"/>
        <xdr:cNvCxnSpPr/>
      </xdr:nvCxnSpPr>
      <xdr:spPr>
        <a:xfrm>
          <a:off x="13144500" y="10337256"/>
          <a:ext cx="7937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4717</xdr:rowOff>
    </xdr:from>
    <xdr:to>
      <xdr:col>72</xdr:col>
      <xdr:colOff>38100</xdr:colOff>
      <xdr:row>62</xdr:row>
      <xdr:rowOff>106317</xdr:rowOff>
    </xdr:to>
    <xdr:sp macro="" textlink="">
      <xdr:nvSpPr>
        <xdr:cNvPr id="620" name="楕円 619"/>
        <xdr:cNvSpPr/>
      </xdr:nvSpPr>
      <xdr:spPr>
        <a:xfrm>
          <a:off x="12299950" y="1024726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55517</xdr:rowOff>
    </xdr:from>
    <xdr:to>
      <xdr:col>76</xdr:col>
      <xdr:colOff>114300</xdr:colOff>
      <xdr:row>62</xdr:row>
      <xdr:rowOff>94706</xdr:rowOff>
    </xdr:to>
    <xdr:cxnSp macro="">
      <xdr:nvCxnSpPr>
        <xdr:cNvPr id="621" name="直線コネクタ 620"/>
        <xdr:cNvCxnSpPr/>
      </xdr:nvCxnSpPr>
      <xdr:spPr>
        <a:xfrm>
          <a:off x="12344400" y="10298067"/>
          <a:ext cx="8001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22" name="n_1aveValue【学校施設】&#10;有形固定資産減価償却率"/>
        <xdr:cNvSpPr txBox="1"/>
      </xdr:nvSpPr>
      <xdr:spPr>
        <a:xfrm>
          <a:off x="13742044" y="964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623" name="n_2aveValue【学校施設】&#10;有形固定資産減価償却率"/>
        <xdr:cNvSpPr txBox="1"/>
      </xdr:nvSpPr>
      <xdr:spPr>
        <a:xfrm>
          <a:off x="1296099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24" name="n_3aveValue【学校施設】&#10;有形固定資産減価償却率"/>
        <xdr:cNvSpPr txBox="1"/>
      </xdr:nvSpPr>
      <xdr:spPr>
        <a:xfrm>
          <a:off x="12167244" y="959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625" name="n_4aveValue【学校施設】&#10;有形固定資産減価償却率"/>
        <xdr:cNvSpPr txBox="1"/>
      </xdr:nvSpPr>
      <xdr:spPr>
        <a:xfrm>
          <a:off x="11354444"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149696</xdr:rowOff>
    </xdr:from>
    <xdr:ext cx="405111" cy="259045"/>
    <xdr:sp macro="" textlink="">
      <xdr:nvSpPr>
        <xdr:cNvPr id="626" name="n_1mainValue【学校施設】&#10;有形固定資産減価償却率"/>
        <xdr:cNvSpPr txBox="1"/>
      </xdr:nvSpPr>
      <xdr:spPr>
        <a:xfrm>
          <a:off x="13742044" y="1039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136633</xdr:rowOff>
    </xdr:from>
    <xdr:ext cx="405111" cy="259045"/>
    <xdr:sp macro="" textlink="">
      <xdr:nvSpPr>
        <xdr:cNvPr id="627" name="n_2mainValue【学校施設】&#10;有形固定資産減価償却率"/>
        <xdr:cNvSpPr txBox="1"/>
      </xdr:nvSpPr>
      <xdr:spPr>
        <a:xfrm>
          <a:off x="12960994" y="10379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97444</xdr:rowOff>
    </xdr:from>
    <xdr:ext cx="405111" cy="259045"/>
    <xdr:sp macro="" textlink="">
      <xdr:nvSpPr>
        <xdr:cNvPr id="628" name="n_3mainValue【学校施設】&#10;有形固定資産減価償却率"/>
        <xdr:cNvSpPr txBox="1"/>
      </xdr:nvSpPr>
      <xdr:spPr>
        <a:xfrm>
          <a:off x="12167244" y="10339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9" name="正方形/長方形 62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0" name="正方形/長方形 629"/>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1" name="正方形/長方形 630"/>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2" name="正方形/長方形 631"/>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3" name="正方形/長方形 632"/>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4" name="正方形/長方形 633"/>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5" name="正方形/長方形 634"/>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6" name="正方形/長方形 63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7" name="テキスト ボックス 63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8" name="直線コネクタ 63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9" name="テキスト ボックス 638"/>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0" name="直線コネクタ 639"/>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1" name="テキスト ボックス 640"/>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2" name="直線コネクタ 641"/>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3" name="テキスト ボックス 642"/>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4" name="直線コネクタ 643"/>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5" name="テキスト ボックス 644"/>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6" name="直線コネクタ 645"/>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7" name="テキスト ボックス 646"/>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8" name="直線コネクタ 647"/>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9" name="テキスト ボックス 648"/>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0" name="直線コネクタ 64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1" name="テキスト ボックス 65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2"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653" name="直線コネクタ 652"/>
        <xdr:cNvCxnSpPr/>
      </xdr:nvCxnSpPr>
      <xdr:spPr>
        <a:xfrm flipV="1">
          <a:off x="19951064" y="91503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654" name="【学校施設】&#10;一人当たり面積最小値テキスト"/>
        <xdr:cNvSpPr txBox="1"/>
      </xdr:nvSpPr>
      <xdr:spPr>
        <a:xfrm>
          <a:off x="19989800" y="1069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655" name="直線コネクタ 654"/>
        <xdr:cNvCxnSpPr/>
      </xdr:nvCxnSpPr>
      <xdr:spPr>
        <a:xfrm>
          <a:off x="19881850" y="106895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656" name="【学校施設】&#10;一人当たり面積最大値テキスト"/>
        <xdr:cNvSpPr txBox="1"/>
      </xdr:nvSpPr>
      <xdr:spPr>
        <a:xfrm>
          <a:off x="19989800" y="893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657" name="直線コネクタ 656"/>
        <xdr:cNvCxnSpPr/>
      </xdr:nvCxnSpPr>
      <xdr:spPr>
        <a:xfrm>
          <a:off x="19881850" y="9150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73677</xdr:rowOff>
    </xdr:from>
    <xdr:ext cx="469744" cy="259045"/>
    <xdr:sp macro="" textlink="">
      <xdr:nvSpPr>
        <xdr:cNvPr id="658" name="【学校施設】&#10;一人当たり面積平均値テキスト"/>
        <xdr:cNvSpPr txBox="1"/>
      </xdr:nvSpPr>
      <xdr:spPr>
        <a:xfrm>
          <a:off x="19989800" y="998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659" name="フローチャート: 判断 658"/>
        <xdr:cNvSpPr/>
      </xdr:nvSpPr>
      <xdr:spPr>
        <a:xfrm>
          <a:off x="199009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60" name="フローチャート: 判断 659"/>
        <xdr:cNvSpPr/>
      </xdr:nvSpPr>
      <xdr:spPr>
        <a:xfrm>
          <a:off x="19157950" y="1010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661" name="フローチャート: 判断 660"/>
        <xdr:cNvSpPr/>
      </xdr:nvSpPr>
      <xdr:spPr>
        <a:xfrm>
          <a:off x="1834515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662" name="フローチャート: 判断 661"/>
        <xdr:cNvSpPr/>
      </xdr:nvSpPr>
      <xdr:spPr>
        <a:xfrm>
          <a:off x="17551400" y="10144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663" name="フローチャート: 判断 662"/>
        <xdr:cNvSpPr/>
      </xdr:nvSpPr>
      <xdr:spPr>
        <a:xfrm>
          <a:off x="16757650" y="101371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4" name="テキスト ボックス 66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5" name="テキスト ボックス 66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6" name="テキスト ボックス 66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7" name="テキスト ボックス 66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8" name="テキスト ボックス 66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133350</xdr:rowOff>
    </xdr:from>
    <xdr:to>
      <xdr:col>116</xdr:col>
      <xdr:colOff>114300</xdr:colOff>
      <xdr:row>62</xdr:row>
      <xdr:rowOff>63500</xdr:rowOff>
    </xdr:to>
    <xdr:sp macro="" textlink="">
      <xdr:nvSpPr>
        <xdr:cNvPr id="669" name="楕円 668"/>
        <xdr:cNvSpPr/>
      </xdr:nvSpPr>
      <xdr:spPr>
        <a:xfrm>
          <a:off x="19900900" y="10210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111777</xdr:rowOff>
    </xdr:from>
    <xdr:ext cx="469744" cy="259045"/>
    <xdr:sp macro="" textlink="">
      <xdr:nvSpPr>
        <xdr:cNvPr id="670" name="【学校施設】&#10;一人当たり面積該当値テキスト"/>
        <xdr:cNvSpPr txBox="1"/>
      </xdr:nvSpPr>
      <xdr:spPr>
        <a:xfrm>
          <a:off x="19989800" y="101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106680</xdr:rowOff>
    </xdr:from>
    <xdr:to>
      <xdr:col>112</xdr:col>
      <xdr:colOff>38100</xdr:colOff>
      <xdr:row>62</xdr:row>
      <xdr:rowOff>36830</xdr:rowOff>
    </xdr:to>
    <xdr:sp macro="" textlink="">
      <xdr:nvSpPr>
        <xdr:cNvPr id="671" name="楕円 670"/>
        <xdr:cNvSpPr/>
      </xdr:nvSpPr>
      <xdr:spPr>
        <a:xfrm>
          <a:off x="19157950" y="101841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157480</xdr:rowOff>
    </xdr:from>
    <xdr:to>
      <xdr:col>116</xdr:col>
      <xdr:colOff>63500</xdr:colOff>
      <xdr:row>62</xdr:row>
      <xdr:rowOff>12700</xdr:rowOff>
    </xdr:to>
    <xdr:cxnSp macro="">
      <xdr:nvCxnSpPr>
        <xdr:cNvPr id="672" name="直線コネクタ 671"/>
        <xdr:cNvCxnSpPr/>
      </xdr:nvCxnSpPr>
      <xdr:spPr>
        <a:xfrm>
          <a:off x="19202400" y="10234930"/>
          <a:ext cx="7493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109220</xdr:rowOff>
    </xdr:from>
    <xdr:to>
      <xdr:col>107</xdr:col>
      <xdr:colOff>101600</xdr:colOff>
      <xdr:row>62</xdr:row>
      <xdr:rowOff>39370</xdr:rowOff>
    </xdr:to>
    <xdr:sp macro="" textlink="">
      <xdr:nvSpPr>
        <xdr:cNvPr id="673" name="楕円 672"/>
        <xdr:cNvSpPr/>
      </xdr:nvSpPr>
      <xdr:spPr>
        <a:xfrm>
          <a:off x="18345150" y="10186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157480</xdr:rowOff>
    </xdr:from>
    <xdr:to>
      <xdr:col>111</xdr:col>
      <xdr:colOff>177800</xdr:colOff>
      <xdr:row>61</xdr:row>
      <xdr:rowOff>160020</xdr:rowOff>
    </xdr:to>
    <xdr:cxnSp macro="">
      <xdr:nvCxnSpPr>
        <xdr:cNvPr id="674" name="直線コネクタ 673"/>
        <xdr:cNvCxnSpPr/>
      </xdr:nvCxnSpPr>
      <xdr:spPr>
        <a:xfrm flipV="1">
          <a:off x="18395950" y="10234930"/>
          <a:ext cx="8064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111760</xdr:rowOff>
    </xdr:from>
    <xdr:to>
      <xdr:col>102</xdr:col>
      <xdr:colOff>165100</xdr:colOff>
      <xdr:row>62</xdr:row>
      <xdr:rowOff>41910</xdr:rowOff>
    </xdr:to>
    <xdr:sp macro="" textlink="">
      <xdr:nvSpPr>
        <xdr:cNvPr id="675" name="楕円 674"/>
        <xdr:cNvSpPr/>
      </xdr:nvSpPr>
      <xdr:spPr>
        <a:xfrm>
          <a:off x="17551400" y="101892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160020</xdr:rowOff>
    </xdr:from>
    <xdr:to>
      <xdr:col>107</xdr:col>
      <xdr:colOff>50800</xdr:colOff>
      <xdr:row>61</xdr:row>
      <xdr:rowOff>162560</xdr:rowOff>
    </xdr:to>
    <xdr:cxnSp macro="">
      <xdr:nvCxnSpPr>
        <xdr:cNvPr id="676" name="直線コネクタ 675"/>
        <xdr:cNvCxnSpPr/>
      </xdr:nvCxnSpPr>
      <xdr:spPr>
        <a:xfrm flipV="1">
          <a:off x="17602200" y="10237470"/>
          <a:ext cx="7937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677" name="n_1aveValue【学校施設】&#10;一人当たり面積"/>
        <xdr:cNvSpPr txBox="1"/>
      </xdr:nvSpPr>
      <xdr:spPr>
        <a:xfrm>
          <a:off x="18980227" y="989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678" name="n_2aveValue【学校施設】&#10;一人当たり面積"/>
        <xdr:cNvSpPr txBox="1"/>
      </xdr:nvSpPr>
      <xdr:spPr>
        <a:xfrm>
          <a:off x="18180127" y="990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679" name="n_3aveValue【学校施設】&#10;一人当たり面積"/>
        <xdr:cNvSpPr txBox="1"/>
      </xdr:nvSpPr>
      <xdr:spPr>
        <a:xfrm>
          <a:off x="17386377" y="992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680" name="n_4aveValue【学校施設】&#10;一人当たり面積"/>
        <xdr:cNvSpPr txBox="1"/>
      </xdr:nvSpPr>
      <xdr:spPr>
        <a:xfrm>
          <a:off x="16592627" y="991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27957</xdr:rowOff>
    </xdr:from>
    <xdr:ext cx="469744" cy="259045"/>
    <xdr:sp macro="" textlink="">
      <xdr:nvSpPr>
        <xdr:cNvPr id="681" name="n_1mainValue【学校施設】&#10;一人当たり面積"/>
        <xdr:cNvSpPr txBox="1"/>
      </xdr:nvSpPr>
      <xdr:spPr>
        <a:xfrm>
          <a:off x="189802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30497</xdr:rowOff>
    </xdr:from>
    <xdr:ext cx="469744" cy="259045"/>
    <xdr:sp macro="" textlink="">
      <xdr:nvSpPr>
        <xdr:cNvPr id="682" name="n_2mainValue【学校施設】&#10;一人当たり面積"/>
        <xdr:cNvSpPr txBox="1"/>
      </xdr:nvSpPr>
      <xdr:spPr>
        <a:xfrm>
          <a:off x="181801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33037</xdr:rowOff>
    </xdr:from>
    <xdr:ext cx="469744" cy="259045"/>
    <xdr:sp macro="" textlink="">
      <xdr:nvSpPr>
        <xdr:cNvPr id="683" name="n_3mainValue【学校施設】&#10;一人当たり面積"/>
        <xdr:cNvSpPr txBox="1"/>
      </xdr:nvSpPr>
      <xdr:spPr>
        <a:xfrm>
          <a:off x="17386377" y="1027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4" name="正方形/長方形 683"/>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5" name="正方形/長方形 684"/>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6" name="正方形/長方形 685"/>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7" name="正方形/長方形 686"/>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8" name="正方形/長方形 687"/>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9" name="正方形/長方形 688"/>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0" name="正方形/長方形 689"/>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1" name="正方形/長方形 690"/>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1" name="直線コネクタ 710"/>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2" name="テキスト ボックス 711"/>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3" name="直線コネクタ 712"/>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4" name="テキスト ボックス 713"/>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5" name="直線コネクタ 714"/>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6" name="テキスト ボックス 715"/>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7" name="直線コネクタ 716"/>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8" name="テキスト ボックス 717"/>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0" name="テキスト ボックス 719"/>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22" name="直線コネクタ 721"/>
        <xdr:cNvCxnSpPr/>
      </xdr:nvCxnSpPr>
      <xdr:spPr>
        <a:xfrm flipV="1">
          <a:off x="14699614" y="165811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23" name="【公民館】&#10;有形固定資産減価償却率最小値テキスト"/>
        <xdr:cNvSpPr txBox="1"/>
      </xdr:nvSpPr>
      <xdr:spPr>
        <a:xfrm>
          <a:off x="14738350" y="17908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24" name="直線コネクタ 723"/>
        <xdr:cNvCxnSpPr/>
      </xdr:nvCxnSpPr>
      <xdr:spPr>
        <a:xfrm>
          <a:off x="14611350" y="179047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25" name="【公民館】&#10;有形固定資産減価償却率最大値テキスト"/>
        <xdr:cNvSpPr txBox="1"/>
      </xdr:nvSpPr>
      <xdr:spPr>
        <a:xfrm>
          <a:off x="14738350" y="1635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26" name="直線コネクタ 725"/>
        <xdr:cNvCxnSpPr/>
      </xdr:nvCxnSpPr>
      <xdr:spPr>
        <a:xfrm>
          <a:off x="14611350" y="165811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80281</xdr:rowOff>
    </xdr:from>
    <xdr:ext cx="405111" cy="259045"/>
    <xdr:sp macro="" textlink="">
      <xdr:nvSpPr>
        <xdr:cNvPr id="727" name="【公民館】&#10;有形固定資産減価償却率平均値テキスト"/>
        <xdr:cNvSpPr txBox="1"/>
      </xdr:nvSpPr>
      <xdr:spPr>
        <a:xfrm>
          <a:off x="14738350" y="17168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28" name="フローチャート: 判断 727"/>
        <xdr:cNvSpPr/>
      </xdr:nvSpPr>
      <xdr:spPr>
        <a:xfrm>
          <a:off x="14649450" y="1731670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29" name="フローチャート: 判断 728"/>
        <xdr:cNvSpPr/>
      </xdr:nvSpPr>
      <xdr:spPr>
        <a:xfrm>
          <a:off x="1388745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30" name="フローチャート: 判断 729"/>
        <xdr:cNvSpPr/>
      </xdr:nvSpPr>
      <xdr:spPr>
        <a:xfrm>
          <a:off x="13093700" y="1727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31" name="フローチャート: 判断 730"/>
        <xdr:cNvSpPr/>
      </xdr:nvSpPr>
      <xdr:spPr>
        <a:xfrm>
          <a:off x="12299950" y="172618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32" name="フローチャート: 判断 731"/>
        <xdr:cNvSpPr/>
      </xdr:nvSpPr>
      <xdr:spPr>
        <a:xfrm>
          <a:off x="11487150" y="1720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123698</xdr:rowOff>
    </xdr:from>
    <xdr:to>
      <xdr:col>85</xdr:col>
      <xdr:colOff>177800</xdr:colOff>
      <xdr:row>106</xdr:row>
      <xdr:rowOff>53848</xdr:rowOff>
    </xdr:to>
    <xdr:sp macro="" textlink="">
      <xdr:nvSpPr>
        <xdr:cNvPr id="738" name="楕円 737"/>
        <xdr:cNvSpPr/>
      </xdr:nvSpPr>
      <xdr:spPr>
        <a:xfrm>
          <a:off x="14649450" y="1755444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102125</xdr:rowOff>
    </xdr:from>
    <xdr:ext cx="405111" cy="259045"/>
    <xdr:sp macro="" textlink="">
      <xdr:nvSpPr>
        <xdr:cNvPr id="739" name="【公民館】&#10;有形固定資産減価償却率該当値テキスト"/>
        <xdr:cNvSpPr txBox="1"/>
      </xdr:nvSpPr>
      <xdr:spPr>
        <a:xfrm>
          <a:off x="14738350" y="1753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740" name="楕円 739"/>
        <xdr:cNvSpPr/>
      </xdr:nvSpPr>
      <xdr:spPr>
        <a:xfrm>
          <a:off x="1388745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3048</xdr:rowOff>
    </xdr:to>
    <xdr:cxnSp macro="">
      <xdr:nvCxnSpPr>
        <xdr:cNvPr id="741" name="直線コネクタ 740"/>
        <xdr:cNvCxnSpPr/>
      </xdr:nvCxnSpPr>
      <xdr:spPr>
        <a:xfrm>
          <a:off x="13938250" y="17564100"/>
          <a:ext cx="762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34544</xdr:rowOff>
    </xdr:from>
    <xdr:to>
      <xdr:col>76</xdr:col>
      <xdr:colOff>165100</xdr:colOff>
      <xdr:row>105</xdr:row>
      <xdr:rowOff>136144</xdr:rowOff>
    </xdr:to>
    <xdr:sp macro="" textlink="">
      <xdr:nvSpPr>
        <xdr:cNvPr id="742" name="楕円 741"/>
        <xdr:cNvSpPr/>
      </xdr:nvSpPr>
      <xdr:spPr>
        <a:xfrm>
          <a:off x="13093700" y="174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85344</xdr:rowOff>
    </xdr:from>
    <xdr:to>
      <xdr:col>81</xdr:col>
      <xdr:colOff>50800</xdr:colOff>
      <xdr:row>105</xdr:row>
      <xdr:rowOff>133350</xdr:rowOff>
    </xdr:to>
    <xdr:cxnSp macro="">
      <xdr:nvCxnSpPr>
        <xdr:cNvPr id="743" name="直線コネクタ 742"/>
        <xdr:cNvCxnSpPr/>
      </xdr:nvCxnSpPr>
      <xdr:spPr>
        <a:xfrm>
          <a:off x="13144500" y="17516094"/>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164846</xdr:rowOff>
    </xdr:from>
    <xdr:to>
      <xdr:col>72</xdr:col>
      <xdr:colOff>38100</xdr:colOff>
      <xdr:row>105</xdr:row>
      <xdr:rowOff>94996</xdr:rowOff>
    </xdr:to>
    <xdr:sp macro="" textlink="">
      <xdr:nvSpPr>
        <xdr:cNvPr id="744" name="楕円 743"/>
        <xdr:cNvSpPr/>
      </xdr:nvSpPr>
      <xdr:spPr>
        <a:xfrm>
          <a:off x="12299950" y="174241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44196</xdr:rowOff>
    </xdr:from>
    <xdr:to>
      <xdr:col>76</xdr:col>
      <xdr:colOff>114300</xdr:colOff>
      <xdr:row>105</xdr:row>
      <xdr:rowOff>85344</xdr:rowOff>
    </xdr:to>
    <xdr:cxnSp macro="">
      <xdr:nvCxnSpPr>
        <xdr:cNvPr id="745" name="直線コネクタ 744"/>
        <xdr:cNvCxnSpPr/>
      </xdr:nvCxnSpPr>
      <xdr:spPr>
        <a:xfrm>
          <a:off x="12344400" y="17474946"/>
          <a:ext cx="8001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46" name="n_1aveValue【公民館】&#10;有形固定資産減価償却率"/>
        <xdr:cNvSpPr txBox="1"/>
      </xdr:nvSpPr>
      <xdr:spPr>
        <a:xfrm>
          <a:off x="137420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134383</xdr:rowOff>
    </xdr:from>
    <xdr:ext cx="405111" cy="259045"/>
    <xdr:sp macro="" textlink="">
      <xdr:nvSpPr>
        <xdr:cNvPr id="747" name="n_2aveValue【公民館】&#10;有形固定資産減価償却率"/>
        <xdr:cNvSpPr txBox="1"/>
      </xdr:nvSpPr>
      <xdr:spPr>
        <a:xfrm>
          <a:off x="12960994" y="1705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48" name="n_3aveValue【公民館】&#10;有形固定資産減価償却率"/>
        <xdr:cNvSpPr txBox="1"/>
      </xdr:nvSpPr>
      <xdr:spPr>
        <a:xfrm>
          <a:off x="121672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749" name="n_4aveValue【公民館】&#10;有形固定資産減価償却率"/>
        <xdr:cNvSpPr txBox="1"/>
      </xdr:nvSpPr>
      <xdr:spPr>
        <a:xfrm>
          <a:off x="11354444" y="1697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750" name="n_1mainValue【公民館】&#10;有形固定資産減価償却率"/>
        <xdr:cNvSpPr txBox="1"/>
      </xdr:nvSpPr>
      <xdr:spPr>
        <a:xfrm>
          <a:off x="13742044"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127271</xdr:rowOff>
    </xdr:from>
    <xdr:ext cx="405111" cy="259045"/>
    <xdr:sp macro="" textlink="">
      <xdr:nvSpPr>
        <xdr:cNvPr id="751" name="n_2mainValue【公民館】&#10;有形固定資産減価償却率"/>
        <xdr:cNvSpPr txBox="1"/>
      </xdr:nvSpPr>
      <xdr:spPr>
        <a:xfrm>
          <a:off x="12960994" y="1755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86123</xdr:rowOff>
    </xdr:from>
    <xdr:ext cx="405111" cy="259045"/>
    <xdr:sp macro="" textlink="">
      <xdr:nvSpPr>
        <xdr:cNvPr id="752" name="n_3mainValue【公民館】&#10;有形固定資産減価償却率"/>
        <xdr:cNvSpPr txBox="1"/>
      </xdr:nvSpPr>
      <xdr:spPr>
        <a:xfrm>
          <a:off x="12167244" y="1751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3" name="テキスト ボックス 762"/>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64" name="直線コネクタ 763"/>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5" name="テキスト ボックス 764"/>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6" name="直線コネクタ 765"/>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7" name="テキスト ボックス 766"/>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8" name="直線コネクタ 767"/>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9" name="テキスト ボックス 768"/>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0" name="直線コネクタ 769"/>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1" name="テキスト ボックス 770"/>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2" name="直線コネクタ 771"/>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3" name="テキスト ボックス 772"/>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4" name="直線コネクタ 773"/>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5" name="テキスト ボックス 774"/>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779" name="直線コネクタ 778"/>
        <xdr:cNvCxnSpPr/>
      </xdr:nvCxnSpPr>
      <xdr:spPr>
        <a:xfrm flipV="1">
          <a:off x="19951064" y="165517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780" name="【公民館】&#10;一人当たり面積最小値テキスト"/>
        <xdr:cNvSpPr txBox="1"/>
      </xdr:nvSpPr>
      <xdr:spPr>
        <a:xfrm>
          <a:off x="19989800"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781" name="直線コネクタ 780"/>
        <xdr:cNvCxnSpPr/>
      </xdr:nvCxnSpPr>
      <xdr:spPr>
        <a:xfrm>
          <a:off x="19881850" y="181410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82" name="【公民館】&#10;一人当たり面積最大値テキスト"/>
        <xdr:cNvSpPr txBox="1"/>
      </xdr:nvSpPr>
      <xdr:spPr>
        <a:xfrm>
          <a:off x="19989800" y="163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83" name="直線コネクタ 782"/>
        <xdr:cNvCxnSpPr/>
      </xdr:nvCxnSpPr>
      <xdr:spPr>
        <a:xfrm>
          <a:off x="198818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82748</xdr:rowOff>
    </xdr:from>
    <xdr:ext cx="469744" cy="259045"/>
    <xdr:sp macro="" textlink="">
      <xdr:nvSpPr>
        <xdr:cNvPr id="784" name="【公民館】&#10;一人当たり面積平均値テキスト"/>
        <xdr:cNvSpPr txBox="1"/>
      </xdr:nvSpPr>
      <xdr:spPr>
        <a:xfrm>
          <a:off x="19989800" y="17513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785" name="フローチャート: 判断 784"/>
        <xdr:cNvSpPr/>
      </xdr:nvSpPr>
      <xdr:spPr>
        <a:xfrm>
          <a:off x="19900900" y="175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786" name="フローチャート: 判断 785"/>
        <xdr:cNvSpPr/>
      </xdr:nvSpPr>
      <xdr:spPr>
        <a:xfrm>
          <a:off x="19157950" y="175568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787" name="フローチャート: 判断 786"/>
        <xdr:cNvSpPr/>
      </xdr:nvSpPr>
      <xdr:spPr>
        <a:xfrm>
          <a:off x="18345150" y="1754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788" name="フローチャート: 判断 787"/>
        <xdr:cNvSpPr/>
      </xdr:nvSpPr>
      <xdr:spPr>
        <a:xfrm>
          <a:off x="17551400" y="1756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789" name="フローチャート: 判断 788"/>
        <xdr:cNvSpPr/>
      </xdr:nvSpPr>
      <xdr:spPr>
        <a:xfrm>
          <a:off x="16757650" y="174262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87993</xdr:rowOff>
    </xdr:from>
    <xdr:to>
      <xdr:col>116</xdr:col>
      <xdr:colOff>114300</xdr:colOff>
      <xdr:row>104</xdr:row>
      <xdr:rowOff>18143</xdr:rowOff>
    </xdr:to>
    <xdr:sp macro="" textlink="">
      <xdr:nvSpPr>
        <xdr:cNvPr id="795" name="楕円 794"/>
        <xdr:cNvSpPr/>
      </xdr:nvSpPr>
      <xdr:spPr>
        <a:xfrm>
          <a:off x="19900900" y="171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110870</xdr:rowOff>
    </xdr:from>
    <xdr:ext cx="469744" cy="259045"/>
    <xdr:sp macro="" textlink="">
      <xdr:nvSpPr>
        <xdr:cNvPr id="796" name="【公民館】&#10;一人当たり面積該当値テキスト"/>
        <xdr:cNvSpPr txBox="1"/>
      </xdr:nvSpPr>
      <xdr:spPr>
        <a:xfrm>
          <a:off x="19989800" y="170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77107</xdr:rowOff>
    </xdr:from>
    <xdr:to>
      <xdr:col>112</xdr:col>
      <xdr:colOff>38100</xdr:colOff>
      <xdr:row>104</xdr:row>
      <xdr:rowOff>7257</xdr:rowOff>
    </xdr:to>
    <xdr:sp macro="" textlink="">
      <xdr:nvSpPr>
        <xdr:cNvPr id="797" name="楕円 796"/>
        <xdr:cNvSpPr/>
      </xdr:nvSpPr>
      <xdr:spPr>
        <a:xfrm>
          <a:off x="19157950" y="171649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127907</xdr:rowOff>
    </xdr:from>
    <xdr:to>
      <xdr:col>116</xdr:col>
      <xdr:colOff>63500</xdr:colOff>
      <xdr:row>103</xdr:row>
      <xdr:rowOff>138793</xdr:rowOff>
    </xdr:to>
    <xdr:cxnSp macro="">
      <xdr:nvCxnSpPr>
        <xdr:cNvPr id="798" name="直線コネクタ 797"/>
        <xdr:cNvCxnSpPr/>
      </xdr:nvCxnSpPr>
      <xdr:spPr>
        <a:xfrm>
          <a:off x="19202400" y="17215757"/>
          <a:ext cx="7493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77107</xdr:rowOff>
    </xdr:from>
    <xdr:to>
      <xdr:col>107</xdr:col>
      <xdr:colOff>101600</xdr:colOff>
      <xdr:row>104</xdr:row>
      <xdr:rowOff>7257</xdr:rowOff>
    </xdr:to>
    <xdr:sp macro="" textlink="">
      <xdr:nvSpPr>
        <xdr:cNvPr id="799" name="楕円 798"/>
        <xdr:cNvSpPr/>
      </xdr:nvSpPr>
      <xdr:spPr>
        <a:xfrm>
          <a:off x="18345150" y="1716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127907</xdr:rowOff>
    </xdr:from>
    <xdr:to>
      <xdr:col>111</xdr:col>
      <xdr:colOff>177800</xdr:colOff>
      <xdr:row>103</xdr:row>
      <xdr:rowOff>127907</xdr:rowOff>
    </xdr:to>
    <xdr:cxnSp macro="">
      <xdr:nvCxnSpPr>
        <xdr:cNvPr id="800" name="直線コネクタ 799"/>
        <xdr:cNvCxnSpPr/>
      </xdr:nvCxnSpPr>
      <xdr:spPr>
        <a:xfrm>
          <a:off x="18395950" y="1721575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77107</xdr:rowOff>
    </xdr:from>
    <xdr:to>
      <xdr:col>102</xdr:col>
      <xdr:colOff>165100</xdr:colOff>
      <xdr:row>104</xdr:row>
      <xdr:rowOff>7257</xdr:rowOff>
    </xdr:to>
    <xdr:sp macro="" textlink="">
      <xdr:nvSpPr>
        <xdr:cNvPr id="801" name="楕円 800"/>
        <xdr:cNvSpPr/>
      </xdr:nvSpPr>
      <xdr:spPr>
        <a:xfrm>
          <a:off x="17551400" y="1716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127907</xdr:rowOff>
    </xdr:from>
    <xdr:to>
      <xdr:col>107</xdr:col>
      <xdr:colOff>50800</xdr:colOff>
      <xdr:row>103</xdr:row>
      <xdr:rowOff>127907</xdr:rowOff>
    </xdr:to>
    <xdr:cxnSp macro="">
      <xdr:nvCxnSpPr>
        <xdr:cNvPr id="802" name="直線コネクタ 801"/>
        <xdr:cNvCxnSpPr/>
      </xdr:nvCxnSpPr>
      <xdr:spPr>
        <a:xfrm>
          <a:off x="17602200" y="1721575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47370</xdr:rowOff>
    </xdr:from>
    <xdr:ext cx="469744" cy="259045"/>
    <xdr:sp macro="" textlink="">
      <xdr:nvSpPr>
        <xdr:cNvPr id="803" name="n_1aveValue【公民館】&#10;一人当たり面積"/>
        <xdr:cNvSpPr txBox="1"/>
      </xdr:nvSpPr>
      <xdr:spPr>
        <a:xfrm>
          <a:off x="18980227" y="1764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804" name="n_2aveValue【公民館】&#10;一人当たり面積"/>
        <xdr:cNvSpPr txBox="1"/>
      </xdr:nvSpPr>
      <xdr:spPr>
        <a:xfrm>
          <a:off x="18180127" y="176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58256</xdr:rowOff>
    </xdr:from>
    <xdr:ext cx="469744" cy="259045"/>
    <xdr:sp macro="" textlink="">
      <xdr:nvSpPr>
        <xdr:cNvPr id="805" name="n_3aveValue【公民館】&#10;一人当たり面積"/>
        <xdr:cNvSpPr txBox="1"/>
      </xdr:nvSpPr>
      <xdr:spPr>
        <a:xfrm>
          <a:off x="17386377" y="1766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806" name="n_4aveValue【公民館】&#10;一人当たり面積"/>
        <xdr:cNvSpPr txBox="1"/>
      </xdr:nvSpPr>
      <xdr:spPr>
        <a:xfrm>
          <a:off x="16592627" y="1720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23784</xdr:rowOff>
    </xdr:from>
    <xdr:ext cx="469744" cy="259045"/>
    <xdr:sp macro="" textlink="">
      <xdr:nvSpPr>
        <xdr:cNvPr id="807" name="n_1mainValue【公民館】&#10;一人当たり面積"/>
        <xdr:cNvSpPr txBox="1"/>
      </xdr:nvSpPr>
      <xdr:spPr>
        <a:xfrm>
          <a:off x="18980227" y="1694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23784</xdr:rowOff>
    </xdr:from>
    <xdr:ext cx="469744" cy="259045"/>
    <xdr:sp macro="" textlink="">
      <xdr:nvSpPr>
        <xdr:cNvPr id="808" name="n_2mainValue【公民館】&#10;一人当たり面積"/>
        <xdr:cNvSpPr txBox="1"/>
      </xdr:nvSpPr>
      <xdr:spPr>
        <a:xfrm>
          <a:off x="18180127" y="1694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23784</xdr:rowOff>
    </xdr:from>
    <xdr:ext cx="469744" cy="259045"/>
    <xdr:sp macro="" textlink="">
      <xdr:nvSpPr>
        <xdr:cNvPr id="809" name="n_3mainValue【公民館】&#10;一人当たり面積"/>
        <xdr:cNvSpPr txBox="1"/>
      </xdr:nvSpPr>
      <xdr:spPr>
        <a:xfrm>
          <a:off x="17386377" y="1694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類似団体と比較して有形固定資産減価償却率が高くなっている施設は、認定こども園・幼稚園・保育所、学校施設、公営住宅、公民館であり、低くなっている施設は、道路、橋りょう・トンネル、港湾・漁港である。特に学校施設の有形固定資産減価償却率が高くなっており、大規模改修を行うなど、老朽化対策に取り組んでいくこととしている。</a:t>
          </a:r>
          <a:r>
            <a:rPr lang="ja-JP" altLang="ja-JP" sz="1600">
              <a:solidFill>
                <a:schemeClr val="dk1"/>
              </a:solidFill>
              <a:effectLst/>
              <a:latin typeface="+mn-lt"/>
              <a:ea typeface="+mn-ea"/>
              <a:cs typeface="+mn-cs"/>
            </a:rPr>
            <a:t>また、平塚市公共施設等個別施設計画において、吉沢保育園と土屋幼稚園を統合し、民間で認定こども園として整備運営する方向性を示している。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256,947
251,710
67.82
86,262,227
82,321,541
3,248,763
48,842,924
54,436,325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177665" y="5555343"/>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216400" y="702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108450" y="7016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216400" y="53369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108450" y="55553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216400" y="601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127500" y="615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384550" y="61731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571750" y="61027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778000" y="60716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984250" y="60912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79284</xdr:rowOff>
    </xdr:from>
    <xdr:to>
      <xdr:col>24</xdr:col>
      <xdr:colOff>114300</xdr:colOff>
      <xdr:row>40</xdr:row>
      <xdr:rowOff>9434</xdr:rowOff>
    </xdr:to>
    <xdr:sp macro="" textlink="">
      <xdr:nvSpPr>
        <xdr:cNvPr id="74" name="楕円 73"/>
        <xdr:cNvSpPr/>
      </xdr:nvSpPr>
      <xdr:spPr>
        <a:xfrm>
          <a:off x="4127500" y="65245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57711</xdr:rowOff>
    </xdr:from>
    <xdr:ext cx="405111" cy="259045"/>
    <xdr:sp macro="" textlink="">
      <xdr:nvSpPr>
        <xdr:cNvPr id="75" name="【図書館】&#10;有形固定資産減価償却率該当値テキスト"/>
        <xdr:cNvSpPr txBox="1"/>
      </xdr:nvSpPr>
      <xdr:spPr>
        <a:xfrm>
          <a:off x="4216400" y="6502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44994</xdr:rowOff>
    </xdr:from>
    <xdr:to>
      <xdr:col>20</xdr:col>
      <xdr:colOff>38100</xdr:colOff>
      <xdr:row>39</xdr:row>
      <xdr:rowOff>146594</xdr:rowOff>
    </xdr:to>
    <xdr:sp macro="" textlink="">
      <xdr:nvSpPr>
        <xdr:cNvPr id="76" name="楕円 75"/>
        <xdr:cNvSpPr/>
      </xdr:nvSpPr>
      <xdr:spPr>
        <a:xfrm>
          <a:off x="3384550" y="64902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95794</xdr:rowOff>
    </xdr:from>
    <xdr:to>
      <xdr:col>24</xdr:col>
      <xdr:colOff>63500</xdr:colOff>
      <xdr:row>39</xdr:row>
      <xdr:rowOff>130084</xdr:rowOff>
    </xdr:to>
    <xdr:cxnSp macro="">
      <xdr:nvCxnSpPr>
        <xdr:cNvPr id="77" name="直線コネクタ 76"/>
        <xdr:cNvCxnSpPr/>
      </xdr:nvCxnSpPr>
      <xdr:spPr>
        <a:xfrm>
          <a:off x="3429000" y="6541044"/>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159294</xdr:rowOff>
    </xdr:from>
    <xdr:to>
      <xdr:col>15</xdr:col>
      <xdr:colOff>101600</xdr:colOff>
      <xdr:row>39</xdr:row>
      <xdr:rowOff>89444</xdr:rowOff>
    </xdr:to>
    <xdr:sp macro="" textlink="">
      <xdr:nvSpPr>
        <xdr:cNvPr id="78" name="楕円 77"/>
        <xdr:cNvSpPr/>
      </xdr:nvSpPr>
      <xdr:spPr>
        <a:xfrm>
          <a:off x="2571750" y="64394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38644</xdr:rowOff>
    </xdr:from>
    <xdr:to>
      <xdr:col>19</xdr:col>
      <xdr:colOff>177800</xdr:colOff>
      <xdr:row>39</xdr:row>
      <xdr:rowOff>95794</xdr:rowOff>
    </xdr:to>
    <xdr:cxnSp macro="">
      <xdr:nvCxnSpPr>
        <xdr:cNvPr id="79" name="直線コネクタ 78"/>
        <xdr:cNvCxnSpPr/>
      </xdr:nvCxnSpPr>
      <xdr:spPr>
        <a:xfrm>
          <a:off x="2622550" y="6483894"/>
          <a:ext cx="8064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147865</xdr:rowOff>
    </xdr:from>
    <xdr:to>
      <xdr:col>10</xdr:col>
      <xdr:colOff>165100</xdr:colOff>
      <xdr:row>39</xdr:row>
      <xdr:rowOff>78015</xdr:rowOff>
    </xdr:to>
    <xdr:sp macro="" textlink="">
      <xdr:nvSpPr>
        <xdr:cNvPr id="80" name="楕円 79"/>
        <xdr:cNvSpPr/>
      </xdr:nvSpPr>
      <xdr:spPr>
        <a:xfrm>
          <a:off x="1778000" y="64280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27215</xdr:rowOff>
    </xdr:from>
    <xdr:to>
      <xdr:col>15</xdr:col>
      <xdr:colOff>50800</xdr:colOff>
      <xdr:row>39</xdr:row>
      <xdr:rowOff>38644</xdr:rowOff>
    </xdr:to>
    <xdr:cxnSp macro="">
      <xdr:nvCxnSpPr>
        <xdr:cNvPr id="81" name="直線コネクタ 80"/>
        <xdr:cNvCxnSpPr/>
      </xdr:nvCxnSpPr>
      <xdr:spPr>
        <a:xfrm>
          <a:off x="1828800" y="6472465"/>
          <a:ext cx="79375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2" name="n_1aveValue【図書館】&#10;有形固定資産減価償却率"/>
        <xdr:cNvSpPr txBox="1"/>
      </xdr:nvSpPr>
      <xdr:spPr>
        <a:xfrm>
          <a:off x="3239144" y="5954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3" name="n_2aveValue【図書館】&#10;有形固定資産減価償却率"/>
        <xdr:cNvSpPr txBox="1"/>
      </xdr:nvSpPr>
      <xdr:spPr>
        <a:xfrm>
          <a:off x="2439044" y="5884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4" name="n_3aveValue【図書館】&#10;有形固定資産減価償却率"/>
        <xdr:cNvSpPr txBox="1"/>
      </xdr:nvSpPr>
      <xdr:spPr>
        <a:xfrm>
          <a:off x="1645294" y="585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851544" y="587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137721</xdr:rowOff>
    </xdr:from>
    <xdr:ext cx="405111" cy="259045"/>
    <xdr:sp macro="" textlink="">
      <xdr:nvSpPr>
        <xdr:cNvPr id="86" name="n_1mainValue【図書館】&#10;有形固定資産減価償却率"/>
        <xdr:cNvSpPr txBox="1"/>
      </xdr:nvSpPr>
      <xdr:spPr>
        <a:xfrm>
          <a:off x="3239144" y="6582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80571</xdr:rowOff>
    </xdr:from>
    <xdr:ext cx="405111" cy="259045"/>
    <xdr:sp macro="" textlink="">
      <xdr:nvSpPr>
        <xdr:cNvPr id="87" name="n_2mainValue【図書館】&#10;有形固定資産減価償却率"/>
        <xdr:cNvSpPr txBox="1"/>
      </xdr:nvSpPr>
      <xdr:spPr>
        <a:xfrm>
          <a:off x="2439044" y="6525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69142</xdr:rowOff>
    </xdr:from>
    <xdr:ext cx="405111" cy="259045"/>
    <xdr:sp macro="" textlink="">
      <xdr:nvSpPr>
        <xdr:cNvPr id="88" name="n_3mainValue【図書館】&#10;有形固定資産減価償却率"/>
        <xdr:cNvSpPr txBox="1"/>
      </xdr:nvSpPr>
      <xdr:spPr>
        <a:xfrm>
          <a:off x="1645294" y="6514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0" name="直線コネクタ 109"/>
        <xdr:cNvCxnSpPr/>
      </xdr:nvCxnSpPr>
      <xdr:spPr>
        <a:xfrm flipV="1">
          <a:off x="9429115" y="554228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1" name="【図書館】&#10;一人当たり面積最小値テキスト"/>
        <xdr:cNvSpPr txBox="1"/>
      </xdr:nvSpPr>
      <xdr:spPr>
        <a:xfrm>
          <a:off x="9467850"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2" name="直線コネクタ 111"/>
        <xdr:cNvCxnSpPr/>
      </xdr:nvCxnSpPr>
      <xdr:spPr>
        <a:xfrm>
          <a:off x="9359900" y="6709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3" name="【図書館】&#10;一人当たり面積最大値テキスト"/>
        <xdr:cNvSpPr txBox="1"/>
      </xdr:nvSpPr>
      <xdr:spPr>
        <a:xfrm>
          <a:off x="9467850" y="53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4" name="直線コネクタ 113"/>
        <xdr:cNvCxnSpPr/>
      </xdr:nvCxnSpPr>
      <xdr:spPr>
        <a:xfrm>
          <a:off x="9359900" y="5542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15" name="【図書館】&#10;一人当たり面積平均値テキスト"/>
        <xdr:cNvSpPr txBox="1"/>
      </xdr:nvSpPr>
      <xdr:spPr>
        <a:xfrm>
          <a:off x="9467850" y="6176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フローチャート: 判断 115"/>
        <xdr:cNvSpPr/>
      </xdr:nvSpPr>
      <xdr:spPr>
        <a:xfrm>
          <a:off x="939800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7" name="フローチャート: 判断 116"/>
        <xdr:cNvSpPr/>
      </xdr:nvSpPr>
      <xdr:spPr>
        <a:xfrm>
          <a:off x="8636000" y="6243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8" name="フローチャート: 判断 117"/>
        <xdr:cNvSpPr/>
      </xdr:nvSpPr>
      <xdr:spPr>
        <a:xfrm>
          <a:off x="7842250" y="62433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19" name="フローチャート: 判断 118"/>
        <xdr:cNvSpPr/>
      </xdr:nvSpPr>
      <xdr:spPr>
        <a:xfrm>
          <a:off x="7029450" y="6266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0" name="フローチャート: 判断 119"/>
        <xdr:cNvSpPr/>
      </xdr:nvSpPr>
      <xdr:spPr>
        <a:xfrm>
          <a:off x="62357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26" name="楕円 125"/>
        <xdr:cNvSpPr/>
      </xdr:nvSpPr>
      <xdr:spPr>
        <a:xfrm>
          <a:off x="9398000" y="60210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27" name="【図書館】&#10;一人当たり面積該当値テキスト"/>
        <xdr:cNvSpPr txBox="1"/>
      </xdr:nvSpPr>
      <xdr:spPr>
        <a:xfrm>
          <a:off x="9467850" y="58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28" name="楕円 127"/>
        <xdr:cNvSpPr/>
      </xdr:nvSpPr>
      <xdr:spPr>
        <a:xfrm>
          <a:off x="86360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37</xdr:row>
      <xdr:rowOff>64770</xdr:rowOff>
    </xdr:to>
    <xdr:cxnSp macro="">
      <xdr:nvCxnSpPr>
        <xdr:cNvPr id="129" name="直線コネクタ 128"/>
        <xdr:cNvCxnSpPr/>
      </xdr:nvCxnSpPr>
      <xdr:spPr>
        <a:xfrm flipV="1">
          <a:off x="8686800" y="6071870"/>
          <a:ext cx="74295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0" name="楕円 129"/>
        <xdr:cNvSpPr/>
      </xdr:nvSpPr>
      <xdr:spPr>
        <a:xfrm>
          <a:off x="7842250" y="61290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31" name="直線コネクタ 130"/>
        <xdr:cNvCxnSpPr/>
      </xdr:nvCxnSpPr>
      <xdr:spPr>
        <a:xfrm>
          <a:off x="7886700" y="61798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2" name="楕円 131"/>
        <xdr:cNvSpPr/>
      </xdr:nvSpPr>
      <xdr:spPr>
        <a:xfrm>
          <a:off x="702945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3" name="直線コネクタ 132"/>
        <xdr:cNvCxnSpPr/>
      </xdr:nvCxnSpPr>
      <xdr:spPr>
        <a:xfrm>
          <a:off x="7080250" y="617982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4" name="n_1aveValue【図書館】&#10;一人当たり面積"/>
        <xdr:cNvSpPr txBox="1"/>
      </xdr:nvSpPr>
      <xdr:spPr>
        <a:xfrm>
          <a:off x="8458277" y="632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35" name="n_2aveValue【図書館】&#10;一人当たり面積"/>
        <xdr:cNvSpPr txBox="1"/>
      </xdr:nvSpPr>
      <xdr:spPr>
        <a:xfrm>
          <a:off x="7677227" y="632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72407</xdr:rowOff>
    </xdr:from>
    <xdr:ext cx="469744" cy="259045"/>
    <xdr:sp macro="" textlink="">
      <xdr:nvSpPr>
        <xdr:cNvPr id="136" name="n_3aveValue【図書館】&#10;一人当たり面積"/>
        <xdr:cNvSpPr txBox="1"/>
      </xdr:nvSpPr>
      <xdr:spPr>
        <a:xfrm>
          <a:off x="6864427" y="635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37" name="n_4aveValue【図書館】&#10;一人当たり面積"/>
        <xdr:cNvSpPr txBox="1"/>
      </xdr:nvSpPr>
      <xdr:spPr>
        <a:xfrm>
          <a:off x="6070677"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38" name="n_1mainValue【図書館】&#10;一人当たり面積"/>
        <xdr:cNvSpPr txBox="1"/>
      </xdr:nvSpPr>
      <xdr:spPr>
        <a:xfrm>
          <a:off x="8458277" y="59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39" name="n_2mainValue【図書館】&#10;一人当たり面積"/>
        <xdr:cNvSpPr txBox="1"/>
      </xdr:nvSpPr>
      <xdr:spPr>
        <a:xfrm>
          <a:off x="7677227" y="59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0" name="n_3mainValue【図書館】&#10;一人当たり面積"/>
        <xdr:cNvSpPr txBox="1"/>
      </xdr:nvSpPr>
      <xdr:spPr>
        <a:xfrm>
          <a:off x="6864427" y="59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65" name="直線コネクタ 164"/>
        <xdr:cNvCxnSpPr/>
      </xdr:nvCxnSpPr>
      <xdr:spPr>
        <a:xfrm flipV="1">
          <a:off x="4177665" y="9229725"/>
          <a:ext cx="0" cy="12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6" name="【体育館・プール】&#10;有形固定資産減価償却率最小値テキスト"/>
        <xdr:cNvSpPr txBox="1"/>
      </xdr:nvSpPr>
      <xdr:spPr>
        <a:xfrm>
          <a:off x="4216400" y="1044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7" name="直線コネクタ 166"/>
        <xdr:cNvCxnSpPr/>
      </xdr:nvCxnSpPr>
      <xdr:spPr>
        <a:xfrm>
          <a:off x="4108450" y="10441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68" name="【体育館・プール】&#10;有形固定資産減価償却率最大値テキスト"/>
        <xdr:cNvSpPr txBox="1"/>
      </xdr:nvSpPr>
      <xdr:spPr>
        <a:xfrm>
          <a:off x="4216400" y="901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69" name="直線コネクタ 168"/>
        <xdr:cNvCxnSpPr/>
      </xdr:nvCxnSpPr>
      <xdr:spPr>
        <a:xfrm>
          <a:off x="4108450" y="9229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3827</xdr:rowOff>
    </xdr:from>
    <xdr:ext cx="405111" cy="259045"/>
    <xdr:sp macro="" textlink="">
      <xdr:nvSpPr>
        <xdr:cNvPr id="170" name="【体育館・プール】&#10;有形固定資産減価償却率平均値テキスト"/>
        <xdr:cNvSpPr txBox="1"/>
      </xdr:nvSpPr>
      <xdr:spPr>
        <a:xfrm>
          <a:off x="4216400" y="9751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1" name="フローチャート: 判断 170"/>
        <xdr:cNvSpPr/>
      </xdr:nvSpPr>
      <xdr:spPr>
        <a:xfrm>
          <a:off x="4127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2" name="フローチャート: 判断 171"/>
        <xdr:cNvSpPr/>
      </xdr:nvSpPr>
      <xdr:spPr>
        <a:xfrm>
          <a:off x="3384550" y="97104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3" name="フローチャート: 判断 172"/>
        <xdr:cNvSpPr/>
      </xdr:nvSpPr>
      <xdr:spPr>
        <a:xfrm>
          <a:off x="2571750" y="9718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4" name="フローチャート: 判断 173"/>
        <xdr:cNvSpPr/>
      </xdr:nvSpPr>
      <xdr:spPr>
        <a:xfrm>
          <a:off x="1778000" y="9710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75" name="フローチャート: 判断 174"/>
        <xdr:cNvSpPr/>
      </xdr:nvSpPr>
      <xdr:spPr>
        <a:xfrm>
          <a:off x="984250" y="96742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160655</xdr:rowOff>
    </xdr:from>
    <xdr:to>
      <xdr:col>24</xdr:col>
      <xdr:colOff>114300</xdr:colOff>
      <xdr:row>59</xdr:row>
      <xdr:rowOff>90805</xdr:rowOff>
    </xdr:to>
    <xdr:sp macro="" textlink="">
      <xdr:nvSpPr>
        <xdr:cNvPr id="181" name="楕円 180"/>
        <xdr:cNvSpPr/>
      </xdr:nvSpPr>
      <xdr:spPr>
        <a:xfrm>
          <a:off x="4127500" y="97428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12082</xdr:rowOff>
    </xdr:from>
    <xdr:ext cx="405111" cy="259045"/>
    <xdr:sp macro="" textlink="">
      <xdr:nvSpPr>
        <xdr:cNvPr id="182" name="【体育館・プール】&#10;有形固定資産減価償却率該当値テキスト"/>
        <xdr:cNvSpPr txBox="1"/>
      </xdr:nvSpPr>
      <xdr:spPr>
        <a:xfrm>
          <a:off x="4216400"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118745</xdr:rowOff>
    </xdr:from>
    <xdr:to>
      <xdr:col>20</xdr:col>
      <xdr:colOff>38100</xdr:colOff>
      <xdr:row>59</xdr:row>
      <xdr:rowOff>48895</xdr:rowOff>
    </xdr:to>
    <xdr:sp macro="" textlink="">
      <xdr:nvSpPr>
        <xdr:cNvPr id="183" name="楕円 182"/>
        <xdr:cNvSpPr/>
      </xdr:nvSpPr>
      <xdr:spPr>
        <a:xfrm>
          <a:off x="3384550" y="97008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169545</xdr:rowOff>
    </xdr:from>
    <xdr:to>
      <xdr:col>24</xdr:col>
      <xdr:colOff>63500</xdr:colOff>
      <xdr:row>59</xdr:row>
      <xdr:rowOff>40005</xdr:rowOff>
    </xdr:to>
    <xdr:cxnSp macro="">
      <xdr:nvCxnSpPr>
        <xdr:cNvPr id="184" name="直線コネクタ 183"/>
        <xdr:cNvCxnSpPr/>
      </xdr:nvCxnSpPr>
      <xdr:spPr>
        <a:xfrm>
          <a:off x="3429000" y="9745345"/>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78740</xdr:rowOff>
    </xdr:from>
    <xdr:to>
      <xdr:col>15</xdr:col>
      <xdr:colOff>101600</xdr:colOff>
      <xdr:row>59</xdr:row>
      <xdr:rowOff>8890</xdr:rowOff>
    </xdr:to>
    <xdr:sp macro="" textlink="">
      <xdr:nvSpPr>
        <xdr:cNvPr id="185" name="楕円 184"/>
        <xdr:cNvSpPr/>
      </xdr:nvSpPr>
      <xdr:spPr>
        <a:xfrm>
          <a:off x="2571750" y="9660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129540</xdr:rowOff>
    </xdr:from>
    <xdr:to>
      <xdr:col>19</xdr:col>
      <xdr:colOff>177800</xdr:colOff>
      <xdr:row>58</xdr:row>
      <xdr:rowOff>169545</xdr:rowOff>
    </xdr:to>
    <xdr:cxnSp macro="">
      <xdr:nvCxnSpPr>
        <xdr:cNvPr id="186" name="直線コネクタ 185"/>
        <xdr:cNvCxnSpPr/>
      </xdr:nvCxnSpPr>
      <xdr:spPr>
        <a:xfrm>
          <a:off x="2622550" y="9711690"/>
          <a:ext cx="80645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36830</xdr:rowOff>
    </xdr:from>
    <xdr:to>
      <xdr:col>10</xdr:col>
      <xdr:colOff>165100</xdr:colOff>
      <xdr:row>58</xdr:row>
      <xdr:rowOff>138430</xdr:rowOff>
    </xdr:to>
    <xdr:sp macro="" textlink="">
      <xdr:nvSpPr>
        <xdr:cNvPr id="187" name="楕円 186"/>
        <xdr:cNvSpPr/>
      </xdr:nvSpPr>
      <xdr:spPr>
        <a:xfrm>
          <a:off x="17780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87630</xdr:rowOff>
    </xdr:from>
    <xdr:to>
      <xdr:col>15</xdr:col>
      <xdr:colOff>50800</xdr:colOff>
      <xdr:row>58</xdr:row>
      <xdr:rowOff>129540</xdr:rowOff>
    </xdr:to>
    <xdr:cxnSp macro="">
      <xdr:nvCxnSpPr>
        <xdr:cNvPr id="188" name="直線コネクタ 187"/>
        <xdr:cNvCxnSpPr/>
      </xdr:nvCxnSpPr>
      <xdr:spPr>
        <a:xfrm>
          <a:off x="1828800" y="966978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49547</xdr:rowOff>
    </xdr:from>
    <xdr:ext cx="405111" cy="259045"/>
    <xdr:sp macro="" textlink="">
      <xdr:nvSpPr>
        <xdr:cNvPr id="189" name="n_1aveValue【体育館・プール】&#10;有形固定資産減価償却率"/>
        <xdr:cNvSpPr txBox="1"/>
      </xdr:nvSpPr>
      <xdr:spPr>
        <a:xfrm>
          <a:off x="3239144" y="979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57167</xdr:rowOff>
    </xdr:from>
    <xdr:ext cx="405111" cy="259045"/>
    <xdr:sp macro="" textlink="">
      <xdr:nvSpPr>
        <xdr:cNvPr id="190" name="n_2aveValue【体育館・プール】&#10;有形固定資産減価償却率"/>
        <xdr:cNvSpPr txBox="1"/>
      </xdr:nvSpPr>
      <xdr:spPr>
        <a:xfrm>
          <a:off x="2439044" y="980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49547</xdr:rowOff>
    </xdr:from>
    <xdr:ext cx="405111" cy="259045"/>
    <xdr:sp macro="" textlink="">
      <xdr:nvSpPr>
        <xdr:cNvPr id="191" name="n_3aveValue【体育館・プール】&#10;有形固定資産減価償却率"/>
        <xdr:cNvSpPr txBox="1"/>
      </xdr:nvSpPr>
      <xdr:spPr>
        <a:xfrm>
          <a:off x="1645294" y="979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92" name="n_4aveValue【体育館・プール】&#10;有形固定資産減価償却率"/>
        <xdr:cNvSpPr txBox="1"/>
      </xdr:nvSpPr>
      <xdr:spPr>
        <a:xfrm>
          <a:off x="851544" y="945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65422</xdr:rowOff>
    </xdr:from>
    <xdr:ext cx="405111" cy="259045"/>
    <xdr:sp macro="" textlink="">
      <xdr:nvSpPr>
        <xdr:cNvPr id="193" name="n_1mainValue【体育館・プール】&#10;有形固定資産減価償却率"/>
        <xdr:cNvSpPr txBox="1"/>
      </xdr:nvSpPr>
      <xdr:spPr>
        <a:xfrm>
          <a:off x="3239144" y="948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194" name="n_2mainValue【体育館・プール】&#10;有形固定資産減価償却率"/>
        <xdr:cNvSpPr txBox="1"/>
      </xdr:nvSpPr>
      <xdr:spPr>
        <a:xfrm>
          <a:off x="2439044" y="944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154957</xdr:rowOff>
    </xdr:from>
    <xdr:ext cx="405111" cy="259045"/>
    <xdr:sp macro="" textlink="">
      <xdr:nvSpPr>
        <xdr:cNvPr id="195" name="n_3mainValue【体育館・プール】&#10;有形固定資産減価償却率"/>
        <xdr:cNvSpPr txBox="1"/>
      </xdr:nvSpPr>
      <xdr:spPr>
        <a:xfrm>
          <a:off x="1645294"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19" name="直線コネクタ 218"/>
        <xdr:cNvCxnSpPr/>
      </xdr:nvCxnSpPr>
      <xdr:spPr>
        <a:xfrm flipV="1">
          <a:off x="9429115" y="9389110"/>
          <a:ext cx="0" cy="1026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0" name="【体育館・プール】&#10;一人当たり面積最小値テキスト"/>
        <xdr:cNvSpPr txBox="1"/>
      </xdr:nvSpPr>
      <xdr:spPr>
        <a:xfrm>
          <a:off x="9467850"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21" name="直線コネクタ 220"/>
        <xdr:cNvCxnSpPr/>
      </xdr:nvCxnSpPr>
      <xdr:spPr>
        <a:xfrm>
          <a:off x="9359900" y="10415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22" name="【体育館・プール】&#10;一人当たり面積最大値テキスト"/>
        <xdr:cNvSpPr txBox="1"/>
      </xdr:nvSpPr>
      <xdr:spPr>
        <a:xfrm>
          <a:off x="946785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23" name="直線コネクタ 222"/>
        <xdr:cNvCxnSpPr/>
      </xdr:nvCxnSpPr>
      <xdr:spPr>
        <a:xfrm>
          <a:off x="935990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24" name="【体育館・プール】&#10;一人当たり面積平均値テキスト"/>
        <xdr:cNvSpPr txBox="1"/>
      </xdr:nvSpPr>
      <xdr:spPr>
        <a:xfrm>
          <a:off x="9467850" y="10002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25" name="フローチャート: 判断 224"/>
        <xdr:cNvSpPr/>
      </xdr:nvSpPr>
      <xdr:spPr>
        <a:xfrm>
          <a:off x="9398000" y="10144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6" name="フローチャート: 判断 225"/>
        <xdr:cNvSpPr/>
      </xdr:nvSpPr>
      <xdr:spPr>
        <a:xfrm>
          <a:off x="8636000" y="10152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27" name="フローチャート: 判断 226"/>
        <xdr:cNvSpPr/>
      </xdr:nvSpPr>
      <xdr:spPr>
        <a:xfrm>
          <a:off x="7842250" y="10140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28" name="フローチャート: 判断 227"/>
        <xdr:cNvSpPr/>
      </xdr:nvSpPr>
      <xdr:spPr>
        <a:xfrm>
          <a:off x="7029450" y="101638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29" name="フローチャート: 判断 228"/>
        <xdr:cNvSpPr/>
      </xdr:nvSpPr>
      <xdr:spPr>
        <a:xfrm>
          <a:off x="6235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113030</xdr:rowOff>
    </xdr:from>
    <xdr:to>
      <xdr:col>55</xdr:col>
      <xdr:colOff>50800</xdr:colOff>
      <xdr:row>62</xdr:row>
      <xdr:rowOff>43180</xdr:rowOff>
    </xdr:to>
    <xdr:sp macro="" textlink="">
      <xdr:nvSpPr>
        <xdr:cNvPr id="235" name="楕円 234"/>
        <xdr:cNvSpPr/>
      </xdr:nvSpPr>
      <xdr:spPr>
        <a:xfrm>
          <a:off x="9398000" y="101904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91457</xdr:rowOff>
    </xdr:from>
    <xdr:ext cx="469744" cy="259045"/>
    <xdr:sp macro="" textlink="">
      <xdr:nvSpPr>
        <xdr:cNvPr id="236" name="【体育館・プール】&#10;一人当たり面積該当値テキスト"/>
        <xdr:cNvSpPr txBox="1"/>
      </xdr:nvSpPr>
      <xdr:spPr>
        <a:xfrm>
          <a:off x="9467850" y="1016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135890</xdr:rowOff>
    </xdr:from>
    <xdr:to>
      <xdr:col>50</xdr:col>
      <xdr:colOff>165100</xdr:colOff>
      <xdr:row>62</xdr:row>
      <xdr:rowOff>66040</xdr:rowOff>
    </xdr:to>
    <xdr:sp macro="" textlink="">
      <xdr:nvSpPr>
        <xdr:cNvPr id="237" name="楕円 236"/>
        <xdr:cNvSpPr/>
      </xdr:nvSpPr>
      <xdr:spPr>
        <a:xfrm>
          <a:off x="8636000" y="10213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163830</xdr:rowOff>
    </xdr:from>
    <xdr:to>
      <xdr:col>55</xdr:col>
      <xdr:colOff>0</xdr:colOff>
      <xdr:row>62</xdr:row>
      <xdr:rowOff>15240</xdr:rowOff>
    </xdr:to>
    <xdr:cxnSp macro="">
      <xdr:nvCxnSpPr>
        <xdr:cNvPr id="238" name="直線コネクタ 237"/>
        <xdr:cNvCxnSpPr/>
      </xdr:nvCxnSpPr>
      <xdr:spPr>
        <a:xfrm flipV="1">
          <a:off x="8686800" y="10241280"/>
          <a:ext cx="7429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135890</xdr:rowOff>
    </xdr:from>
    <xdr:to>
      <xdr:col>46</xdr:col>
      <xdr:colOff>38100</xdr:colOff>
      <xdr:row>62</xdr:row>
      <xdr:rowOff>66040</xdr:rowOff>
    </xdr:to>
    <xdr:sp macro="" textlink="">
      <xdr:nvSpPr>
        <xdr:cNvPr id="239" name="楕円 238"/>
        <xdr:cNvSpPr/>
      </xdr:nvSpPr>
      <xdr:spPr>
        <a:xfrm>
          <a:off x="7842250" y="102133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xdr:rowOff>
    </xdr:from>
    <xdr:to>
      <xdr:col>50</xdr:col>
      <xdr:colOff>114300</xdr:colOff>
      <xdr:row>62</xdr:row>
      <xdr:rowOff>15240</xdr:rowOff>
    </xdr:to>
    <xdr:cxnSp macro="">
      <xdr:nvCxnSpPr>
        <xdr:cNvPr id="240" name="直線コネクタ 239"/>
        <xdr:cNvCxnSpPr/>
      </xdr:nvCxnSpPr>
      <xdr:spPr>
        <a:xfrm>
          <a:off x="7886700" y="1025779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241" name="楕円 240"/>
        <xdr:cNvSpPr/>
      </xdr:nvSpPr>
      <xdr:spPr>
        <a:xfrm>
          <a:off x="7029450" y="10209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xdr:rowOff>
    </xdr:from>
    <xdr:to>
      <xdr:col>45</xdr:col>
      <xdr:colOff>177800</xdr:colOff>
      <xdr:row>62</xdr:row>
      <xdr:rowOff>15240</xdr:rowOff>
    </xdr:to>
    <xdr:cxnSp macro="">
      <xdr:nvCxnSpPr>
        <xdr:cNvPr id="242" name="直線コネクタ 241"/>
        <xdr:cNvCxnSpPr/>
      </xdr:nvCxnSpPr>
      <xdr:spPr>
        <a:xfrm>
          <a:off x="7080250" y="1025398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3" name="n_1aveValue【体育館・プール】&#10;一人当たり面積"/>
        <xdr:cNvSpPr txBox="1"/>
      </xdr:nvSpPr>
      <xdr:spPr>
        <a:xfrm>
          <a:off x="8458277" y="993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44" name="n_2aveValue【体育館・プール】&#10;一人当たり面積"/>
        <xdr:cNvSpPr txBox="1"/>
      </xdr:nvSpPr>
      <xdr:spPr>
        <a:xfrm>
          <a:off x="7677227"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45" name="n_3aveValue【体育館・プール】&#10;一人当たり面積"/>
        <xdr:cNvSpPr txBox="1"/>
      </xdr:nvSpPr>
      <xdr:spPr>
        <a:xfrm>
          <a:off x="6864427" y="994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46" name="n_4aveValue【体育館・プール】&#10;一人当たり面積"/>
        <xdr:cNvSpPr txBox="1"/>
      </xdr:nvSpPr>
      <xdr:spPr>
        <a:xfrm>
          <a:off x="6070677" y="99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57167</xdr:rowOff>
    </xdr:from>
    <xdr:ext cx="469744" cy="259045"/>
    <xdr:sp macro="" textlink="">
      <xdr:nvSpPr>
        <xdr:cNvPr id="247" name="n_1mainValue【体育館・プール】&#10;一人当たり面積"/>
        <xdr:cNvSpPr txBox="1"/>
      </xdr:nvSpPr>
      <xdr:spPr>
        <a:xfrm>
          <a:off x="8458277" y="1029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57167</xdr:rowOff>
    </xdr:from>
    <xdr:ext cx="469744" cy="259045"/>
    <xdr:sp macro="" textlink="">
      <xdr:nvSpPr>
        <xdr:cNvPr id="248" name="n_2mainValue【体育館・プール】&#10;一人当たり面積"/>
        <xdr:cNvSpPr txBox="1"/>
      </xdr:nvSpPr>
      <xdr:spPr>
        <a:xfrm>
          <a:off x="7677227" y="1029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53357</xdr:rowOff>
    </xdr:from>
    <xdr:ext cx="469744" cy="259045"/>
    <xdr:sp macro="" textlink="">
      <xdr:nvSpPr>
        <xdr:cNvPr id="249" name="n_3mainValue【体育館・プール】&#10;一人当たり面積"/>
        <xdr:cNvSpPr txBox="1"/>
      </xdr:nvSpPr>
      <xdr:spPr>
        <a:xfrm>
          <a:off x="6864427" y="1029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74" name="直線コネクタ 273"/>
        <xdr:cNvCxnSpPr/>
      </xdr:nvCxnSpPr>
      <xdr:spPr>
        <a:xfrm flipV="1">
          <a:off x="4177665" y="1285621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75" name="【福祉施設】&#10;有形固定資産減価償却率最小値テキスト"/>
        <xdr:cNvSpPr txBox="1"/>
      </xdr:nvSpPr>
      <xdr:spPr>
        <a:xfrm>
          <a:off x="4216400" y="1429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76" name="直線コネクタ 275"/>
        <xdr:cNvCxnSpPr/>
      </xdr:nvCxnSpPr>
      <xdr:spPr>
        <a:xfrm>
          <a:off x="4108450" y="14292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7" name="【福祉施設】&#10;有形固定資産減価償却率最大値テキスト"/>
        <xdr:cNvSpPr txBox="1"/>
      </xdr:nvSpPr>
      <xdr:spPr>
        <a:xfrm>
          <a:off x="4216400"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78" name="直線コネクタ 277"/>
        <xdr:cNvCxnSpPr/>
      </xdr:nvCxnSpPr>
      <xdr:spPr>
        <a:xfrm>
          <a:off x="4108450" y="1285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79" name="【福祉施設】&#10;有形固定資産減価償却率平均値テキスト"/>
        <xdr:cNvSpPr txBox="1"/>
      </xdr:nvSpPr>
      <xdr:spPr>
        <a:xfrm>
          <a:off x="4216400" y="13473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0" name="フローチャート: 判断 279"/>
        <xdr:cNvSpPr/>
      </xdr:nvSpPr>
      <xdr:spPr>
        <a:xfrm>
          <a:off x="4127500" y="13615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81" name="フローチャート: 判断 280"/>
        <xdr:cNvSpPr/>
      </xdr:nvSpPr>
      <xdr:spPr>
        <a:xfrm>
          <a:off x="3384550" y="13554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82" name="フローチャート: 判断 281"/>
        <xdr:cNvSpPr/>
      </xdr:nvSpPr>
      <xdr:spPr>
        <a:xfrm>
          <a:off x="25717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3" name="フローチャート: 判断 282"/>
        <xdr:cNvSpPr/>
      </xdr:nvSpPr>
      <xdr:spPr>
        <a:xfrm>
          <a:off x="1778000" y="13458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4" name="フローチャート: 判断 283"/>
        <xdr:cNvSpPr/>
      </xdr:nvSpPr>
      <xdr:spPr>
        <a:xfrm>
          <a:off x="984250" y="13378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90" name="楕円 289"/>
        <xdr:cNvSpPr/>
      </xdr:nvSpPr>
      <xdr:spPr>
        <a:xfrm>
          <a:off x="41275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163847</xdr:rowOff>
    </xdr:from>
    <xdr:ext cx="405111" cy="259045"/>
    <xdr:sp macro="" textlink="">
      <xdr:nvSpPr>
        <xdr:cNvPr id="291" name="【福祉施設】&#10;有形固定資産減価償却率該当値テキスト"/>
        <xdr:cNvSpPr txBox="1"/>
      </xdr:nvSpPr>
      <xdr:spPr>
        <a:xfrm>
          <a:off x="4216400"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105411</xdr:rowOff>
    </xdr:from>
    <xdr:to>
      <xdr:col>20</xdr:col>
      <xdr:colOff>38100</xdr:colOff>
      <xdr:row>83</xdr:row>
      <xdr:rowOff>35561</xdr:rowOff>
    </xdr:to>
    <xdr:sp macro="" textlink="">
      <xdr:nvSpPr>
        <xdr:cNvPr id="292" name="楕円 291"/>
        <xdr:cNvSpPr/>
      </xdr:nvSpPr>
      <xdr:spPr>
        <a:xfrm>
          <a:off x="3384550" y="136499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156211</xdr:rowOff>
    </xdr:from>
    <xdr:to>
      <xdr:col>24</xdr:col>
      <xdr:colOff>63500</xdr:colOff>
      <xdr:row>83</xdr:row>
      <xdr:rowOff>64770</xdr:rowOff>
    </xdr:to>
    <xdr:cxnSp macro="">
      <xdr:nvCxnSpPr>
        <xdr:cNvPr id="293" name="直線コネクタ 292"/>
        <xdr:cNvCxnSpPr/>
      </xdr:nvCxnSpPr>
      <xdr:spPr>
        <a:xfrm>
          <a:off x="3429000" y="13700761"/>
          <a:ext cx="749300" cy="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294" name="楕円 293"/>
        <xdr:cNvSpPr/>
      </xdr:nvSpPr>
      <xdr:spPr>
        <a:xfrm>
          <a:off x="257175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156211</xdr:rowOff>
    </xdr:to>
    <xdr:cxnSp macro="">
      <xdr:nvCxnSpPr>
        <xdr:cNvPr id="295" name="直線コネクタ 294"/>
        <xdr:cNvCxnSpPr/>
      </xdr:nvCxnSpPr>
      <xdr:spPr>
        <a:xfrm>
          <a:off x="2622550" y="13616939"/>
          <a:ext cx="80645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96" name="楕円 295"/>
        <xdr:cNvSpPr/>
      </xdr:nvSpPr>
      <xdr:spPr>
        <a:xfrm>
          <a:off x="1778000" y="13542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41911</xdr:rowOff>
    </xdr:from>
    <xdr:to>
      <xdr:col>15</xdr:col>
      <xdr:colOff>50800</xdr:colOff>
      <xdr:row>82</xdr:row>
      <xdr:rowOff>72389</xdr:rowOff>
    </xdr:to>
    <xdr:cxnSp macro="">
      <xdr:nvCxnSpPr>
        <xdr:cNvPr id="297" name="直線コネクタ 296"/>
        <xdr:cNvCxnSpPr/>
      </xdr:nvCxnSpPr>
      <xdr:spPr>
        <a:xfrm>
          <a:off x="1828800" y="13586461"/>
          <a:ext cx="79375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298" name="n_1aveValue【福祉施設】&#10;有形固定資産減価償却率"/>
        <xdr:cNvSpPr txBox="1"/>
      </xdr:nvSpPr>
      <xdr:spPr>
        <a:xfrm>
          <a:off x="3239144"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99" name="n_2aveValue【福祉施設】&#10;有形固定資産減価償却率"/>
        <xdr:cNvSpPr txBox="1"/>
      </xdr:nvSpPr>
      <xdr:spPr>
        <a:xfrm>
          <a:off x="2439044"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00" name="n_3aveValue【福祉施設】&#10;有形固定資産減価償却率"/>
        <xdr:cNvSpPr txBox="1"/>
      </xdr:nvSpPr>
      <xdr:spPr>
        <a:xfrm>
          <a:off x="1645294"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1" name="n_4aveValue【福祉施設】&#10;有形固定資産減価償却率"/>
        <xdr:cNvSpPr txBox="1"/>
      </xdr:nvSpPr>
      <xdr:spPr>
        <a:xfrm>
          <a:off x="8515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26688</xdr:rowOff>
    </xdr:from>
    <xdr:ext cx="405111" cy="259045"/>
    <xdr:sp macro="" textlink="">
      <xdr:nvSpPr>
        <xdr:cNvPr id="302" name="n_1mainValue【福祉施設】&#10;有形固定資産減価償却率"/>
        <xdr:cNvSpPr txBox="1"/>
      </xdr:nvSpPr>
      <xdr:spPr>
        <a:xfrm>
          <a:off x="3239144" y="1373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03" name="n_2mainValue【福祉施設】&#10;有形固定資産減価償却率"/>
        <xdr:cNvSpPr txBox="1"/>
      </xdr:nvSpPr>
      <xdr:spPr>
        <a:xfrm>
          <a:off x="243904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83838</xdr:rowOff>
    </xdr:from>
    <xdr:ext cx="405111" cy="259045"/>
    <xdr:sp macro="" textlink="">
      <xdr:nvSpPr>
        <xdr:cNvPr id="304" name="n_3mainValue【福祉施設】&#10;有形固定資産減価償却率"/>
        <xdr:cNvSpPr txBox="1"/>
      </xdr:nvSpPr>
      <xdr:spPr>
        <a:xfrm>
          <a:off x="1645294" y="13628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28" name="直線コネクタ 327"/>
        <xdr:cNvCxnSpPr/>
      </xdr:nvCxnSpPr>
      <xdr:spPr>
        <a:xfrm flipV="1">
          <a:off x="9429115" y="12738100"/>
          <a:ext cx="0" cy="156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29" name="【福祉施設】&#10;一人当たり面積最小値テキスト"/>
        <xdr:cNvSpPr txBox="1"/>
      </xdr:nvSpPr>
      <xdr:spPr>
        <a:xfrm>
          <a:off x="9467850"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30" name="直線コネクタ 329"/>
        <xdr:cNvCxnSpPr/>
      </xdr:nvCxnSpPr>
      <xdr:spPr>
        <a:xfrm>
          <a:off x="9359900" y="1430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31" name="【福祉施設】&#10;一人当たり面積最大値テキスト"/>
        <xdr:cNvSpPr txBox="1"/>
      </xdr:nvSpPr>
      <xdr:spPr>
        <a:xfrm>
          <a:off x="9467850" y="125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32" name="直線コネクタ 331"/>
        <xdr:cNvCxnSpPr/>
      </xdr:nvCxnSpPr>
      <xdr:spPr>
        <a:xfrm>
          <a:off x="9359900" y="1273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86377</xdr:rowOff>
    </xdr:from>
    <xdr:ext cx="469744" cy="259045"/>
    <xdr:sp macro="" textlink="">
      <xdr:nvSpPr>
        <xdr:cNvPr id="333" name="【福祉施設】&#10;一人当たり面積平均値テキスト"/>
        <xdr:cNvSpPr txBox="1"/>
      </xdr:nvSpPr>
      <xdr:spPr>
        <a:xfrm>
          <a:off x="9467850" y="1346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4" name="フローチャート: 判断 333"/>
        <xdr:cNvSpPr/>
      </xdr:nvSpPr>
      <xdr:spPr>
        <a:xfrm>
          <a:off x="9398000" y="13608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35" name="フローチャート: 判断 334"/>
        <xdr:cNvSpPr/>
      </xdr:nvSpPr>
      <xdr:spPr>
        <a:xfrm>
          <a:off x="8636000" y="136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xdr:cNvSpPr/>
      </xdr:nvSpPr>
      <xdr:spPr>
        <a:xfrm>
          <a:off x="7842250" y="13608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7" name="フローチャート: 判断 336"/>
        <xdr:cNvSpPr/>
      </xdr:nvSpPr>
      <xdr:spPr>
        <a:xfrm>
          <a:off x="7029450" y="135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38" name="フローチャート: 判断 337"/>
        <xdr:cNvSpPr/>
      </xdr:nvSpPr>
      <xdr:spPr>
        <a:xfrm>
          <a:off x="623570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76200</xdr:rowOff>
    </xdr:from>
    <xdr:to>
      <xdr:col>55</xdr:col>
      <xdr:colOff>50800</xdr:colOff>
      <xdr:row>83</xdr:row>
      <xdr:rowOff>6350</xdr:rowOff>
    </xdr:to>
    <xdr:sp macro="" textlink="">
      <xdr:nvSpPr>
        <xdr:cNvPr id="344" name="楕円 343"/>
        <xdr:cNvSpPr/>
      </xdr:nvSpPr>
      <xdr:spPr>
        <a:xfrm>
          <a:off x="9398000" y="13620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54627</xdr:rowOff>
    </xdr:from>
    <xdr:ext cx="469744" cy="259045"/>
    <xdr:sp macro="" textlink="">
      <xdr:nvSpPr>
        <xdr:cNvPr id="345" name="【福祉施設】&#10;一人当たり面積該当値テキスト"/>
        <xdr:cNvSpPr txBox="1"/>
      </xdr:nvSpPr>
      <xdr:spPr>
        <a:xfrm>
          <a:off x="9467850" y="135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76200</xdr:rowOff>
    </xdr:from>
    <xdr:to>
      <xdr:col>50</xdr:col>
      <xdr:colOff>165100</xdr:colOff>
      <xdr:row>83</xdr:row>
      <xdr:rowOff>6350</xdr:rowOff>
    </xdr:to>
    <xdr:sp macro="" textlink="">
      <xdr:nvSpPr>
        <xdr:cNvPr id="346" name="楕円 345"/>
        <xdr:cNvSpPr/>
      </xdr:nvSpPr>
      <xdr:spPr>
        <a:xfrm>
          <a:off x="8636000" y="13620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127000</xdr:rowOff>
    </xdr:from>
    <xdr:to>
      <xdr:col>55</xdr:col>
      <xdr:colOff>0</xdr:colOff>
      <xdr:row>82</xdr:row>
      <xdr:rowOff>127000</xdr:rowOff>
    </xdr:to>
    <xdr:cxnSp macro="">
      <xdr:nvCxnSpPr>
        <xdr:cNvPr id="347" name="直線コネクタ 346"/>
        <xdr:cNvCxnSpPr/>
      </xdr:nvCxnSpPr>
      <xdr:spPr>
        <a:xfrm>
          <a:off x="8686800" y="136715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76200</xdr:rowOff>
    </xdr:from>
    <xdr:to>
      <xdr:col>46</xdr:col>
      <xdr:colOff>38100</xdr:colOff>
      <xdr:row>83</xdr:row>
      <xdr:rowOff>6350</xdr:rowOff>
    </xdr:to>
    <xdr:sp macro="" textlink="">
      <xdr:nvSpPr>
        <xdr:cNvPr id="348" name="楕円 347"/>
        <xdr:cNvSpPr/>
      </xdr:nvSpPr>
      <xdr:spPr>
        <a:xfrm>
          <a:off x="7842250" y="13620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127000</xdr:rowOff>
    </xdr:from>
    <xdr:to>
      <xdr:col>50</xdr:col>
      <xdr:colOff>114300</xdr:colOff>
      <xdr:row>82</xdr:row>
      <xdr:rowOff>127000</xdr:rowOff>
    </xdr:to>
    <xdr:cxnSp macro="">
      <xdr:nvCxnSpPr>
        <xdr:cNvPr id="349" name="直線コネクタ 348"/>
        <xdr:cNvCxnSpPr/>
      </xdr:nvCxnSpPr>
      <xdr:spPr>
        <a:xfrm>
          <a:off x="7886700" y="136715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12700</xdr:rowOff>
    </xdr:from>
    <xdr:to>
      <xdr:col>41</xdr:col>
      <xdr:colOff>101600</xdr:colOff>
      <xdr:row>82</xdr:row>
      <xdr:rowOff>114300</xdr:rowOff>
    </xdr:to>
    <xdr:sp macro="" textlink="">
      <xdr:nvSpPr>
        <xdr:cNvPr id="350" name="楕円 349"/>
        <xdr:cNvSpPr/>
      </xdr:nvSpPr>
      <xdr:spPr>
        <a:xfrm>
          <a:off x="702945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63500</xdr:rowOff>
    </xdr:from>
    <xdr:to>
      <xdr:col>45</xdr:col>
      <xdr:colOff>177800</xdr:colOff>
      <xdr:row>82</xdr:row>
      <xdr:rowOff>127000</xdr:rowOff>
    </xdr:to>
    <xdr:cxnSp macro="">
      <xdr:nvCxnSpPr>
        <xdr:cNvPr id="351" name="直線コネクタ 350"/>
        <xdr:cNvCxnSpPr/>
      </xdr:nvCxnSpPr>
      <xdr:spPr>
        <a:xfrm>
          <a:off x="7080250" y="13608050"/>
          <a:ext cx="80645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52" name="n_1aveValue【福祉施設】&#10;一人当たり面積"/>
        <xdr:cNvSpPr txBox="1"/>
      </xdr:nvSpPr>
      <xdr:spPr>
        <a:xfrm>
          <a:off x="845827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53" name="n_2aveValue【福祉施設】&#10;一人当たり面積"/>
        <xdr:cNvSpPr txBox="1"/>
      </xdr:nvSpPr>
      <xdr:spPr>
        <a:xfrm>
          <a:off x="76772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143527</xdr:rowOff>
    </xdr:from>
    <xdr:ext cx="469744" cy="259045"/>
    <xdr:sp macro="" textlink="">
      <xdr:nvSpPr>
        <xdr:cNvPr id="354" name="n_3aveValue【福祉施設】&#10;一人当たり面積"/>
        <xdr:cNvSpPr txBox="1"/>
      </xdr:nvSpPr>
      <xdr:spPr>
        <a:xfrm>
          <a:off x="68644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55" name="n_4aveValue【福祉施設】&#10;一人当たり面積"/>
        <xdr:cNvSpPr txBox="1"/>
      </xdr:nvSpPr>
      <xdr:spPr>
        <a:xfrm>
          <a:off x="607067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168927</xdr:rowOff>
    </xdr:from>
    <xdr:ext cx="469744" cy="259045"/>
    <xdr:sp macro="" textlink="">
      <xdr:nvSpPr>
        <xdr:cNvPr id="356" name="n_1mainValue【福祉施設】&#10;一人当たり面積"/>
        <xdr:cNvSpPr txBox="1"/>
      </xdr:nvSpPr>
      <xdr:spPr>
        <a:xfrm>
          <a:off x="845827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57" name="n_2mainValue【福祉施設】&#10;一人当たり面積"/>
        <xdr:cNvSpPr txBox="1"/>
      </xdr:nvSpPr>
      <xdr:spPr>
        <a:xfrm>
          <a:off x="76772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130827</xdr:rowOff>
    </xdr:from>
    <xdr:ext cx="469744" cy="259045"/>
    <xdr:sp macro="" textlink="">
      <xdr:nvSpPr>
        <xdr:cNvPr id="358" name="n_3mainValue【福祉施設】&#10;一人当たり面積"/>
        <xdr:cNvSpPr txBox="1"/>
      </xdr:nvSpPr>
      <xdr:spPr>
        <a:xfrm>
          <a:off x="68644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84" name="直線コネクタ 383"/>
        <xdr:cNvCxnSpPr/>
      </xdr:nvCxnSpPr>
      <xdr:spPr>
        <a:xfrm flipV="1">
          <a:off x="4177665" y="166170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85" name="【市民会館】&#10;有形固定資産減価償却率最小値テキスト"/>
        <xdr:cNvSpPr txBox="1"/>
      </xdr:nvSpPr>
      <xdr:spPr>
        <a:xfrm>
          <a:off x="4216400" y="17972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86" name="直線コネクタ 385"/>
        <xdr:cNvCxnSpPr/>
      </xdr:nvCxnSpPr>
      <xdr:spPr>
        <a:xfrm>
          <a:off x="4108450" y="179690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7" name="【市民会館】&#10;有形固定資産減価償却率最大値テキスト"/>
        <xdr:cNvSpPr txBox="1"/>
      </xdr:nvSpPr>
      <xdr:spPr>
        <a:xfrm>
          <a:off x="4216400" y="16392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8" name="直線コネクタ 387"/>
        <xdr:cNvCxnSpPr/>
      </xdr:nvCxnSpPr>
      <xdr:spPr>
        <a:xfrm>
          <a:off x="4108450" y="166170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36484</xdr:rowOff>
    </xdr:from>
    <xdr:ext cx="405111" cy="259045"/>
    <xdr:sp macro="" textlink="">
      <xdr:nvSpPr>
        <xdr:cNvPr id="389" name="【市民会館】&#10;有形固定資産減価償却率平均値テキスト"/>
        <xdr:cNvSpPr txBox="1"/>
      </xdr:nvSpPr>
      <xdr:spPr>
        <a:xfrm>
          <a:off x="4216400" y="17295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90" name="フローチャート: 判断 389"/>
        <xdr:cNvSpPr/>
      </xdr:nvSpPr>
      <xdr:spPr>
        <a:xfrm>
          <a:off x="4127500" y="1731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91" name="フローチャート: 判断 390"/>
        <xdr:cNvSpPr/>
      </xdr:nvSpPr>
      <xdr:spPr>
        <a:xfrm>
          <a:off x="3384550" y="173500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2" name="フローチャート: 判断 391"/>
        <xdr:cNvSpPr/>
      </xdr:nvSpPr>
      <xdr:spPr>
        <a:xfrm>
          <a:off x="2571750" y="1734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3" name="フローチャート: 判断 392"/>
        <xdr:cNvSpPr/>
      </xdr:nvSpPr>
      <xdr:spPr>
        <a:xfrm>
          <a:off x="1778000" y="1732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94" name="フローチャート: 判断 393"/>
        <xdr:cNvSpPr/>
      </xdr:nvSpPr>
      <xdr:spPr>
        <a:xfrm>
          <a:off x="984250" y="173042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38463</xdr:rowOff>
    </xdr:from>
    <xdr:to>
      <xdr:col>24</xdr:col>
      <xdr:colOff>114300</xdr:colOff>
      <xdr:row>100</xdr:row>
      <xdr:rowOff>140063</xdr:rowOff>
    </xdr:to>
    <xdr:sp macro="" textlink="">
      <xdr:nvSpPr>
        <xdr:cNvPr id="400" name="楕円 399"/>
        <xdr:cNvSpPr/>
      </xdr:nvSpPr>
      <xdr:spPr>
        <a:xfrm>
          <a:off x="4127500" y="1661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124840</xdr:rowOff>
    </xdr:from>
    <xdr:ext cx="340478" cy="259045"/>
    <xdr:sp macro="" textlink="">
      <xdr:nvSpPr>
        <xdr:cNvPr id="401" name="【市民会館】&#10;有形固定資産減価償却率該当値テキスト"/>
        <xdr:cNvSpPr txBox="1"/>
      </xdr:nvSpPr>
      <xdr:spPr>
        <a:xfrm>
          <a:off x="4216400" y="165268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146231</xdr:rowOff>
    </xdr:from>
    <xdr:to>
      <xdr:col>20</xdr:col>
      <xdr:colOff>38100</xdr:colOff>
      <xdr:row>109</xdr:row>
      <xdr:rowOff>76381</xdr:rowOff>
    </xdr:to>
    <xdr:sp macro="" textlink="">
      <xdr:nvSpPr>
        <xdr:cNvPr id="402" name="楕円 401"/>
        <xdr:cNvSpPr/>
      </xdr:nvSpPr>
      <xdr:spPr>
        <a:xfrm>
          <a:off x="3384550" y="180913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89263</xdr:rowOff>
    </xdr:from>
    <xdr:to>
      <xdr:col>24</xdr:col>
      <xdr:colOff>63500</xdr:colOff>
      <xdr:row>109</xdr:row>
      <xdr:rowOff>25581</xdr:rowOff>
    </xdr:to>
    <xdr:cxnSp macro="">
      <xdr:nvCxnSpPr>
        <xdr:cNvPr id="403" name="直線コネクタ 402"/>
        <xdr:cNvCxnSpPr/>
      </xdr:nvCxnSpPr>
      <xdr:spPr>
        <a:xfrm flipV="1">
          <a:off x="3429000" y="16662763"/>
          <a:ext cx="749300" cy="147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144599</xdr:rowOff>
    </xdr:from>
    <xdr:to>
      <xdr:col>15</xdr:col>
      <xdr:colOff>101600</xdr:colOff>
      <xdr:row>109</xdr:row>
      <xdr:rowOff>74749</xdr:rowOff>
    </xdr:to>
    <xdr:sp macro="" textlink="">
      <xdr:nvSpPr>
        <xdr:cNvPr id="404" name="楕円 403"/>
        <xdr:cNvSpPr/>
      </xdr:nvSpPr>
      <xdr:spPr>
        <a:xfrm>
          <a:off x="257175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23949</xdr:rowOff>
    </xdr:from>
    <xdr:to>
      <xdr:col>19</xdr:col>
      <xdr:colOff>177800</xdr:colOff>
      <xdr:row>109</xdr:row>
      <xdr:rowOff>25581</xdr:rowOff>
    </xdr:to>
    <xdr:cxnSp macro="">
      <xdr:nvCxnSpPr>
        <xdr:cNvPr id="405" name="直線コネクタ 404"/>
        <xdr:cNvCxnSpPr/>
      </xdr:nvCxnSpPr>
      <xdr:spPr>
        <a:xfrm>
          <a:off x="2622550" y="18140499"/>
          <a:ext cx="8064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129902</xdr:rowOff>
    </xdr:from>
    <xdr:to>
      <xdr:col>10</xdr:col>
      <xdr:colOff>165100</xdr:colOff>
      <xdr:row>109</xdr:row>
      <xdr:rowOff>60052</xdr:rowOff>
    </xdr:to>
    <xdr:sp macro="" textlink="">
      <xdr:nvSpPr>
        <xdr:cNvPr id="406" name="楕円 405"/>
        <xdr:cNvSpPr/>
      </xdr:nvSpPr>
      <xdr:spPr>
        <a:xfrm>
          <a:off x="17780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9252</xdr:rowOff>
    </xdr:from>
    <xdr:to>
      <xdr:col>15</xdr:col>
      <xdr:colOff>50800</xdr:colOff>
      <xdr:row>109</xdr:row>
      <xdr:rowOff>23949</xdr:rowOff>
    </xdr:to>
    <xdr:cxnSp macro="">
      <xdr:nvCxnSpPr>
        <xdr:cNvPr id="407" name="直線コネクタ 406"/>
        <xdr:cNvCxnSpPr/>
      </xdr:nvCxnSpPr>
      <xdr:spPr>
        <a:xfrm>
          <a:off x="1828800" y="18125802"/>
          <a:ext cx="79375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08" name="n_1aveValue【市民会館】&#10;有形固定資産減価償却率"/>
        <xdr:cNvSpPr txBox="1"/>
      </xdr:nvSpPr>
      <xdr:spPr>
        <a:xfrm>
          <a:off x="32391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409" name="n_2aveValue【市民会館】&#10;有形固定資産減価償却率"/>
        <xdr:cNvSpPr txBox="1"/>
      </xdr:nvSpPr>
      <xdr:spPr>
        <a:xfrm>
          <a:off x="24390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410" name="n_3aveValue【市民会館】&#10;有形固定資産減価償却率"/>
        <xdr:cNvSpPr txBox="1"/>
      </xdr:nvSpPr>
      <xdr:spPr>
        <a:xfrm>
          <a:off x="164529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11" name="n_4aveValue【市民会館】&#10;有形固定資産減価償却率"/>
        <xdr:cNvSpPr txBox="1"/>
      </xdr:nvSpPr>
      <xdr:spPr>
        <a:xfrm>
          <a:off x="8515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67508</xdr:rowOff>
    </xdr:from>
    <xdr:ext cx="405111" cy="259045"/>
    <xdr:sp macro="" textlink="">
      <xdr:nvSpPr>
        <xdr:cNvPr id="412" name="n_1mainValue【市民会館】&#10;有形固定資産減価償却率"/>
        <xdr:cNvSpPr txBox="1"/>
      </xdr:nvSpPr>
      <xdr:spPr>
        <a:xfrm>
          <a:off x="32391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65876</xdr:rowOff>
    </xdr:from>
    <xdr:ext cx="405111" cy="259045"/>
    <xdr:sp macro="" textlink="">
      <xdr:nvSpPr>
        <xdr:cNvPr id="413" name="n_2mainValue【市民会館】&#10;有形固定資産減価償却率"/>
        <xdr:cNvSpPr txBox="1"/>
      </xdr:nvSpPr>
      <xdr:spPr>
        <a:xfrm>
          <a:off x="2439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51179</xdr:rowOff>
    </xdr:from>
    <xdr:ext cx="405111" cy="259045"/>
    <xdr:sp macro="" textlink="">
      <xdr:nvSpPr>
        <xdr:cNvPr id="414" name="n_3mainValue【市民会館】&#10;有形固定資産減価償却率"/>
        <xdr:cNvSpPr txBox="1"/>
      </xdr:nvSpPr>
      <xdr:spPr>
        <a:xfrm>
          <a:off x="164529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38" name="直線コネクタ 437"/>
        <xdr:cNvCxnSpPr/>
      </xdr:nvCxnSpPr>
      <xdr:spPr>
        <a:xfrm flipV="1">
          <a:off x="9429115" y="167640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39" name="【市民会館】&#10;一人当たり面積最小値テキスト"/>
        <xdr:cNvSpPr txBox="1"/>
      </xdr:nvSpPr>
      <xdr:spPr>
        <a:xfrm>
          <a:off x="9467850"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40" name="直線コネクタ 439"/>
        <xdr:cNvCxnSpPr/>
      </xdr:nvCxnSpPr>
      <xdr:spPr>
        <a:xfrm>
          <a:off x="9359900" y="17945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41" name="【市民会館】&#10;一人当たり面積最大値テキスト"/>
        <xdr:cNvSpPr txBox="1"/>
      </xdr:nvSpPr>
      <xdr:spPr>
        <a:xfrm>
          <a:off x="9467850" y="1653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42" name="直線コネクタ 441"/>
        <xdr:cNvCxnSpPr/>
      </xdr:nvCxnSpPr>
      <xdr:spPr>
        <a:xfrm>
          <a:off x="9359900" y="1676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43" name="【市民会館】&#10;一人当たり面積平均値テキスト"/>
        <xdr:cNvSpPr txBox="1"/>
      </xdr:nvSpPr>
      <xdr:spPr>
        <a:xfrm>
          <a:off x="9467850" y="17334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4" name="フローチャート: 判断 443"/>
        <xdr:cNvSpPr/>
      </xdr:nvSpPr>
      <xdr:spPr>
        <a:xfrm>
          <a:off x="9398000" y="17482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45" name="フローチャート: 判断 444"/>
        <xdr:cNvSpPr/>
      </xdr:nvSpPr>
      <xdr:spPr>
        <a:xfrm>
          <a:off x="8636000" y="1745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6" name="フローチャート: 判断 445"/>
        <xdr:cNvSpPr/>
      </xdr:nvSpPr>
      <xdr:spPr>
        <a:xfrm>
          <a:off x="7842250" y="174675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7" name="フローチャート: 判断 446"/>
        <xdr:cNvSpPr/>
      </xdr:nvSpPr>
      <xdr:spPr>
        <a:xfrm>
          <a:off x="702945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48" name="フローチャート: 判断 447"/>
        <xdr:cNvSpPr/>
      </xdr:nvSpPr>
      <xdr:spPr>
        <a:xfrm>
          <a:off x="62357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120650</xdr:rowOff>
    </xdr:from>
    <xdr:to>
      <xdr:col>55</xdr:col>
      <xdr:colOff>50800</xdr:colOff>
      <xdr:row>108</xdr:row>
      <xdr:rowOff>50800</xdr:rowOff>
    </xdr:to>
    <xdr:sp macro="" textlink="">
      <xdr:nvSpPr>
        <xdr:cNvPr id="454" name="楕円 453"/>
        <xdr:cNvSpPr/>
      </xdr:nvSpPr>
      <xdr:spPr>
        <a:xfrm>
          <a:off x="9398000" y="1789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35577</xdr:rowOff>
    </xdr:from>
    <xdr:ext cx="469744" cy="259045"/>
    <xdr:sp macro="" textlink="">
      <xdr:nvSpPr>
        <xdr:cNvPr id="455" name="【市民会館】&#10;一人当たり面積該当値テキスト"/>
        <xdr:cNvSpPr txBox="1"/>
      </xdr:nvSpPr>
      <xdr:spPr>
        <a:xfrm>
          <a:off x="9467850"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120650</xdr:rowOff>
    </xdr:from>
    <xdr:to>
      <xdr:col>50</xdr:col>
      <xdr:colOff>165100</xdr:colOff>
      <xdr:row>108</xdr:row>
      <xdr:rowOff>50800</xdr:rowOff>
    </xdr:to>
    <xdr:sp macro="" textlink="">
      <xdr:nvSpPr>
        <xdr:cNvPr id="456" name="楕円 455"/>
        <xdr:cNvSpPr/>
      </xdr:nvSpPr>
      <xdr:spPr>
        <a:xfrm>
          <a:off x="86360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0</xdr:rowOff>
    </xdr:from>
    <xdr:to>
      <xdr:col>55</xdr:col>
      <xdr:colOff>0</xdr:colOff>
      <xdr:row>108</xdr:row>
      <xdr:rowOff>0</xdr:rowOff>
    </xdr:to>
    <xdr:cxnSp macro="">
      <xdr:nvCxnSpPr>
        <xdr:cNvPr id="457" name="直線コネクタ 456"/>
        <xdr:cNvCxnSpPr/>
      </xdr:nvCxnSpPr>
      <xdr:spPr>
        <a:xfrm>
          <a:off x="8686800" y="179451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120650</xdr:rowOff>
    </xdr:from>
    <xdr:to>
      <xdr:col>46</xdr:col>
      <xdr:colOff>38100</xdr:colOff>
      <xdr:row>108</xdr:row>
      <xdr:rowOff>50800</xdr:rowOff>
    </xdr:to>
    <xdr:sp macro="" textlink="">
      <xdr:nvSpPr>
        <xdr:cNvPr id="458" name="楕円 457"/>
        <xdr:cNvSpPr/>
      </xdr:nvSpPr>
      <xdr:spPr>
        <a:xfrm>
          <a:off x="7842250" y="1789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0</xdr:rowOff>
    </xdr:from>
    <xdr:to>
      <xdr:col>50</xdr:col>
      <xdr:colOff>114300</xdr:colOff>
      <xdr:row>108</xdr:row>
      <xdr:rowOff>0</xdr:rowOff>
    </xdr:to>
    <xdr:cxnSp macro="">
      <xdr:nvCxnSpPr>
        <xdr:cNvPr id="459" name="直線コネクタ 458"/>
        <xdr:cNvCxnSpPr/>
      </xdr:nvCxnSpPr>
      <xdr:spPr>
        <a:xfrm>
          <a:off x="7886700" y="17945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120650</xdr:rowOff>
    </xdr:from>
    <xdr:to>
      <xdr:col>41</xdr:col>
      <xdr:colOff>101600</xdr:colOff>
      <xdr:row>108</xdr:row>
      <xdr:rowOff>50800</xdr:rowOff>
    </xdr:to>
    <xdr:sp macro="" textlink="">
      <xdr:nvSpPr>
        <xdr:cNvPr id="460" name="楕円 459"/>
        <xdr:cNvSpPr/>
      </xdr:nvSpPr>
      <xdr:spPr>
        <a:xfrm>
          <a:off x="702945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0</xdr:rowOff>
    </xdr:from>
    <xdr:to>
      <xdr:col>45</xdr:col>
      <xdr:colOff>177800</xdr:colOff>
      <xdr:row>108</xdr:row>
      <xdr:rowOff>0</xdr:rowOff>
    </xdr:to>
    <xdr:cxnSp macro="">
      <xdr:nvCxnSpPr>
        <xdr:cNvPr id="461" name="直線コネクタ 460"/>
        <xdr:cNvCxnSpPr/>
      </xdr:nvCxnSpPr>
      <xdr:spPr>
        <a:xfrm>
          <a:off x="7080250" y="17945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147338</xdr:rowOff>
    </xdr:from>
    <xdr:ext cx="469744" cy="259045"/>
    <xdr:sp macro="" textlink="">
      <xdr:nvSpPr>
        <xdr:cNvPr id="462" name="n_1aveValue【市民会館】&#10;一人当たり面積"/>
        <xdr:cNvSpPr txBox="1"/>
      </xdr:nvSpPr>
      <xdr:spPr>
        <a:xfrm>
          <a:off x="8458277" y="172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63" name="n_2aveValue【市民会館】&#10;一人当たり面積"/>
        <xdr:cNvSpPr txBox="1"/>
      </xdr:nvSpPr>
      <xdr:spPr>
        <a:xfrm>
          <a:off x="76772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64" name="n_3aveValue【市民会館】&#10;一人当たり面積"/>
        <xdr:cNvSpPr txBox="1"/>
      </xdr:nvSpPr>
      <xdr:spPr>
        <a:xfrm>
          <a:off x="6864427"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65" name="n_4aveValue【市民会館】&#10;一人当たり面積"/>
        <xdr:cNvSpPr txBox="1"/>
      </xdr:nvSpPr>
      <xdr:spPr>
        <a:xfrm>
          <a:off x="607067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41927</xdr:rowOff>
    </xdr:from>
    <xdr:ext cx="469744" cy="259045"/>
    <xdr:sp macro="" textlink="">
      <xdr:nvSpPr>
        <xdr:cNvPr id="466" name="n_1mainValue【市民会館】&#10;一人当たり面積"/>
        <xdr:cNvSpPr txBox="1"/>
      </xdr:nvSpPr>
      <xdr:spPr>
        <a:xfrm>
          <a:off x="845827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41927</xdr:rowOff>
    </xdr:from>
    <xdr:ext cx="469744" cy="259045"/>
    <xdr:sp macro="" textlink="">
      <xdr:nvSpPr>
        <xdr:cNvPr id="467" name="n_2mainValue【市民会館】&#10;一人当たり面積"/>
        <xdr:cNvSpPr txBox="1"/>
      </xdr:nvSpPr>
      <xdr:spPr>
        <a:xfrm>
          <a:off x="767722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41927</xdr:rowOff>
    </xdr:from>
    <xdr:ext cx="469744" cy="259045"/>
    <xdr:sp macro="" textlink="">
      <xdr:nvSpPr>
        <xdr:cNvPr id="468" name="n_3mainValue【市民会館】&#10;一人当たり面積"/>
        <xdr:cNvSpPr txBox="1"/>
      </xdr:nvSpPr>
      <xdr:spPr>
        <a:xfrm>
          <a:off x="6864427"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93" name="直線コネクタ 492"/>
        <xdr:cNvCxnSpPr/>
      </xdr:nvCxnSpPr>
      <xdr:spPr>
        <a:xfrm flipV="1">
          <a:off x="14699614" y="5568950"/>
          <a:ext cx="0" cy="1221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94" name="【一般廃棄物処理施設】&#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95" name="直線コネクタ 494"/>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96" name="【一般廃棄物処理施設】&#10;有形固定資産減価償却率最大値テキスト"/>
        <xdr:cNvSpPr txBox="1"/>
      </xdr:nvSpPr>
      <xdr:spPr>
        <a:xfrm>
          <a:off x="14738350" y="53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97" name="直線コネクタ 496"/>
        <xdr:cNvCxnSpPr/>
      </xdr:nvCxnSpPr>
      <xdr:spPr>
        <a:xfrm>
          <a:off x="14611350" y="556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98" name="【一般廃棄物処理施設】&#10;有形固定資産減価償却率平均値テキスト"/>
        <xdr:cNvSpPr txBox="1"/>
      </xdr:nvSpPr>
      <xdr:spPr>
        <a:xfrm>
          <a:off x="14738350" y="6174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9" name="フローチャート: 判断 498"/>
        <xdr:cNvSpPr/>
      </xdr:nvSpPr>
      <xdr:spPr>
        <a:xfrm>
          <a:off x="14649450" y="61956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00" name="フローチャート: 判断 499"/>
        <xdr:cNvSpPr/>
      </xdr:nvSpPr>
      <xdr:spPr>
        <a:xfrm>
          <a:off x="1388745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01" name="フローチャート: 判断 500"/>
        <xdr:cNvSpPr/>
      </xdr:nvSpPr>
      <xdr:spPr>
        <a:xfrm>
          <a:off x="13093700" y="60648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02" name="フローチャート: 判断 501"/>
        <xdr:cNvSpPr/>
      </xdr:nvSpPr>
      <xdr:spPr>
        <a:xfrm>
          <a:off x="12299950" y="6130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03" name="フローチャート: 判断 502"/>
        <xdr:cNvSpPr/>
      </xdr:nvSpPr>
      <xdr:spPr>
        <a:xfrm>
          <a:off x="1148715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139700</xdr:rowOff>
    </xdr:from>
    <xdr:to>
      <xdr:col>85</xdr:col>
      <xdr:colOff>177800</xdr:colOff>
      <xdr:row>36</xdr:row>
      <xdr:rowOff>69850</xdr:rowOff>
    </xdr:to>
    <xdr:sp macro="" textlink="">
      <xdr:nvSpPr>
        <xdr:cNvPr id="509" name="楕円 508"/>
        <xdr:cNvSpPr/>
      </xdr:nvSpPr>
      <xdr:spPr>
        <a:xfrm>
          <a:off x="14649450" y="59245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162577</xdr:rowOff>
    </xdr:from>
    <xdr:ext cx="405111" cy="259045"/>
    <xdr:sp macro="" textlink="">
      <xdr:nvSpPr>
        <xdr:cNvPr id="510" name="【一般廃棄物処理施設】&#10;有形固定資産減価償却率該当値テキスト"/>
        <xdr:cNvSpPr txBox="1"/>
      </xdr:nvSpPr>
      <xdr:spPr>
        <a:xfrm>
          <a:off x="14738350"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82550</xdr:rowOff>
    </xdr:from>
    <xdr:to>
      <xdr:col>81</xdr:col>
      <xdr:colOff>101600</xdr:colOff>
      <xdr:row>36</xdr:row>
      <xdr:rowOff>12700</xdr:rowOff>
    </xdr:to>
    <xdr:sp macro="" textlink="">
      <xdr:nvSpPr>
        <xdr:cNvPr id="511" name="楕円 510"/>
        <xdr:cNvSpPr/>
      </xdr:nvSpPr>
      <xdr:spPr>
        <a:xfrm>
          <a:off x="13887450" y="5867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133350</xdr:rowOff>
    </xdr:from>
    <xdr:to>
      <xdr:col>85</xdr:col>
      <xdr:colOff>127000</xdr:colOff>
      <xdr:row>36</xdr:row>
      <xdr:rowOff>19050</xdr:rowOff>
    </xdr:to>
    <xdr:cxnSp macro="">
      <xdr:nvCxnSpPr>
        <xdr:cNvPr id="512" name="直線コネクタ 511"/>
        <xdr:cNvCxnSpPr/>
      </xdr:nvCxnSpPr>
      <xdr:spPr>
        <a:xfrm>
          <a:off x="13938250" y="5918200"/>
          <a:ext cx="762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25400</xdr:rowOff>
    </xdr:from>
    <xdr:to>
      <xdr:col>76</xdr:col>
      <xdr:colOff>165100</xdr:colOff>
      <xdr:row>35</xdr:row>
      <xdr:rowOff>127000</xdr:rowOff>
    </xdr:to>
    <xdr:sp macro="" textlink="">
      <xdr:nvSpPr>
        <xdr:cNvPr id="513" name="楕円 512"/>
        <xdr:cNvSpPr/>
      </xdr:nvSpPr>
      <xdr:spPr>
        <a:xfrm>
          <a:off x="130937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76200</xdr:rowOff>
    </xdr:from>
    <xdr:to>
      <xdr:col>81</xdr:col>
      <xdr:colOff>50800</xdr:colOff>
      <xdr:row>35</xdr:row>
      <xdr:rowOff>133350</xdr:rowOff>
    </xdr:to>
    <xdr:cxnSp macro="">
      <xdr:nvCxnSpPr>
        <xdr:cNvPr id="514" name="直線コネクタ 513"/>
        <xdr:cNvCxnSpPr/>
      </xdr:nvCxnSpPr>
      <xdr:spPr>
        <a:xfrm>
          <a:off x="13144500" y="586105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12065</xdr:rowOff>
    </xdr:from>
    <xdr:to>
      <xdr:col>72</xdr:col>
      <xdr:colOff>38100</xdr:colOff>
      <xdr:row>35</xdr:row>
      <xdr:rowOff>113665</xdr:rowOff>
    </xdr:to>
    <xdr:sp macro="" textlink="">
      <xdr:nvSpPr>
        <xdr:cNvPr id="515" name="楕円 514"/>
        <xdr:cNvSpPr/>
      </xdr:nvSpPr>
      <xdr:spPr>
        <a:xfrm>
          <a:off x="12299950" y="57969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62865</xdr:rowOff>
    </xdr:from>
    <xdr:to>
      <xdr:col>76</xdr:col>
      <xdr:colOff>114300</xdr:colOff>
      <xdr:row>35</xdr:row>
      <xdr:rowOff>76200</xdr:rowOff>
    </xdr:to>
    <xdr:cxnSp macro="">
      <xdr:nvCxnSpPr>
        <xdr:cNvPr id="516" name="直線コネクタ 515"/>
        <xdr:cNvCxnSpPr/>
      </xdr:nvCxnSpPr>
      <xdr:spPr>
        <a:xfrm>
          <a:off x="12344400" y="5847715"/>
          <a:ext cx="8001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517" name="n_1aveValue【一般廃棄物処理施設】&#10;有形固定資産減価償却率"/>
        <xdr:cNvSpPr txBox="1"/>
      </xdr:nvSpPr>
      <xdr:spPr>
        <a:xfrm>
          <a:off x="13742044" y="621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518" name="n_2aveValue【一般廃棄物処理施設】&#10;有形固定資産減価償却率"/>
        <xdr:cNvSpPr txBox="1"/>
      </xdr:nvSpPr>
      <xdr:spPr>
        <a:xfrm>
          <a:off x="12960994" y="615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108602</xdr:rowOff>
    </xdr:from>
    <xdr:ext cx="405111" cy="259045"/>
    <xdr:sp macro="" textlink="">
      <xdr:nvSpPr>
        <xdr:cNvPr id="519" name="n_3aveValue【一般廃棄物処理施設】&#10;有形固定資産減価償却率"/>
        <xdr:cNvSpPr txBox="1"/>
      </xdr:nvSpPr>
      <xdr:spPr>
        <a:xfrm>
          <a:off x="12167244" y="622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20" name="n_4aveValue【一般廃棄物処理施設】&#10;有形固定資産減価償却率"/>
        <xdr:cNvSpPr txBox="1"/>
      </xdr:nvSpPr>
      <xdr:spPr>
        <a:xfrm>
          <a:off x="113544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29227</xdr:rowOff>
    </xdr:from>
    <xdr:ext cx="405111" cy="259045"/>
    <xdr:sp macro="" textlink="">
      <xdr:nvSpPr>
        <xdr:cNvPr id="521" name="n_1mainValue【一般廃棄物処理施設】&#10;有形固定資産減価償却率"/>
        <xdr:cNvSpPr txBox="1"/>
      </xdr:nvSpPr>
      <xdr:spPr>
        <a:xfrm>
          <a:off x="13742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143527</xdr:rowOff>
    </xdr:from>
    <xdr:ext cx="405111" cy="259045"/>
    <xdr:sp macro="" textlink="">
      <xdr:nvSpPr>
        <xdr:cNvPr id="522" name="n_2mainValue【一般廃棄物処理施設】&#10;有形固定資産減価償却率"/>
        <xdr:cNvSpPr txBox="1"/>
      </xdr:nvSpPr>
      <xdr:spPr>
        <a:xfrm>
          <a:off x="12960994" y="559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130192</xdr:rowOff>
    </xdr:from>
    <xdr:ext cx="405111" cy="259045"/>
    <xdr:sp macro="" textlink="">
      <xdr:nvSpPr>
        <xdr:cNvPr id="523" name="n_3mainValue【一般廃棄物処理施設】&#10;有形固定資産減価償却率"/>
        <xdr:cNvSpPr txBox="1"/>
      </xdr:nvSpPr>
      <xdr:spPr>
        <a:xfrm>
          <a:off x="12167244" y="558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47" name="直線コネクタ 546"/>
        <xdr:cNvCxnSpPr/>
      </xdr:nvCxnSpPr>
      <xdr:spPr>
        <a:xfrm flipV="1">
          <a:off x="19951064" y="5463426"/>
          <a:ext cx="0" cy="1355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48" name="【一般廃棄物処理施設】&#10;一人当たり有形固定資産（償却資産）額最小値テキスト"/>
        <xdr:cNvSpPr txBox="1"/>
      </xdr:nvSpPr>
      <xdr:spPr>
        <a:xfrm>
          <a:off x="19989800" y="682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49" name="直線コネクタ 548"/>
        <xdr:cNvCxnSpPr/>
      </xdr:nvCxnSpPr>
      <xdr:spPr>
        <a:xfrm>
          <a:off x="19881850" y="68190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50" name="【一般廃棄物処理施設】&#10;一人当たり有形固定資産（償却資産）額最大値テキスト"/>
        <xdr:cNvSpPr txBox="1"/>
      </xdr:nvSpPr>
      <xdr:spPr>
        <a:xfrm>
          <a:off x="19989800" y="525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51" name="直線コネクタ 550"/>
        <xdr:cNvCxnSpPr/>
      </xdr:nvCxnSpPr>
      <xdr:spPr>
        <a:xfrm>
          <a:off x="19881850" y="5463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19029</xdr:rowOff>
    </xdr:from>
    <xdr:ext cx="534377" cy="259045"/>
    <xdr:sp macro="" textlink="">
      <xdr:nvSpPr>
        <xdr:cNvPr id="552" name="【一般廃棄物処理施設】&#10;一人当たり有形固定資産（償却資産）額平均値テキスト"/>
        <xdr:cNvSpPr txBox="1"/>
      </xdr:nvSpPr>
      <xdr:spPr>
        <a:xfrm>
          <a:off x="19989800" y="613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53" name="フローチャート: 判断 552"/>
        <xdr:cNvSpPr/>
      </xdr:nvSpPr>
      <xdr:spPr>
        <a:xfrm>
          <a:off x="19900900" y="615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54" name="フローチャート: 判断 553"/>
        <xdr:cNvSpPr/>
      </xdr:nvSpPr>
      <xdr:spPr>
        <a:xfrm>
          <a:off x="19157950" y="62054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55" name="フローチャート: 判断 554"/>
        <xdr:cNvSpPr/>
      </xdr:nvSpPr>
      <xdr:spPr>
        <a:xfrm>
          <a:off x="18345150" y="62775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56" name="フローチャート: 判断 555"/>
        <xdr:cNvSpPr/>
      </xdr:nvSpPr>
      <xdr:spPr>
        <a:xfrm>
          <a:off x="17551400" y="63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57" name="フローチャート: 判断 556"/>
        <xdr:cNvSpPr/>
      </xdr:nvSpPr>
      <xdr:spPr>
        <a:xfrm>
          <a:off x="16757650" y="6329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77444</xdr:rowOff>
    </xdr:from>
    <xdr:to>
      <xdr:col>116</xdr:col>
      <xdr:colOff>114300</xdr:colOff>
      <xdr:row>36</xdr:row>
      <xdr:rowOff>7594</xdr:rowOff>
    </xdr:to>
    <xdr:sp macro="" textlink="">
      <xdr:nvSpPr>
        <xdr:cNvPr id="563" name="楕円 562"/>
        <xdr:cNvSpPr/>
      </xdr:nvSpPr>
      <xdr:spPr>
        <a:xfrm>
          <a:off x="19900900" y="58622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100321</xdr:rowOff>
    </xdr:from>
    <xdr:ext cx="534377" cy="259045"/>
    <xdr:sp macro="" textlink="">
      <xdr:nvSpPr>
        <xdr:cNvPr id="564" name="【一般廃棄物処理施設】&#10;一人当たり有形固定資産（償却資産）額該当値テキスト"/>
        <xdr:cNvSpPr txBox="1"/>
      </xdr:nvSpPr>
      <xdr:spPr>
        <a:xfrm>
          <a:off x="19989800" y="57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78168</xdr:rowOff>
    </xdr:from>
    <xdr:to>
      <xdr:col>112</xdr:col>
      <xdr:colOff>38100</xdr:colOff>
      <xdr:row>36</xdr:row>
      <xdr:rowOff>8318</xdr:rowOff>
    </xdr:to>
    <xdr:sp macro="" textlink="">
      <xdr:nvSpPr>
        <xdr:cNvPr id="565" name="楕円 564"/>
        <xdr:cNvSpPr/>
      </xdr:nvSpPr>
      <xdr:spPr>
        <a:xfrm>
          <a:off x="19157950" y="58630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128244</xdr:rowOff>
    </xdr:from>
    <xdr:to>
      <xdr:col>116</xdr:col>
      <xdr:colOff>63500</xdr:colOff>
      <xdr:row>35</xdr:row>
      <xdr:rowOff>128968</xdr:rowOff>
    </xdr:to>
    <xdr:cxnSp macro="">
      <xdr:nvCxnSpPr>
        <xdr:cNvPr id="566" name="直線コネクタ 565"/>
        <xdr:cNvCxnSpPr/>
      </xdr:nvCxnSpPr>
      <xdr:spPr>
        <a:xfrm flipV="1">
          <a:off x="19202400" y="5913094"/>
          <a:ext cx="7493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80328</xdr:rowOff>
    </xdr:from>
    <xdr:to>
      <xdr:col>107</xdr:col>
      <xdr:colOff>101600</xdr:colOff>
      <xdr:row>36</xdr:row>
      <xdr:rowOff>10478</xdr:rowOff>
    </xdr:to>
    <xdr:sp macro="" textlink="">
      <xdr:nvSpPr>
        <xdr:cNvPr id="567" name="楕円 566"/>
        <xdr:cNvSpPr/>
      </xdr:nvSpPr>
      <xdr:spPr>
        <a:xfrm>
          <a:off x="18345150" y="5865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128968</xdr:rowOff>
    </xdr:from>
    <xdr:to>
      <xdr:col>111</xdr:col>
      <xdr:colOff>177800</xdr:colOff>
      <xdr:row>35</xdr:row>
      <xdr:rowOff>131128</xdr:rowOff>
    </xdr:to>
    <xdr:cxnSp macro="">
      <xdr:nvCxnSpPr>
        <xdr:cNvPr id="568" name="直線コネクタ 567"/>
        <xdr:cNvCxnSpPr/>
      </xdr:nvCxnSpPr>
      <xdr:spPr>
        <a:xfrm flipV="1">
          <a:off x="18395950" y="5913818"/>
          <a:ext cx="80645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120383</xdr:rowOff>
    </xdr:from>
    <xdr:to>
      <xdr:col>102</xdr:col>
      <xdr:colOff>165100</xdr:colOff>
      <xdr:row>36</xdr:row>
      <xdr:rowOff>50533</xdr:rowOff>
    </xdr:to>
    <xdr:sp macro="" textlink="">
      <xdr:nvSpPr>
        <xdr:cNvPr id="569" name="楕円 568"/>
        <xdr:cNvSpPr/>
      </xdr:nvSpPr>
      <xdr:spPr>
        <a:xfrm>
          <a:off x="17551400" y="59052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131128</xdr:rowOff>
    </xdr:from>
    <xdr:to>
      <xdr:col>107</xdr:col>
      <xdr:colOff>50800</xdr:colOff>
      <xdr:row>35</xdr:row>
      <xdr:rowOff>171183</xdr:rowOff>
    </xdr:to>
    <xdr:cxnSp macro="">
      <xdr:nvCxnSpPr>
        <xdr:cNvPr id="570" name="直線コネクタ 569"/>
        <xdr:cNvCxnSpPr/>
      </xdr:nvCxnSpPr>
      <xdr:spPr>
        <a:xfrm flipV="1">
          <a:off x="17602200" y="5915978"/>
          <a:ext cx="793750" cy="3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11663</xdr:rowOff>
    </xdr:from>
    <xdr:ext cx="534377" cy="259045"/>
    <xdr:sp macro="" textlink="">
      <xdr:nvSpPr>
        <xdr:cNvPr id="571" name="n_1aveValue【一般廃棄物処理施設】&#10;一人当たり有形固定資産（償却資産）額"/>
        <xdr:cNvSpPr txBox="1"/>
      </xdr:nvSpPr>
      <xdr:spPr>
        <a:xfrm>
          <a:off x="18947911" y="62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83799</xdr:rowOff>
    </xdr:from>
    <xdr:ext cx="534377" cy="259045"/>
    <xdr:sp macro="" textlink="">
      <xdr:nvSpPr>
        <xdr:cNvPr id="572" name="n_2aveValue【一般廃棄物処理施設】&#10;一人当たり有形固定資産（償却資産）額"/>
        <xdr:cNvSpPr txBox="1"/>
      </xdr:nvSpPr>
      <xdr:spPr>
        <a:xfrm>
          <a:off x="18166861" y="63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118330</xdr:rowOff>
    </xdr:from>
    <xdr:ext cx="534377" cy="259045"/>
    <xdr:sp macro="" textlink="">
      <xdr:nvSpPr>
        <xdr:cNvPr id="573" name="n_3aveValue【一般廃棄物処理施設】&#10;一人当たり有形固定資産（償却資産）額"/>
        <xdr:cNvSpPr txBox="1"/>
      </xdr:nvSpPr>
      <xdr:spPr>
        <a:xfrm>
          <a:off x="17354061" y="63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574" name="n_4aveValue【一般廃棄物処理施設】&#10;一人当たり有形固定資産（償却資産）額"/>
        <xdr:cNvSpPr txBox="1"/>
      </xdr:nvSpPr>
      <xdr:spPr>
        <a:xfrm>
          <a:off x="16560311" y="61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24845</xdr:rowOff>
    </xdr:from>
    <xdr:ext cx="534377" cy="259045"/>
    <xdr:sp macro="" textlink="">
      <xdr:nvSpPr>
        <xdr:cNvPr id="575" name="n_1mainValue【一般廃棄物処理施設】&#10;一人当たり有形固定資産（償却資産）額"/>
        <xdr:cNvSpPr txBox="1"/>
      </xdr:nvSpPr>
      <xdr:spPr>
        <a:xfrm>
          <a:off x="18947911" y="564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27005</xdr:rowOff>
    </xdr:from>
    <xdr:ext cx="534377" cy="259045"/>
    <xdr:sp macro="" textlink="">
      <xdr:nvSpPr>
        <xdr:cNvPr id="576" name="n_2mainValue【一般廃棄物処理施設】&#10;一人当たり有形固定資産（償却資産）額"/>
        <xdr:cNvSpPr txBox="1"/>
      </xdr:nvSpPr>
      <xdr:spPr>
        <a:xfrm>
          <a:off x="18166861" y="5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67060</xdr:rowOff>
    </xdr:from>
    <xdr:ext cx="534377" cy="259045"/>
    <xdr:sp macro="" textlink="">
      <xdr:nvSpPr>
        <xdr:cNvPr id="577" name="n_3mainValue【一般廃棄物処理施設】&#10;一人当たり有形固定資産（償却資産）額"/>
        <xdr:cNvSpPr txBox="1"/>
      </xdr:nvSpPr>
      <xdr:spPr>
        <a:xfrm>
          <a:off x="17354061" y="568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02" name="直線コネクタ 601"/>
        <xdr:cNvCxnSpPr/>
      </xdr:nvCxnSpPr>
      <xdr:spPr>
        <a:xfrm flipV="1">
          <a:off x="14699614" y="9096375"/>
          <a:ext cx="0" cy="13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03" name="【保健センター・保健所】&#10;有形固定資産減価償却率最小値テキスト"/>
        <xdr:cNvSpPr txBox="1"/>
      </xdr:nvSpPr>
      <xdr:spPr>
        <a:xfrm>
          <a:off x="14738350" y="1041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04" name="直線コネクタ 603"/>
        <xdr:cNvCxnSpPr/>
      </xdr:nvCxnSpPr>
      <xdr:spPr>
        <a:xfrm>
          <a:off x="14611350" y="104114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05" name="【保健センター・保健所】&#10;有形固定資産減価償却率最大値テキスト"/>
        <xdr:cNvSpPr txBox="1"/>
      </xdr:nvSpPr>
      <xdr:spPr>
        <a:xfrm>
          <a:off x="14738350" y="888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06" name="直線コネクタ 605"/>
        <xdr:cNvCxnSpPr/>
      </xdr:nvCxnSpPr>
      <xdr:spPr>
        <a:xfrm>
          <a:off x="14611350" y="9096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49547</xdr:rowOff>
    </xdr:from>
    <xdr:ext cx="405111" cy="259045"/>
    <xdr:sp macro="" textlink="">
      <xdr:nvSpPr>
        <xdr:cNvPr id="607" name="【保健センター・保健所】&#10;有形固定資産減価償却率平均値テキスト"/>
        <xdr:cNvSpPr txBox="1"/>
      </xdr:nvSpPr>
      <xdr:spPr>
        <a:xfrm>
          <a:off x="14738350" y="9631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08" name="フローチャート: 判断 607"/>
        <xdr:cNvSpPr/>
      </xdr:nvSpPr>
      <xdr:spPr>
        <a:xfrm>
          <a:off x="14649450" y="96532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09" name="フローチャート: 判断 608"/>
        <xdr:cNvSpPr/>
      </xdr:nvSpPr>
      <xdr:spPr>
        <a:xfrm>
          <a:off x="13887450" y="962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10" name="フローチャート: 判断 609"/>
        <xdr:cNvSpPr/>
      </xdr:nvSpPr>
      <xdr:spPr>
        <a:xfrm>
          <a:off x="13093700" y="9581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11" name="フローチャート: 判断 610"/>
        <xdr:cNvSpPr/>
      </xdr:nvSpPr>
      <xdr:spPr>
        <a:xfrm>
          <a:off x="12299950" y="9549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12" name="フローチャート: 判断 611"/>
        <xdr:cNvSpPr/>
      </xdr:nvSpPr>
      <xdr:spPr>
        <a:xfrm>
          <a:off x="11487150" y="9520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120650</xdr:rowOff>
    </xdr:from>
    <xdr:to>
      <xdr:col>85</xdr:col>
      <xdr:colOff>177800</xdr:colOff>
      <xdr:row>56</xdr:row>
      <xdr:rowOff>50800</xdr:rowOff>
    </xdr:to>
    <xdr:sp macro="" textlink="">
      <xdr:nvSpPr>
        <xdr:cNvPr id="618" name="楕円 617"/>
        <xdr:cNvSpPr/>
      </xdr:nvSpPr>
      <xdr:spPr>
        <a:xfrm>
          <a:off x="14649450" y="9207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143527</xdr:rowOff>
    </xdr:from>
    <xdr:ext cx="405111" cy="259045"/>
    <xdr:sp macro="" textlink="">
      <xdr:nvSpPr>
        <xdr:cNvPr id="619" name="【保健センター・保健所】&#10;有形固定資産減価償却率該当値テキスト"/>
        <xdr:cNvSpPr txBox="1"/>
      </xdr:nvSpPr>
      <xdr:spPr>
        <a:xfrm>
          <a:off x="14738350" y="906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82550</xdr:rowOff>
    </xdr:from>
    <xdr:to>
      <xdr:col>81</xdr:col>
      <xdr:colOff>101600</xdr:colOff>
      <xdr:row>56</xdr:row>
      <xdr:rowOff>12700</xdr:rowOff>
    </xdr:to>
    <xdr:sp macro="" textlink="">
      <xdr:nvSpPr>
        <xdr:cNvPr id="620" name="楕円 619"/>
        <xdr:cNvSpPr/>
      </xdr:nvSpPr>
      <xdr:spPr>
        <a:xfrm>
          <a:off x="13887450" y="9169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133350</xdr:rowOff>
    </xdr:from>
    <xdr:to>
      <xdr:col>85</xdr:col>
      <xdr:colOff>127000</xdr:colOff>
      <xdr:row>56</xdr:row>
      <xdr:rowOff>0</xdr:rowOff>
    </xdr:to>
    <xdr:cxnSp macro="">
      <xdr:nvCxnSpPr>
        <xdr:cNvPr id="621" name="直線コネクタ 620"/>
        <xdr:cNvCxnSpPr/>
      </xdr:nvCxnSpPr>
      <xdr:spPr>
        <a:xfrm>
          <a:off x="13938250" y="9220200"/>
          <a:ext cx="762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44450</xdr:rowOff>
    </xdr:from>
    <xdr:to>
      <xdr:col>76</xdr:col>
      <xdr:colOff>165100</xdr:colOff>
      <xdr:row>55</xdr:row>
      <xdr:rowOff>146050</xdr:rowOff>
    </xdr:to>
    <xdr:sp macro="" textlink="">
      <xdr:nvSpPr>
        <xdr:cNvPr id="622" name="楕円 621"/>
        <xdr:cNvSpPr/>
      </xdr:nvSpPr>
      <xdr:spPr>
        <a:xfrm>
          <a:off x="130937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95250</xdr:rowOff>
    </xdr:from>
    <xdr:to>
      <xdr:col>81</xdr:col>
      <xdr:colOff>50800</xdr:colOff>
      <xdr:row>55</xdr:row>
      <xdr:rowOff>133350</xdr:rowOff>
    </xdr:to>
    <xdr:cxnSp macro="">
      <xdr:nvCxnSpPr>
        <xdr:cNvPr id="623" name="直線コネクタ 622"/>
        <xdr:cNvCxnSpPr/>
      </xdr:nvCxnSpPr>
      <xdr:spPr>
        <a:xfrm>
          <a:off x="13144500" y="918210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6350</xdr:rowOff>
    </xdr:from>
    <xdr:to>
      <xdr:col>72</xdr:col>
      <xdr:colOff>38100</xdr:colOff>
      <xdr:row>55</xdr:row>
      <xdr:rowOff>107950</xdr:rowOff>
    </xdr:to>
    <xdr:sp macro="" textlink="">
      <xdr:nvSpPr>
        <xdr:cNvPr id="624" name="楕円 623"/>
        <xdr:cNvSpPr/>
      </xdr:nvSpPr>
      <xdr:spPr>
        <a:xfrm>
          <a:off x="12299950" y="9093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57150</xdr:rowOff>
    </xdr:from>
    <xdr:to>
      <xdr:col>76</xdr:col>
      <xdr:colOff>114300</xdr:colOff>
      <xdr:row>55</xdr:row>
      <xdr:rowOff>95250</xdr:rowOff>
    </xdr:to>
    <xdr:cxnSp macro="">
      <xdr:nvCxnSpPr>
        <xdr:cNvPr id="625" name="直線コネクタ 624"/>
        <xdr:cNvCxnSpPr/>
      </xdr:nvCxnSpPr>
      <xdr:spPr>
        <a:xfrm>
          <a:off x="12344400" y="91440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135272</xdr:rowOff>
    </xdr:from>
    <xdr:ext cx="405111" cy="259045"/>
    <xdr:sp macro="" textlink="">
      <xdr:nvSpPr>
        <xdr:cNvPr id="626" name="n_1aveValue【保健センター・保健所】&#10;有形固定資産減価償却率"/>
        <xdr:cNvSpPr txBox="1"/>
      </xdr:nvSpPr>
      <xdr:spPr>
        <a:xfrm>
          <a:off x="13742044" y="971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85742</xdr:rowOff>
    </xdr:from>
    <xdr:ext cx="405111" cy="259045"/>
    <xdr:sp macro="" textlink="">
      <xdr:nvSpPr>
        <xdr:cNvPr id="627" name="n_2aveValue【保健センター・保健所】&#10;有形固定資産減価償却率"/>
        <xdr:cNvSpPr txBox="1"/>
      </xdr:nvSpPr>
      <xdr:spPr>
        <a:xfrm>
          <a:off x="12960994" y="9667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53357</xdr:rowOff>
    </xdr:from>
    <xdr:ext cx="405111" cy="259045"/>
    <xdr:sp macro="" textlink="">
      <xdr:nvSpPr>
        <xdr:cNvPr id="628" name="n_3aveValue【保健センター・保健所】&#10;有形固定資産減価償却率"/>
        <xdr:cNvSpPr txBox="1"/>
      </xdr:nvSpPr>
      <xdr:spPr>
        <a:xfrm>
          <a:off x="12167244" y="963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29" name="n_4aveValue【保健センター・保健所】&#10;有形固定資産減価償却率"/>
        <xdr:cNvSpPr txBox="1"/>
      </xdr:nvSpPr>
      <xdr:spPr>
        <a:xfrm>
          <a:off x="11354444"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29227</xdr:rowOff>
    </xdr:from>
    <xdr:ext cx="405111" cy="259045"/>
    <xdr:sp macro="" textlink="">
      <xdr:nvSpPr>
        <xdr:cNvPr id="630" name="n_1mainValue【保健センター・保健所】&#10;有形固定資産減価償却率"/>
        <xdr:cNvSpPr txBox="1"/>
      </xdr:nvSpPr>
      <xdr:spPr>
        <a:xfrm>
          <a:off x="13742044" y="895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162577</xdr:rowOff>
    </xdr:from>
    <xdr:ext cx="405111" cy="259045"/>
    <xdr:sp macro="" textlink="">
      <xdr:nvSpPr>
        <xdr:cNvPr id="631" name="n_2mainValue【保健センター・保健所】&#10;有形固定資産減価償却率"/>
        <xdr:cNvSpPr txBox="1"/>
      </xdr:nvSpPr>
      <xdr:spPr>
        <a:xfrm>
          <a:off x="12960994" y="891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124477</xdr:rowOff>
    </xdr:from>
    <xdr:ext cx="405111" cy="259045"/>
    <xdr:sp macro="" textlink="">
      <xdr:nvSpPr>
        <xdr:cNvPr id="632" name="n_3mainValue【保健センター・保健所】&#10;有形固定資産減価償却率"/>
        <xdr:cNvSpPr txBox="1"/>
      </xdr:nvSpPr>
      <xdr:spPr>
        <a:xfrm>
          <a:off x="12167244" y="888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58" name="直線コネクタ 657"/>
        <xdr:cNvCxnSpPr/>
      </xdr:nvCxnSpPr>
      <xdr:spPr>
        <a:xfrm flipV="1">
          <a:off x="19951064" y="9127672"/>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59" name="【保健センター・保健所】&#10;一人当たり面積最小値テキスト"/>
        <xdr:cNvSpPr txBox="1"/>
      </xdr:nvSpPr>
      <xdr:spPr>
        <a:xfrm>
          <a:off x="19989800" y="1064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60" name="直線コネクタ 659"/>
        <xdr:cNvCxnSpPr/>
      </xdr:nvCxnSpPr>
      <xdr:spPr>
        <a:xfrm>
          <a:off x="19881850" y="106380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61" name="【保健センター・保健所】&#10;一人当たり面積最大値テキスト"/>
        <xdr:cNvSpPr txBox="1"/>
      </xdr:nvSpPr>
      <xdr:spPr>
        <a:xfrm>
          <a:off x="19989800" y="89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62" name="直線コネクタ 661"/>
        <xdr:cNvCxnSpPr/>
      </xdr:nvCxnSpPr>
      <xdr:spPr>
        <a:xfrm>
          <a:off x="198818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102705</xdr:rowOff>
    </xdr:from>
    <xdr:ext cx="469744" cy="259045"/>
    <xdr:sp macro="" textlink="">
      <xdr:nvSpPr>
        <xdr:cNvPr id="663" name="【保健センター・保健所】&#10;一人当たり面積平均値テキスト"/>
        <xdr:cNvSpPr txBox="1"/>
      </xdr:nvSpPr>
      <xdr:spPr>
        <a:xfrm>
          <a:off x="19989800" y="9849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64" name="フローチャート: 判断 663"/>
        <xdr:cNvSpPr/>
      </xdr:nvSpPr>
      <xdr:spPr>
        <a:xfrm>
          <a:off x="19900900" y="99921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65" name="フローチャート: 判断 664"/>
        <xdr:cNvSpPr/>
      </xdr:nvSpPr>
      <xdr:spPr>
        <a:xfrm>
          <a:off x="19157950" y="99921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66" name="フローチャート: 判断 665"/>
        <xdr:cNvSpPr/>
      </xdr:nvSpPr>
      <xdr:spPr>
        <a:xfrm>
          <a:off x="18345150" y="995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67" name="フローチャート: 判断 666"/>
        <xdr:cNvSpPr/>
      </xdr:nvSpPr>
      <xdr:spPr>
        <a:xfrm>
          <a:off x="17551400" y="100248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8" name="フローチャート: 判断 667"/>
        <xdr:cNvSpPr/>
      </xdr:nvSpPr>
      <xdr:spPr>
        <a:xfrm>
          <a:off x="16757650" y="1008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674" name="楕円 673"/>
        <xdr:cNvSpPr/>
      </xdr:nvSpPr>
      <xdr:spPr>
        <a:xfrm>
          <a:off x="19900900" y="10057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123570</xdr:rowOff>
    </xdr:from>
    <xdr:ext cx="469744" cy="259045"/>
    <xdr:sp macro="" textlink="">
      <xdr:nvSpPr>
        <xdr:cNvPr id="675" name="【保健センター・保健所】&#10;一人当たり面積該当値テキスト"/>
        <xdr:cNvSpPr txBox="1"/>
      </xdr:nvSpPr>
      <xdr:spPr>
        <a:xfrm>
          <a:off x="19989800" y="1003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145143</xdr:rowOff>
    </xdr:from>
    <xdr:to>
      <xdr:col>112</xdr:col>
      <xdr:colOff>38100</xdr:colOff>
      <xdr:row>61</xdr:row>
      <xdr:rowOff>75293</xdr:rowOff>
    </xdr:to>
    <xdr:sp macro="" textlink="">
      <xdr:nvSpPr>
        <xdr:cNvPr id="676" name="楕円 675"/>
        <xdr:cNvSpPr/>
      </xdr:nvSpPr>
      <xdr:spPr>
        <a:xfrm>
          <a:off x="19157950" y="100574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24493</xdr:rowOff>
    </xdr:from>
    <xdr:to>
      <xdr:col>116</xdr:col>
      <xdr:colOff>63500</xdr:colOff>
      <xdr:row>61</xdr:row>
      <xdr:rowOff>24493</xdr:rowOff>
    </xdr:to>
    <xdr:cxnSp macro="">
      <xdr:nvCxnSpPr>
        <xdr:cNvPr id="677" name="直線コネクタ 676"/>
        <xdr:cNvCxnSpPr/>
      </xdr:nvCxnSpPr>
      <xdr:spPr>
        <a:xfrm>
          <a:off x="19202400" y="1010194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145143</xdr:rowOff>
    </xdr:from>
    <xdr:to>
      <xdr:col>107</xdr:col>
      <xdr:colOff>101600</xdr:colOff>
      <xdr:row>61</xdr:row>
      <xdr:rowOff>75293</xdr:rowOff>
    </xdr:to>
    <xdr:sp macro="" textlink="">
      <xdr:nvSpPr>
        <xdr:cNvPr id="678" name="楕円 677"/>
        <xdr:cNvSpPr/>
      </xdr:nvSpPr>
      <xdr:spPr>
        <a:xfrm>
          <a:off x="18345150" y="10057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24493</xdr:rowOff>
    </xdr:from>
    <xdr:to>
      <xdr:col>111</xdr:col>
      <xdr:colOff>177800</xdr:colOff>
      <xdr:row>61</xdr:row>
      <xdr:rowOff>24493</xdr:rowOff>
    </xdr:to>
    <xdr:cxnSp macro="">
      <xdr:nvCxnSpPr>
        <xdr:cNvPr id="679" name="直線コネクタ 678"/>
        <xdr:cNvCxnSpPr/>
      </xdr:nvCxnSpPr>
      <xdr:spPr>
        <a:xfrm>
          <a:off x="18395950" y="1010194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145143</xdr:rowOff>
    </xdr:from>
    <xdr:to>
      <xdr:col>102</xdr:col>
      <xdr:colOff>165100</xdr:colOff>
      <xdr:row>61</xdr:row>
      <xdr:rowOff>75293</xdr:rowOff>
    </xdr:to>
    <xdr:sp macro="" textlink="">
      <xdr:nvSpPr>
        <xdr:cNvPr id="680" name="楕円 679"/>
        <xdr:cNvSpPr/>
      </xdr:nvSpPr>
      <xdr:spPr>
        <a:xfrm>
          <a:off x="17551400" y="10057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24493</xdr:rowOff>
    </xdr:from>
    <xdr:to>
      <xdr:col>107</xdr:col>
      <xdr:colOff>50800</xdr:colOff>
      <xdr:row>61</xdr:row>
      <xdr:rowOff>24493</xdr:rowOff>
    </xdr:to>
    <xdr:cxnSp macro="">
      <xdr:nvCxnSpPr>
        <xdr:cNvPr id="681" name="直線コネクタ 680"/>
        <xdr:cNvCxnSpPr/>
      </xdr:nvCxnSpPr>
      <xdr:spPr>
        <a:xfrm>
          <a:off x="17602200" y="10101943"/>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682" name="n_1aveValue【保健センター・保健所】&#10;一人当たり面積"/>
        <xdr:cNvSpPr txBox="1"/>
      </xdr:nvSpPr>
      <xdr:spPr>
        <a:xfrm>
          <a:off x="18980227" y="977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683" name="n_2aveValue【保健センター・保健所】&#10;一人当たり面積"/>
        <xdr:cNvSpPr txBox="1"/>
      </xdr:nvSpPr>
      <xdr:spPr>
        <a:xfrm>
          <a:off x="18180127" y="974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84" name="n_3aveValue【保健センター・保健所】&#10;一人当たり面積"/>
        <xdr:cNvSpPr txBox="1"/>
      </xdr:nvSpPr>
      <xdr:spPr>
        <a:xfrm>
          <a:off x="17386377" y="980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85" name="n_4aveValue【保健センター・保健所】&#10;一人当たり面積"/>
        <xdr:cNvSpPr txBox="1"/>
      </xdr:nvSpPr>
      <xdr:spPr>
        <a:xfrm>
          <a:off x="165926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66420</xdr:rowOff>
    </xdr:from>
    <xdr:ext cx="469744" cy="259045"/>
    <xdr:sp macro="" textlink="">
      <xdr:nvSpPr>
        <xdr:cNvPr id="686" name="n_1mainValue【保健センター・保健所】&#10;一人当たり面積"/>
        <xdr:cNvSpPr txBox="1"/>
      </xdr:nvSpPr>
      <xdr:spPr>
        <a:xfrm>
          <a:off x="18980227" y="1014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66420</xdr:rowOff>
    </xdr:from>
    <xdr:ext cx="469744" cy="259045"/>
    <xdr:sp macro="" textlink="">
      <xdr:nvSpPr>
        <xdr:cNvPr id="687" name="n_2mainValue【保健センター・保健所】&#10;一人当たり面積"/>
        <xdr:cNvSpPr txBox="1"/>
      </xdr:nvSpPr>
      <xdr:spPr>
        <a:xfrm>
          <a:off x="18180127" y="1014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66420</xdr:rowOff>
    </xdr:from>
    <xdr:ext cx="469744" cy="259045"/>
    <xdr:sp macro="" textlink="">
      <xdr:nvSpPr>
        <xdr:cNvPr id="688" name="n_3mainValue【保健センター・保健所】&#10;一人当たり面積"/>
        <xdr:cNvSpPr txBox="1"/>
      </xdr:nvSpPr>
      <xdr:spPr>
        <a:xfrm>
          <a:off x="17386377" y="1014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0" name="直線コネクタ 699"/>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1" name="テキスト ボックス 700"/>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2" name="直線コネクタ 701"/>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3" name="テキスト ボックス 702"/>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4" name="直線コネクタ 703"/>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5" name="テキスト ボックス 704"/>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6" name="直線コネクタ 705"/>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7" name="テキスト ボックス 706"/>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11" name="直線コネクタ 710"/>
        <xdr:cNvCxnSpPr/>
      </xdr:nvCxnSpPr>
      <xdr:spPr>
        <a:xfrm flipV="1">
          <a:off x="14699614" y="13029692"/>
          <a:ext cx="0" cy="125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12" name="【消防施設】&#10;有形固定資産減価償却率最小値テキスト"/>
        <xdr:cNvSpPr txBox="1"/>
      </xdr:nvSpPr>
      <xdr:spPr>
        <a:xfrm>
          <a:off x="14738350" y="1428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13" name="直線コネクタ 712"/>
        <xdr:cNvCxnSpPr/>
      </xdr:nvCxnSpPr>
      <xdr:spPr>
        <a:xfrm>
          <a:off x="14611350" y="14284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14" name="【消防施設】&#10;有形固定資産減価償却率最大値テキスト"/>
        <xdr:cNvSpPr txBox="1"/>
      </xdr:nvSpPr>
      <xdr:spPr>
        <a:xfrm>
          <a:off x="14738350" y="1281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15" name="直線コネクタ 714"/>
        <xdr:cNvCxnSpPr/>
      </xdr:nvCxnSpPr>
      <xdr:spPr>
        <a:xfrm>
          <a:off x="14611350" y="130296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19321</xdr:rowOff>
    </xdr:from>
    <xdr:ext cx="405111" cy="259045"/>
    <xdr:sp macro="" textlink="">
      <xdr:nvSpPr>
        <xdr:cNvPr id="716" name="【消防施設】&#10;有形固定資産減価償却率平均値テキスト"/>
        <xdr:cNvSpPr txBox="1"/>
      </xdr:nvSpPr>
      <xdr:spPr>
        <a:xfrm>
          <a:off x="14738350" y="135638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17" name="フローチャート: 判断 716"/>
        <xdr:cNvSpPr/>
      </xdr:nvSpPr>
      <xdr:spPr>
        <a:xfrm>
          <a:off x="14649450" y="137124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18" name="フローチャート: 判断 717"/>
        <xdr:cNvSpPr/>
      </xdr:nvSpPr>
      <xdr:spPr>
        <a:xfrm>
          <a:off x="13887450" y="1375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19" name="フローチャート: 判断 718"/>
        <xdr:cNvSpPr/>
      </xdr:nvSpPr>
      <xdr:spPr>
        <a:xfrm>
          <a:off x="13093700" y="137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20" name="フローチャート: 判断 719"/>
        <xdr:cNvSpPr/>
      </xdr:nvSpPr>
      <xdr:spPr>
        <a:xfrm>
          <a:off x="12299950" y="136987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21" name="フローチャート: 判断 720"/>
        <xdr:cNvSpPr/>
      </xdr:nvSpPr>
      <xdr:spPr>
        <a:xfrm>
          <a:off x="11487150" y="136941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37592</xdr:rowOff>
    </xdr:from>
    <xdr:to>
      <xdr:col>85</xdr:col>
      <xdr:colOff>177800</xdr:colOff>
      <xdr:row>84</xdr:row>
      <xdr:rowOff>139192</xdr:rowOff>
    </xdr:to>
    <xdr:sp macro="" textlink="">
      <xdr:nvSpPr>
        <xdr:cNvPr id="727" name="楕円 726"/>
        <xdr:cNvSpPr/>
      </xdr:nvSpPr>
      <xdr:spPr>
        <a:xfrm>
          <a:off x="14649450" y="1391234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16019</xdr:rowOff>
    </xdr:from>
    <xdr:ext cx="405111" cy="259045"/>
    <xdr:sp macro="" textlink="">
      <xdr:nvSpPr>
        <xdr:cNvPr id="728" name="【消防施設】&#10;有形固定資産減価償却率該当値テキスト"/>
        <xdr:cNvSpPr txBox="1"/>
      </xdr:nvSpPr>
      <xdr:spPr>
        <a:xfrm>
          <a:off x="14738350" y="1389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129032</xdr:rowOff>
    </xdr:from>
    <xdr:to>
      <xdr:col>81</xdr:col>
      <xdr:colOff>101600</xdr:colOff>
      <xdr:row>84</xdr:row>
      <xdr:rowOff>59182</xdr:rowOff>
    </xdr:to>
    <xdr:sp macro="" textlink="">
      <xdr:nvSpPr>
        <xdr:cNvPr id="729" name="楕円 728"/>
        <xdr:cNvSpPr/>
      </xdr:nvSpPr>
      <xdr:spPr>
        <a:xfrm>
          <a:off x="13887450" y="138386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8382</xdr:rowOff>
    </xdr:from>
    <xdr:to>
      <xdr:col>85</xdr:col>
      <xdr:colOff>127000</xdr:colOff>
      <xdr:row>84</xdr:row>
      <xdr:rowOff>88392</xdr:rowOff>
    </xdr:to>
    <xdr:cxnSp macro="">
      <xdr:nvCxnSpPr>
        <xdr:cNvPr id="730" name="直線コネクタ 729"/>
        <xdr:cNvCxnSpPr/>
      </xdr:nvCxnSpPr>
      <xdr:spPr>
        <a:xfrm>
          <a:off x="13938250" y="13883132"/>
          <a:ext cx="762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51308</xdr:rowOff>
    </xdr:from>
    <xdr:to>
      <xdr:col>76</xdr:col>
      <xdr:colOff>165100</xdr:colOff>
      <xdr:row>83</xdr:row>
      <xdr:rowOff>152908</xdr:rowOff>
    </xdr:to>
    <xdr:sp macro="" textlink="">
      <xdr:nvSpPr>
        <xdr:cNvPr id="731" name="楕円 730"/>
        <xdr:cNvSpPr/>
      </xdr:nvSpPr>
      <xdr:spPr>
        <a:xfrm>
          <a:off x="13093700" y="1376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102108</xdr:rowOff>
    </xdr:from>
    <xdr:to>
      <xdr:col>81</xdr:col>
      <xdr:colOff>50800</xdr:colOff>
      <xdr:row>84</xdr:row>
      <xdr:rowOff>8382</xdr:rowOff>
    </xdr:to>
    <xdr:cxnSp macro="">
      <xdr:nvCxnSpPr>
        <xdr:cNvPr id="732" name="直線コネクタ 731"/>
        <xdr:cNvCxnSpPr/>
      </xdr:nvCxnSpPr>
      <xdr:spPr>
        <a:xfrm>
          <a:off x="13144500" y="13811758"/>
          <a:ext cx="79375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167894</xdr:rowOff>
    </xdr:from>
    <xdr:to>
      <xdr:col>72</xdr:col>
      <xdr:colOff>38100</xdr:colOff>
      <xdr:row>83</xdr:row>
      <xdr:rowOff>98044</xdr:rowOff>
    </xdr:to>
    <xdr:sp macro="" textlink="">
      <xdr:nvSpPr>
        <xdr:cNvPr id="733" name="楕円 732"/>
        <xdr:cNvSpPr/>
      </xdr:nvSpPr>
      <xdr:spPr>
        <a:xfrm>
          <a:off x="12299950" y="137124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47244</xdr:rowOff>
    </xdr:from>
    <xdr:to>
      <xdr:col>76</xdr:col>
      <xdr:colOff>114300</xdr:colOff>
      <xdr:row>83</xdr:row>
      <xdr:rowOff>102108</xdr:rowOff>
    </xdr:to>
    <xdr:cxnSp macro="">
      <xdr:nvCxnSpPr>
        <xdr:cNvPr id="734" name="直線コネクタ 733"/>
        <xdr:cNvCxnSpPr/>
      </xdr:nvCxnSpPr>
      <xdr:spPr>
        <a:xfrm>
          <a:off x="12344400" y="13756894"/>
          <a:ext cx="8001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160290</xdr:rowOff>
    </xdr:from>
    <xdr:ext cx="405111" cy="259045"/>
    <xdr:sp macro="" textlink="">
      <xdr:nvSpPr>
        <xdr:cNvPr id="735" name="n_1aveValue【消防施設】&#10;有形固定資産減価償却率"/>
        <xdr:cNvSpPr txBox="1"/>
      </xdr:nvSpPr>
      <xdr:spPr>
        <a:xfrm>
          <a:off x="13742044" y="1353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736" name="n_2aveValue【消防施設】&#10;有形固定資産減価償却率"/>
        <xdr:cNvSpPr txBox="1"/>
      </xdr:nvSpPr>
      <xdr:spPr>
        <a:xfrm>
          <a:off x="12960994" y="1350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100855</xdr:rowOff>
    </xdr:from>
    <xdr:ext cx="405111" cy="259045"/>
    <xdr:sp macro="" textlink="">
      <xdr:nvSpPr>
        <xdr:cNvPr id="737" name="n_3aveValue【消防施設】&#10;有形固定資産減価償却率"/>
        <xdr:cNvSpPr txBox="1"/>
      </xdr:nvSpPr>
      <xdr:spPr>
        <a:xfrm>
          <a:off x="12167244" y="13480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38" name="n_4aveValue【消防施設】&#10;有形固定資産減価償却率"/>
        <xdr:cNvSpPr txBox="1"/>
      </xdr:nvSpPr>
      <xdr:spPr>
        <a:xfrm>
          <a:off x="11354444" y="13475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50309</xdr:rowOff>
    </xdr:from>
    <xdr:ext cx="405111" cy="259045"/>
    <xdr:sp macro="" textlink="">
      <xdr:nvSpPr>
        <xdr:cNvPr id="739" name="n_1mainValue【消防施設】&#10;有形固定資産減価償却率"/>
        <xdr:cNvSpPr txBox="1"/>
      </xdr:nvSpPr>
      <xdr:spPr>
        <a:xfrm>
          <a:off x="13742044" y="13925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144035</xdr:rowOff>
    </xdr:from>
    <xdr:ext cx="405111" cy="259045"/>
    <xdr:sp macro="" textlink="">
      <xdr:nvSpPr>
        <xdr:cNvPr id="740" name="n_2mainValue【消防施設】&#10;有形固定資産減価償却率"/>
        <xdr:cNvSpPr txBox="1"/>
      </xdr:nvSpPr>
      <xdr:spPr>
        <a:xfrm>
          <a:off x="12960994" y="13853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89171</xdr:rowOff>
    </xdr:from>
    <xdr:ext cx="405111" cy="259045"/>
    <xdr:sp macro="" textlink="">
      <xdr:nvSpPr>
        <xdr:cNvPr id="741" name="n_3mainValue【消防施設】&#10;有形固定資産減価償却率"/>
        <xdr:cNvSpPr txBox="1"/>
      </xdr:nvSpPr>
      <xdr:spPr>
        <a:xfrm>
          <a:off x="12167244" y="13798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3" name="直線コネクタ 752"/>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4" name="テキスト ボックス 753"/>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5" name="直線コネクタ 754"/>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6" name="テキスト ボックス 755"/>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7" name="直線コネクタ 756"/>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8" name="テキスト ボックス 757"/>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9" name="直線コネクタ 758"/>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0" name="テキスト ボックス 759"/>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1" name="直線コネクタ 760"/>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2" name="テキスト ボックス 761"/>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66" name="直線コネクタ 765"/>
        <xdr:cNvCxnSpPr/>
      </xdr:nvCxnSpPr>
      <xdr:spPr>
        <a:xfrm flipV="1">
          <a:off x="19951064" y="1283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7" name="【消防施設】&#10;一人当たり面積最小値テキスト"/>
        <xdr:cNvSpPr txBox="1"/>
      </xdr:nvSpPr>
      <xdr:spPr>
        <a:xfrm>
          <a:off x="199898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8" name="直線コネクタ 767"/>
        <xdr:cNvCxnSpPr/>
      </xdr:nvCxnSpPr>
      <xdr:spPr>
        <a:xfrm>
          <a:off x="1988185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69" name="【消防施設】&#10;一人当たり面積最大値テキスト"/>
        <xdr:cNvSpPr txBox="1"/>
      </xdr:nvSpPr>
      <xdr:spPr>
        <a:xfrm>
          <a:off x="19989800" y="1261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70" name="直線コネクタ 769"/>
        <xdr:cNvCxnSpPr/>
      </xdr:nvCxnSpPr>
      <xdr:spPr>
        <a:xfrm>
          <a:off x="19881850" y="12833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771" name="【消防施設】&#10;一人当たり面積平均値テキスト"/>
        <xdr:cNvSpPr txBox="1"/>
      </xdr:nvSpPr>
      <xdr:spPr>
        <a:xfrm>
          <a:off x="19989800" y="13713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72" name="フローチャート: 判断 771"/>
        <xdr:cNvSpPr/>
      </xdr:nvSpPr>
      <xdr:spPr>
        <a:xfrm>
          <a:off x="19900900" y="137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73" name="フローチャート: 判断 772"/>
        <xdr:cNvSpPr/>
      </xdr:nvSpPr>
      <xdr:spPr>
        <a:xfrm>
          <a:off x="19157950" y="13735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74" name="フローチャート: 判断 773"/>
        <xdr:cNvSpPr/>
      </xdr:nvSpPr>
      <xdr:spPr>
        <a:xfrm>
          <a:off x="18345150" y="136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75" name="フローチャート: 判断 774"/>
        <xdr:cNvSpPr/>
      </xdr:nvSpPr>
      <xdr:spPr>
        <a:xfrm>
          <a:off x="17551400" y="1381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76" name="フローチャート: 判断 775"/>
        <xdr:cNvSpPr/>
      </xdr:nvSpPr>
      <xdr:spPr>
        <a:xfrm>
          <a:off x="16757650" y="13735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139700</xdr:rowOff>
    </xdr:from>
    <xdr:to>
      <xdr:col>116</xdr:col>
      <xdr:colOff>114300</xdr:colOff>
      <xdr:row>82</xdr:row>
      <xdr:rowOff>69850</xdr:rowOff>
    </xdr:to>
    <xdr:sp macro="" textlink="">
      <xdr:nvSpPr>
        <xdr:cNvPr id="782" name="楕円 781"/>
        <xdr:cNvSpPr/>
      </xdr:nvSpPr>
      <xdr:spPr>
        <a:xfrm>
          <a:off x="19900900" y="13519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162577</xdr:rowOff>
    </xdr:from>
    <xdr:ext cx="469744" cy="259045"/>
    <xdr:sp macro="" textlink="">
      <xdr:nvSpPr>
        <xdr:cNvPr id="783" name="【消防施設】&#10;一人当たり面積該当値テキスト"/>
        <xdr:cNvSpPr txBox="1"/>
      </xdr:nvSpPr>
      <xdr:spPr>
        <a:xfrm>
          <a:off x="19989800"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139700</xdr:rowOff>
    </xdr:from>
    <xdr:to>
      <xdr:col>112</xdr:col>
      <xdr:colOff>38100</xdr:colOff>
      <xdr:row>82</xdr:row>
      <xdr:rowOff>69850</xdr:rowOff>
    </xdr:to>
    <xdr:sp macro="" textlink="">
      <xdr:nvSpPr>
        <xdr:cNvPr id="784" name="楕円 783"/>
        <xdr:cNvSpPr/>
      </xdr:nvSpPr>
      <xdr:spPr>
        <a:xfrm>
          <a:off x="19157950" y="13519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19050</xdr:rowOff>
    </xdr:from>
    <xdr:to>
      <xdr:col>116</xdr:col>
      <xdr:colOff>63500</xdr:colOff>
      <xdr:row>82</xdr:row>
      <xdr:rowOff>19050</xdr:rowOff>
    </xdr:to>
    <xdr:cxnSp macro="">
      <xdr:nvCxnSpPr>
        <xdr:cNvPr id="785" name="直線コネクタ 784"/>
        <xdr:cNvCxnSpPr/>
      </xdr:nvCxnSpPr>
      <xdr:spPr>
        <a:xfrm>
          <a:off x="19202400" y="135636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139700</xdr:rowOff>
    </xdr:from>
    <xdr:to>
      <xdr:col>107</xdr:col>
      <xdr:colOff>101600</xdr:colOff>
      <xdr:row>82</xdr:row>
      <xdr:rowOff>69850</xdr:rowOff>
    </xdr:to>
    <xdr:sp macro="" textlink="">
      <xdr:nvSpPr>
        <xdr:cNvPr id="786" name="楕円 785"/>
        <xdr:cNvSpPr/>
      </xdr:nvSpPr>
      <xdr:spPr>
        <a:xfrm>
          <a:off x="18345150" y="13519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19050</xdr:rowOff>
    </xdr:from>
    <xdr:to>
      <xdr:col>111</xdr:col>
      <xdr:colOff>177800</xdr:colOff>
      <xdr:row>82</xdr:row>
      <xdr:rowOff>19050</xdr:rowOff>
    </xdr:to>
    <xdr:cxnSp macro="">
      <xdr:nvCxnSpPr>
        <xdr:cNvPr id="787" name="直線コネクタ 786"/>
        <xdr:cNvCxnSpPr/>
      </xdr:nvCxnSpPr>
      <xdr:spPr>
        <a:xfrm>
          <a:off x="18395950" y="13563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139700</xdr:rowOff>
    </xdr:from>
    <xdr:to>
      <xdr:col>102</xdr:col>
      <xdr:colOff>165100</xdr:colOff>
      <xdr:row>82</xdr:row>
      <xdr:rowOff>69850</xdr:rowOff>
    </xdr:to>
    <xdr:sp macro="" textlink="">
      <xdr:nvSpPr>
        <xdr:cNvPr id="788" name="楕円 787"/>
        <xdr:cNvSpPr/>
      </xdr:nvSpPr>
      <xdr:spPr>
        <a:xfrm>
          <a:off x="17551400" y="13519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19050</xdr:rowOff>
    </xdr:from>
    <xdr:to>
      <xdr:col>107</xdr:col>
      <xdr:colOff>50800</xdr:colOff>
      <xdr:row>82</xdr:row>
      <xdr:rowOff>19050</xdr:rowOff>
    </xdr:to>
    <xdr:cxnSp macro="">
      <xdr:nvCxnSpPr>
        <xdr:cNvPr id="789" name="直線コネクタ 788"/>
        <xdr:cNvCxnSpPr/>
      </xdr:nvCxnSpPr>
      <xdr:spPr>
        <a:xfrm>
          <a:off x="17602200" y="135636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790" name="n_1aveValue【消防施設】&#10;一人当たり面積"/>
        <xdr:cNvSpPr txBox="1"/>
      </xdr:nvSpPr>
      <xdr:spPr>
        <a:xfrm>
          <a:off x="18980227"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156227</xdr:rowOff>
    </xdr:from>
    <xdr:ext cx="469744" cy="259045"/>
    <xdr:sp macro="" textlink="">
      <xdr:nvSpPr>
        <xdr:cNvPr id="791" name="n_2aveValue【消防施設】&#10;一人当たり面積"/>
        <xdr:cNvSpPr txBox="1"/>
      </xdr:nvSpPr>
      <xdr:spPr>
        <a:xfrm>
          <a:off x="18180127" y="1370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92" name="n_3aveValue【消防施設】&#10;一人当たり面積"/>
        <xdr:cNvSpPr txBox="1"/>
      </xdr:nvSpPr>
      <xdr:spPr>
        <a:xfrm>
          <a:off x="1738637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93" name="n_4aveValue【消防施設】&#10;一人当たり面積"/>
        <xdr:cNvSpPr txBox="1"/>
      </xdr:nvSpPr>
      <xdr:spPr>
        <a:xfrm>
          <a:off x="16592627" y="1352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86377</xdr:rowOff>
    </xdr:from>
    <xdr:ext cx="469744" cy="259045"/>
    <xdr:sp macro="" textlink="">
      <xdr:nvSpPr>
        <xdr:cNvPr id="794" name="n_1mainValue【消防施設】&#10;一人当たり面積"/>
        <xdr:cNvSpPr txBox="1"/>
      </xdr:nvSpPr>
      <xdr:spPr>
        <a:xfrm>
          <a:off x="189802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86377</xdr:rowOff>
    </xdr:from>
    <xdr:ext cx="469744" cy="259045"/>
    <xdr:sp macro="" textlink="">
      <xdr:nvSpPr>
        <xdr:cNvPr id="795" name="n_2mainValue【消防施設】&#10;一人当たり面積"/>
        <xdr:cNvSpPr txBox="1"/>
      </xdr:nvSpPr>
      <xdr:spPr>
        <a:xfrm>
          <a:off x="181801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86377</xdr:rowOff>
    </xdr:from>
    <xdr:ext cx="469744" cy="259045"/>
    <xdr:sp macro="" textlink="">
      <xdr:nvSpPr>
        <xdr:cNvPr id="796" name="n_3mainValue【消防施設】&#10;一人当たり面積"/>
        <xdr:cNvSpPr txBox="1"/>
      </xdr:nvSpPr>
      <xdr:spPr>
        <a:xfrm>
          <a:off x="1738637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22" name="直線コネクタ 821"/>
        <xdr:cNvCxnSpPr/>
      </xdr:nvCxnSpPr>
      <xdr:spPr>
        <a:xfrm flipV="1">
          <a:off x="14699614" y="166986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23" name="【庁舎】&#10;有形固定資産減価償却率最小値テキスト"/>
        <xdr:cNvSpPr txBox="1"/>
      </xdr:nvSpPr>
      <xdr:spPr>
        <a:xfrm>
          <a:off x="14738350" y="1812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24" name="直線コネクタ 823"/>
        <xdr:cNvCxnSpPr/>
      </xdr:nvCxnSpPr>
      <xdr:spPr>
        <a:xfrm>
          <a:off x="14611350" y="181225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25" name="【庁舎】&#10;有形固定資産減価償却率最大値テキスト"/>
        <xdr:cNvSpPr txBox="1"/>
      </xdr:nvSpPr>
      <xdr:spPr>
        <a:xfrm>
          <a:off x="14738350" y="16473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26" name="直線コネクタ 825"/>
        <xdr:cNvCxnSpPr/>
      </xdr:nvCxnSpPr>
      <xdr:spPr>
        <a:xfrm>
          <a:off x="14611350" y="166986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827" name="【庁舎】&#10;有形固定資産減価償却率平均値テキスト"/>
        <xdr:cNvSpPr txBox="1"/>
      </xdr:nvSpPr>
      <xdr:spPr>
        <a:xfrm>
          <a:off x="14738350" y="17310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28" name="フローチャート: 判断 827"/>
        <xdr:cNvSpPr/>
      </xdr:nvSpPr>
      <xdr:spPr>
        <a:xfrm>
          <a:off x="14649450" y="1733205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29" name="フローチャート: 判断 828"/>
        <xdr:cNvSpPr/>
      </xdr:nvSpPr>
      <xdr:spPr>
        <a:xfrm>
          <a:off x="13887450" y="1728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30" name="フローチャート: 判断 829"/>
        <xdr:cNvSpPr/>
      </xdr:nvSpPr>
      <xdr:spPr>
        <a:xfrm>
          <a:off x="13093700" y="1730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1" name="フローチャート: 判断 830"/>
        <xdr:cNvSpPr/>
      </xdr:nvSpPr>
      <xdr:spPr>
        <a:xfrm>
          <a:off x="12299950" y="172879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32" name="フローチャート: 判断 831"/>
        <xdr:cNvSpPr/>
      </xdr:nvSpPr>
      <xdr:spPr>
        <a:xfrm>
          <a:off x="11487150" y="172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31931</xdr:rowOff>
    </xdr:from>
    <xdr:to>
      <xdr:col>85</xdr:col>
      <xdr:colOff>177800</xdr:colOff>
      <xdr:row>101</xdr:row>
      <xdr:rowOff>133531</xdr:rowOff>
    </xdr:to>
    <xdr:sp macro="" textlink="">
      <xdr:nvSpPr>
        <xdr:cNvPr id="838" name="楕円 837"/>
        <xdr:cNvSpPr/>
      </xdr:nvSpPr>
      <xdr:spPr>
        <a:xfrm>
          <a:off x="14649450" y="1677688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54808</xdr:rowOff>
    </xdr:from>
    <xdr:ext cx="405111" cy="259045"/>
    <xdr:sp macro="" textlink="">
      <xdr:nvSpPr>
        <xdr:cNvPr id="839" name="【庁舎】&#10;有形固定資産減価償却率該当値テキスト"/>
        <xdr:cNvSpPr txBox="1"/>
      </xdr:nvSpPr>
      <xdr:spPr>
        <a:xfrm>
          <a:off x="14738350" y="1662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840" name="楕円 839"/>
        <xdr:cNvSpPr/>
      </xdr:nvSpPr>
      <xdr:spPr>
        <a:xfrm>
          <a:off x="1388745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82731</xdr:rowOff>
    </xdr:from>
    <xdr:to>
      <xdr:col>85</xdr:col>
      <xdr:colOff>127000</xdr:colOff>
      <xdr:row>104</xdr:row>
      <xdr:rowOff>141514</xdr:rowOff>
    </xdr:to>
    <xdr:cxnSp macro="">
      <xdr:nvCxnSpPr>
        <xdr:cNvPr id="841" name="直線コネクタ 840"/>
        <xdr:cNvCxnSpPr/>
      </xdr:nvCxnSpPr>
      <xdr:spPr>
        <a:xfrm flipV="1">
          <a:off x="13938250" y="16827681"/>
          <a:ext cx="762000" cy="57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842" name="楕円 841"/>
        <xdr:cNvSpPr/>
      </xdr:nvSpPr>
      <xdr:spPr>
        <a:xfrm>
          <a:off x="130937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110489</xdr:rowOff>
    </xdr:from>
    <xdr:to>
      <xdr:col>81</xdr:col>
      <xdr:colOff>50800</xdr:colOff>
      <xdr:row>104</xdr:row>
      <xdr:rowOff>141514</xdr:rowOff>
    </xdr:to>
    <xdr:cxnSp macro="">
      <xdr:nvCxnSpPr>
        <xdr:cNvPr id="843" name="直線コネクタ 842"/>
        <xdr:cNvCxnSpPr/>
      </xdr:nvCxnSpPr>
      <xdr:spPr>
        <a:xfrm>
          <a:off x="13144500" y="17369789"/>
          <a:ext cx="7937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27032</xdr:rowOff>
    </xdr:from>
    <xdr:to>
      <xdr:col>72</xdr:col>
      <xdr:colOff>38100</xdr:colOff>
      <xdr:row>108</xdr:row>
      <xdr:rowOff>128632</xdr:rowOff>
    </xdr:to>
    <xdr:sp macro="" textlink="">
      <xdr:nvSpPr>
        <xdr:cNvPr id="844" name="楕円 843"/>
        <xdr:cNvSpPr/>
      </xdr:nvSpPr>
      <xdr:spPr>
        <a:xfrm>
          <a:off x="12299950" y="179721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110489</xdr:rowOff>
    </xdr:from>
    <xdr:to>
      <xdr:col>76</xdr:col>
      <xdr:colOff>114300</xdr:colOff>
      <xdr:row>108</xdr:row>
      <xdr:rowOff>77832</xdr:rowOff>
    </xdr:to>
    <xdr:cxnSp macro="">
      <xdr:nvCxnSpPr>
        <xdr:cNvPr id="845" name="直線コネクタ 844"/>
        <xdr:cNvCxnSpPr/>
      </xdr:nvCxnSpPr>
      <xdr:spPr>
        <a:xfrm flipV="1">
          <a:off x="12344400" y="17369789"/>
          <a:ext cx="800100" cy="65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46" name="n_1aveValue【庁舎】&#10;有形固定資産減価償却率"/>
        <xdr:cNvSpPr txBox="1"/>
      </xdr:nvSpPr>
      <xdr:spPr>
        <a:xfrm>
          <a:off x="13742044" y="1705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47" name="n_2aveValue【庁舎】&#10;有形固定資産減価償却率"/>
        <xdr:cNvSpPr txBox="1"/>
      </xdr:nvSpPr>
      <xdr:spPr>
        <a:xfrm>
          <a:off x="1296099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48" name="n_3aveValue【庁舎】&#10;有形固定資産減価償却率"/>
        <xdr:cNvSpPr txBox="1"/>
      </xdr:nvSpPr>
      <xdr:spPr>
        <a:xfrm>
          <a:off x="121672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49" name="n_4aveValue【庁舎】&#10;有形固定資産減価償却率"/>
        <xdr:cNvSpPr txBox="1"/>
      </xdr:nvSpPr>
      <xdr:spPr>
        <a:xfrm>
          <a:off x="113544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11991</xdr:rowOff>
    </xdr:from>
    <xdr:ext cx="405111" cy="259045"/>
    <xdr:sp macro="" textlink="">
      <xdr:nvSpPr>
        <xdr:cNvPr id="850" name="n_1mainValue【庁舎】&#10;有形固定資産減価償却率"/>
        <xdr:cNvSpPr txBox="1"/>
      </xdr:nvSpPr>
      <xdr:spPr>
        <a:xfrm>
          <a:off x="13742044" y="1744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51" name="n_2mainValue【庁舎】&#10;有形固定資産減価償却率"/>
        <xdr:cNvSpPr txBox="1"/>
      </xdr:nvSpPr>
      <xdr:spPr>
        <a:xfrm>
          <a:off x="12960994"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119759</xdr:rowOff>
    </xdr:from>
    <xdr:ext cx="405111" cy="259045"/>
    <xdr:sp macro="" textlink="">
      <xdr:nvSpPr>
        <xdr:cNvPr id="852" name="n_3mainValue【庁舎】&#10;有形固定資産減価償却率"/>
        <xdr:cNvSpPr txBox="1"/>
      </xdr:nvSpPr>
      <xdr:spPr>
        <a:xfrm>
          <a:off x="121672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3" name="直線コネクタ 862"/>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4" name="テキスト ボックス 863"/>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5" name="直線コネクタ 864"/>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6" name="テキスト ボックス 865"/>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8" name="テキスト ボックス 867"/>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9" name="直線コネクタ 868"/>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0" name="テキスト ボックス 869"/>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1" name="直線コネクタ 870"/>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2" name="テキスト ボックス 871"/>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76" name="直線コネクタ 875"/>
        <xdr:cNvCxnSpPr/>
      </xdr:nvCxnSpPr>
      <xdr:spPr>
        <a:xfrm flipV="1">
          <a:off x="19951064" y="167525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77" name="【庁舎】&#10;一人当たり面積最小値テキスト"/>
        <xdr:cNvSpPr txBox="1"/>
      </xdr:nvSpPr>
      <xdr:spPr>
        <a:xfrm>
          <a:off x="19989800"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78" name="直線コネクタ 877"/>
        <xdr:cNvCxnSpPr/>
      </xdr:nvCxnSpPr>
      <xdr:spPr>
        <a:xfrm>
          <a:off x="19881850" y="1796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79" name="【庁舎】&#10;一人当たり面積最大値テキスト"/>
        <xdr:cNvSpPr txBox="1"/>
      </xdr:nvSpPr>
      <xdr:spPr>
        <a:xfrm>
          <a:off x="19989800" y="1652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80" name="直線コネクタ 879"/>
        <xdr:cNvCxnSpPr/>
      </xdr:nvCxnSpPr>
      <xdr:spPr>
        <a:xfrm>
          <a:off x="19881850" y="167525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881" name="【庁舎】&#10;一人当たり面積平均値テキスト"/>
        <xdr:cNvSpPr txBox="1"/>
      </xdr:nvSpPr>
      <xdr:spPr>
        <a:xfrm>
          <a:off x="19989800" y="17364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82" name="フローチャート: 判断 881"/>
        <xdr:cNvSpPr/>
      </xdr:nvSpPr>
      <xdr:spPr>
        <a:xfrm>
          <a:off x="199009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83" name="フローチャート: 判断 882"/>
        <xdr:cNvSpPr/>
      </xdr:nvSpPr>
      <xdr:spPr>
        <a:xfrm>
          <a:off x="19157950" y="175094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84" name="フローチャート: 判断 883"/>
        <xdr:cNvSpPr/>
      </xdr:nvSpPr>
      <xdr:spPr>
        <a:xfrm>
          <a:off x="18345150" y="1750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85" name="フローチャート: 判断 884"/>
        <xdr:cNvSpPr/>
      </xdr:nvSpPr>
      <xdr:spPr>
        <a:xfrm>
          <a:off x="175514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86" name="フローチャート: 判断 885"/>
        <xdr:cNvSpPr/>
      </xdr:nvSpPr>
      <xdr:spPr>
        <a:xfrm>
          <a:off x="16757650" y="175171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892" name="楕円 891"/>
        <xdr:cNvSpPr/>
      </xdr:nvSpPr>
      <xdr:spPr>
        <a:xfrm>
          <a:off x="199009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80027</xdr:rowOff>
    </xdr:from>
    <xdr:ext cx="469744" cy="259045"/>
    <xdr:sp macro="" textlink="">
      <xdr:nvSpPr>
        <xdr:cNvPr id="893" name="【庁舎】&#10;一人当たり面積該当値テキスト"/>
        <xdr:cNvSpPr txBox="1"/>
      </xdr:nvSpPr>
      <xdr:spPr>
        <a:xfrm>
          <a:off x="19989800" y="1768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113030</xdr:rowOff>
    </xdr:from>
    <xdr:to>
      <xdr:col>112</xdr:col>
      <xdr:colOff>38100</xdr:colOff>
      <xdr:row>106</xdr:row>
      <xdr:rowOff>43180</xdr:rowOff>
    </xdr:to>
    <xdr:sp macro="" textlink="">
      <xdr:nvSpPr>
        <xdr:cNvPr id="894" name="楕円 893"/>
        <xdr:cNvSpPr/>
      </xdr:nvSpPr>
      <xdr:spPr>
        <a:xfrm>
          <a:off x="19157950" y="17543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163830</xdr:rowOff>
    </xdr:from>
    <xdr:to>
      <xdr:col>116</xdr:col>
      <xdr:colOff>63500</xdr:colOff>
      <xdr:row>106</xdr:row>
      <xdr:rowOff>152400</xdr:rowOff>
    </xdr:to>
    <xdr:cxnSp macro="">
      <xdr:nvCxnSpPr>
        <xdr:cNvPr id="895" name="直線コネクタ 894"/>
        <xdr:cNvCxnSpPr/>
      </xdr:nvCxnSpPr>
      <xdr:spPr>
        <a:xfrm>
          <a:off x="19202400" y="17594580"/>
          <a:ext cx="7493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113030</xdr:rowOff>
    </xdr:from>
    <xdr:to>
      <xdr:col>107</xdr:col>
      <xdr:colOff>101600</xdr:colOff>
      <xdr:row>106</xdr:row>
      <xdr:rowOff>43180</xdr:rowOff>
    </xdr:to>
    <xdr:sp macro="" textlink="">
      <xdr:nvSpPr>
        <xdr:cNvPr id="896" name="楕円 895"/>
        <xdr:cNvSpPr/>
      </xdr:nvSpPr>
      <xdr:spPr>
        <a:xfrm>
          <a:off x="1834515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163830</xdr:rowOff>
    </xdr:from>
    <xdr:to>
      <xdr:col>111</xdr:col>
      <xdr:colOff>177800</xdr:colOff>
      <xdr:row>105</xdr:row>
      <xdr:rowOff>163830</xdr:rowOff>
    </xdr:to>
    <xdr:cxnSp macro="">
      <xdr:nvCxnSpPr>
        <xdr:cNvPr id="897" name="直線コネクタ 896"/>
        <xdr:cNvCxnSpPr/>
      </xdr:nvCxnSpPr>
      <xdr:spPr>
        <a:xfrm>
          <a:off x="18395950" y="175945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98" name="楕円 897"/>
        <xdr:cNvSpPr/>
      </xdr:nvSpPr>
      <xdr:spPr>
        <a:xfrm>
          <a:off x="175514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163830</xdr:rowOff>
    </xdr:from>
    <xdr:to>
      <xdr:col>107</xdr:col>
      <xdr:colOff>50800</xdr:colOff>
      <xdr:row>107</xdr:row>
      <xdr:rowOff>19050</xdr:rowOff>
    </xdr:to>
    <xdr:cxnSp macro="">
      <xdr:nvCxnSpPr>
        <xdr:cNvPr id="899" name="直線コネクタ 898"/>
        <xdr:cNvCxnSpPr/>
      </xdr:nvCxnSpPr>
      <xdr:spPr>
        <a:xfrm flipV="1">
          <a:off x="17602200" y="17594580"/>
          <a:ext cx="79375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900" name="n_1aveValue【庁舎】&#10;一人当たり面積"/>
        <xdr:cNvSpPr txBox="1"/>
      </xdr:nvSpPr>
      <xdr:spPr>
        <a:xfrm>
          <a:off x="18980227" y="172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01" name="n_2aveValue【庁舎】&#10;一人当たり面積"/>
        <xdr:cNvSpPr txBox="1"/>
      </xdr:nvSpPr>
      <xdr:spPr>
        <a:xfrm>
          <a:off x="18180127" y="172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902" name="n_3aveValue【庁舎】&#10;一人当たり面積"/>
        <xdr:cNvSpPr txBox="1"/>
      </xdr:nvSpPr>
      <xdr:spPr>
        <a:xfrm>
          <a:off x="17386377" y="1731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03" name="n_4aveValue【庁舎】&#10;一人当たり面積"/>
        <xdr:cNvSpPr txBox="1"/>
      </xdr:nvSpPr>
      <xdr:spPr>
        <a:xfrm>
          <a:off x="16592627" y="1729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34307</xdr:rowOff>
    </xdr:from>
    <xdr:ext cx="469744" cy="259045"/>
    <xdr:sp macro="" textlink="">
      <xdr:nvSpPr>
        <xdr:cNvPr id="904" name="n_1mainValue【庁舎】&#10;一人当たり面積"/>
        <xdr:cNvSpPr txBox="1"/>
      </xdr:nvSpPr>
      <xdr:spPr>
        <a:xfrm>
          <a:off x="18980227" y="1763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34307</xdr:rowOff>
    </xdr:from>
    <xdr:ext cx="469744" cy="259045"/>
    <xdr:sp macro="" textlink="">
      <xdr:nvSpPr>
        <xdr:cNvPr id="905" name="n_2mainValue【庁舎】&#10;一人当たり面積"/>
        <xdr:cNvSpPr txBox="1"/>
      </xdr:nvSpPr>
      <xdr:spPr>
        <a:xfrm>
          <a:off x="18180127" y="1763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906" name="n_3mainValue【庁舎】&#10;一人当たり面積"/>
        <xdr:cNvSpPr txBox="1"/>
      </xdr:nvSpPr>
      <xdr:spPr>
        <a:xfrm>
          <a:off x="1738637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600">
              <a:solidFill>
                <a:schemeClr val="dk1"/>
              </a:solidFill>
              <a:effectLst/>
              <a:latin typeface="+mn-lt"/>
              <a:ea typeface="+mn-ea"/>
              <a:cs typeface="+mn-cs"/>
            </a:rPr>
            <a:t>類似団体と比較して有形固定資産減価償却率が高くなっている施設は、図書館、消防施設、</a:t>
          </a:r>
          <a:r>
            <a:rPr kumimoji="1" lang="ja-JP" altLang="en-US" sz="1600">
              <a:solidFill>
                <a:schemeClr val="dk1"/>
              </a:solidFill>
              <a:effectLst/>
              <a:latin typeface="+mn-lt"/>
              <a:ea typeface="+mn-ea"/>
              <a:cs typeface="+mn-cs"/>
            </a:rPr>
            <a:t>福祉施設</a:t>
          </a:r>
          <a:r>
            <a:rPr kumimoji="1" lang="ja-JP" altLang="ja-JP" sz="1600">
              <a:solidFill>
                <a:schemeClr val="dk1"/>
              </a:solidFill>
              <a:effectLst/>
              <a:latin typeface="+mn-lt"/>
              <a:ea typeface="+mn-ea"/>
              <a:cs typeface="+mn-cs"/>
            </a:rPr>
            <a:t>であり、低くなっている施設は、一般廃棄物処理施設、</a:t>
          </a:r>
          <a:r>
            <a:rPr kumimoji="1" lang="ja-JP" altLang="en-US" sz="1600">
              <a:solidFill>
                <a:schemeClr val="dk1"/>
              </a:solidFill>
              <a:effectLst/>
              <a:latin typeface="+mn-lt"/>
              <a:ea typeface="+mn-ea"/>
              <a:cs typeface="+mn-cs"/>
            </a:rPr>
            <a:t>体育館・プール、</a:t>
          </a:r>
          <a:r>
            <a:rPr kumimoji="1" lang="ja-JP" altLang="ja-JP" sz="1600">
              <a:solidFill>
                <a:schemeClr val="dk1"/>
              </a:solidFill>
              <a:effectLst/>
              <a:latin typeface="+mn-lt"/>
              <a:ea typeface="+mn-ea"/>
              <a:cs typeface="+mn-cs"/>
            </a:rPr>
            <a:t>保健センター・保健所</a:t>
          </a:r>
          <a:r>
            <a:rPr kumimoji="1" lang="ja-JP" altLang="en-US" sz="1600">
              <a:solidFill>
                <a:schemeClr val="dk1"/>
              </a:solidFill>
              <a:effectLst/>
              <a:latin typeface="+mn-lt"/>
              <a:ea typeface="+mn-ea"/>
              <a:cs typeface="+mn-cs"/>
            </a:rPr>
            <a:t>、市民会館、庁舎</a:t>
          </a:r>
          <a:r>
            <a:rPr kumimoji="1" lang="ja-JP" altLang="ja-JP" sz="1600">
              <a:solidFill>
                <a:schemeClr val="dk1"/>
              </a:solidFill>
              <a:effectLst/>
              <a:latin typeface="+mn-lt"/>
              <a:ea typeface="+mn-ea"/>
              <a:cs typeface="+mn-cs"/>
            </a:rPr>
            <a:t>である。特に</a:t>
          </a:r>
          <a:r>
            <a:rPr kumimoji="1" lang="ja-JP" altLang="en-US" sz="1600">
              <a:solidFill>
                <a:schemeClr val="dk1"/>
              </a:solidFill>
              <a:effectLst/>
              <a:latin typeface="+mn-lt"/>
              <a:ea typeface="+mn-ea"/>
              <a:cs typeface="+mn-cs"/>
            </a:rPr>
            <a:t>平成</a:t>
          </a:r>
          <a:r>
            <a:rPr kumimoji="1" lang="en-US" altLang="ja-JP" sz="1600">
              <a:solidFill>
                <a:schemeClr val="dk1"/>
              </a:solidFill>
              <a:effectLst/>
              <a:latin typeface="+mn-lt"/>
              <a:ea typeface="+mn-ea"/>
              <a:cs typeface="+mn-cs"/>
            </a:rPr>
            <a:t>30</a:t>
          </a:r>
          <a:r>
            <a:rPr kumimoji="1" lang="ja-JP" altLang="en-US" sz="1600">
              <a:solidFill>
                <a:schemeClr val="dk1"/>
              </a:solidFill>
              <a:effectLst/>
              <a:latin typeface="+mn-lt"/>
              <a:ea typeface="+mn-ea"/>
              <a:cs typeface="+mn-cs"/>
            </a:rPr>
            <a:t>まで</a:t>
          </a:r>
          <a:r>
            <a:rPr kumimoji="1" lang="ja-JP" altLang="ja-JP" sz="1600">
              <a:solidFill>
                <a:schemeClr val="dk1"/>
              </a:solidFill>
              <a:effectLst/>
              <a:latin typeface="+mn-lt"/>
              <a:ea typeface="+mn-ea"/>
              <a:cs typeface="+mn-cs"/>
            </a:rPr>
            <a:t>高くなってい</a:t>
          </a:r>
          <a:r>
            <a:rPr kumimoji="1" lang="ja-JP" altLang="en-US" sz="1600">
              <a:solidFill>
                <a:schemeClr val="dk1"/>
              </a:solidFill>
              <a:effectLst/>
              <a:latin typeface="+mn-lt"/>
              <a:ea typeface="+mn-ea"/>
              <a:cs typeface="+mn-cs"/>
            </a:rPr>
            <a:t>た</a:t>
          </a:r>
          <a:r>
            <a:rPr kumimoji="1" lang="ja-JP" altLang="ja-JP" sz="1600">
              <a:solidFill>
                <a:schemeClr val="dk1"/>
              </a:solidFill>
              <a:effectLst/>
              <a:latin typeface="+mn-lt"/>
              <a:ea typeface="+mn-ea"/>
              <a:cs typeface="+mn-cs"/>
            </a:rPr>
            <a:t>市民会館は建て替えを</a:t>
          </a:r>
          <a:r>
            <a:rPr kumimoji="1" lang="ja-JP" altLang="en-US" sz="1600">
              <a:solidFill>
                <a:schemeClr val="dk1"/>
              </a:solidFill>
              <a:effectLst/>
              <a:latin typeface="+mn-lt"/>
              <a:ea typeface="+mn-ea"/>
              <a:cs typeface="+mn-cs"/>
            </a:rPr>
            <a:t>進めており</a:t>
          </a:r>
          <a:r>
            <a:rPr kumimoji="1" lang="ja-JP" altLang="ja-JP" sz="1600">
              <a:solidFill>
                <a:schemeClr val="dk1"/>
              </a:solidFill>
              <a:effectLst/>
              <a:latin typeface="+mn-lt"/>
              <a:ea typeface="+mn-ea"/>
              <a:cs typeface="+mn-cs"/>
            </a:rPr>
            <a:t>、老朽化対策に取り組んでいる。</a:t>
          </a:r>
          <a:endParaRPr lang="ja-JP" altLang="ja-JP" sz="2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256,947
251,710
67.82
86,262,227
82,321,541
3,248,763
48,842,924
54,436,325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公債費（公害防止事業債償還費等）</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地域振興費</a:t>
          </a:r>
          <a:r>
            <a:rPr kumimoji="1" lang="ja-JP" altLang="ja-JP" sz="1100">
              <a:solidFill>
                <a:sysClr val="windowText" lastClr="000000"/>
              </a:solidFill>
              <a:effectLst/>
              <a:latin typeface="+mn-lt"/>
              <a:ea typeface="+mn-ea"/>
              <a:cs typeface="+mn-cs"/>
            </a:rPr>
            <a:t>（人口）等の減があるものの、高齢者保健福祉費</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社会福祉費等の増等により、基準財政需要額は</a:t>
          </a:r>
          <a:r>
            <a:rPr kumimoji="1" lang="ja-JP" altLang="en-US" sz="1100">
              <a:solidFill>
                <a:sysClr val="windowText" lastClr="000000"/>
              </a:solidFill>
              <a:effectLst/>
              <a:latin typeface="+mn-lt"/>
              <a:ea typeface="+mn-ea"/>
              <a:cs typeface="+mn-cs"/>
            </a:rPr>
            <a:t>微増し</a:t>
          </a:r>
          <a:r>
            <a:rPr kumimoji="1" lang="ja-JP" altLang="ja-JP" sz="1100">
              <a:solidFill>
                <a:sysClr val="windowText" lastClr="000000"/>
              </a:solidFill>
              <a:effectLst/>
              <a:latin typeface="+mn-lt"/>
              <a:ea typeface="+mn-ea"/>
              <a:cs typeface="+mn-cs"/>
            </a:rPr>
            <a:t>約</a:t>
          </a:r>
          <a:r>
            <a:rPr kumimoji="1" lang="en-US" altLang="ja-JP" sz="1100">
              <a:solidFill>
                <a:sysClr val="windowText" lastClr="000000"/>
              </a:solidFill>
              <a:effectLst/>
              <a:latin typeface="+mn-lt"/>
              <a:ea typeface="+mn-ea"/>
              <a:cs typeface="+mn-cs"/>
            </a:rPr>
            <a:t>368</a:t>
          </a:r>
          <a:r>
            <a:rPr kumimoji="1" lang="ja-JP" altLang="ja-JP" sz="1100">
              <a:solidFill>
                <a:sysClr val="windowText" lastClr="000000"/>
              </a:solidFill>
              <a:effectLst/>
              <a:latin typeface="+mn-lt"/>
              <a:ea typeface="+mn-ea"/>
              <a:cs typeface="+mn-cs"/>
            </a:rPr>
            <a:t>億円となった。基準財政収入額は、固定資産税</a:t>
          </a:r>
          <a:r>
            <a:rPr kumimoji="1" lang="ja-JP" altLang="en-US" sz="1100">
              <a:solidFill>
                <a:sysClr val="windowText" lastClr="000000"/>
              </a:solidFill>
              <a:effectLst/>
              <a:latin typeface="+mn-lt"/>
              <a:ea typeface="+mn-ea"/>
              <a:cs typeface="+mn-cs"/>
            </a:rPr>
            <a:t>や市民税所得割等が増</a:t>
          </a:r>
          <a:r>
            <a:rPr kumimoji="1" lang="ja-JP" altLang="ja-JP" sz="1100">
              <a:solidFill>
                <a:sysClr val="windowText" lastClr="000000"/>
              </a:solidFill>
              <a:effectLst/>
              <a:latin typeface="+mn-lt"/>
              <a:ea typeface="+mn-ea"/>
              <a:cs typeface="+mn-cs"/>
            </a:rPr>
            <a:t>となったものの、法人市民税法人税割や</a:t>
          </a:r>
          <a:r>
            <a:rPr kumimoji="1" lang="ja-JP" altLang="en-US" sz="1100">
              <a:solidFill>
                <a:sysClr val="windowText" lastClr="000000"/>
              </a:solidFill>
              <a:effectLst/>
              <a:latin typeface="+mn-lt"/>
              <a:ea typeface="+mn-ea"/>
              <a:cs typeface="+mn-cs"/>
            </a:rPr>
            <a:t>自動車取得税交付金等</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等により、前年度比で約</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の約</a:t>
          </a:r>
          <a:r>
            <a:rPr kumimoji="1" lang="en-US" altLang="ja-JP" sz="1100">
              <a:solidFill>
                <a:sysClr val="windowText" lastClr="000000"/>
              </a:solidFill>
              <a:effectLst/>
              <a:latin typeface="+mn-lt"/>
              <a:ea typeface="+mn-ea"/>
              <a:cs typeface="+mn-cs"/>
            </a:rPr>
            <a:t>359</a:t>
          </a:r>
          <a:r>
            <a:rPr kumimoji="1" lang="ja-JP" altLang="ja-JP" sz="1100">
              <a:solidFill>
                <a:sysClr val="windowText" lastClr="000000"/>
              </a:solidFill>
              <a:effectLst/>
              <a:latin typeface="+mn-lt"/>
              <a:ea typeface="+mn-ea"/>
              <a:cs typeface="+mn-cs"/>
            </a:rPr>
            <a:t>億円となった。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財政力指数は単年度で</a:t>
          </a:r>
          <a:r>
            <a:rPr kumimoji="1" lang="en-US" altLang="ja-JP" sz="1100">
              <a:solidFill>
                <a:sysClr val="windowText" lastClr="000000"/>
              </a:solidFill>
              <a:effectLst/>
              <a:latin typeface="+mn-lt"/>
              <a:ea typeface="+mn-ea"/>
              <a:cs typeface="+mn-cs"/>
            </a:rPr>
            <a:t>0.97</a:t>
          </a:r>
          <a:r>
            <a:rPr kumimoji="1" lang="ja-JP" altLang="ja-JP" sz="1100">
              <a:solidFill>
                <a:sysClr val="windowText" lastClr="000000"/>
              </a:solidFill>
              <a:effectLst/>
              <a:latin typeface="+mn-lt"/>
              <a:ea typeface="+mn-ea"/>
              <a:cs typeface="+mn-cs"/>
            </a:rPr>
            <a:t>となり、３か年平均では</a:t>
          </a:r>
          <a:r>
            <a:rPr kumimoji="1" lang="en-US" altLang="ja-JP" sz="1100">
              <a:solidFill>
                <a:sysClr val="windowText" lastClr="000000"/>
              </a:solidFill>
              <a:effectLst/>
              <a:latin typeface="+mn-lt"/>
              <a:ea typeface="+mn-ea"/>
              <a:cs typeface="+mn-cs"/>
            </a:rPr>
            <a:t>0.98</a:t>
          </a:r>
          <a:r>
            <a:rPr kumimoji="1" lang="ja-JP" altLang="ja-JP" sz="1100">
              <a:solidFill>
                <a:sysClr val="windowText" lastClr="000000"/>
              </a:solidFill>
              <a:effectLst/>
              <a:latin typeface="+mn-lt"/>
              <a:ea typeface="+mn-ea"/>
              <a:cs typeface="+mn-cs"/>
            </a:rPr>
            <a:t>となった。民間活力の導入等、行政の効率化に努めるとともに、市税等徴収業務の強化に取り組む。</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129540</xdr:rowOff>
    </xdr:from>
    <xdr:to>
      <xdr:col>23</xdr:col>
      <xdr:colOff>133350</xdr:colOff>
      <xdr:row>39</xdr:row>
      <xdr:rowOff>129540</xdr:rowOff>
    </xdr:to>
    <xdr:cxnSp macro="">
      <xdr:nvCxnSpPr>
        <xdr:cNvPr id="67" name="直線コネクタ 66"/>
        <xdr:cNvCxnSpPr/>
      </xdr:nvCxnSpPr>
      <xdr:spPr>
        <a:xfrm>
          <a:off x="4114800" y="6816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129540</xdr:rowOff>
    </xdr:from>
    <xdr:to>
      <xdr:col>19</xdr:col>
      <xdr:colOff>133350</xdr:colOff>
      <xdr:row>39</xdr:row>
      <xdr:rowOff>129540</xdr:rowOff>
    </xdr:to>
    <xdr:cxnSp macro="">
      <xdr:nvCxnSpPr>
        <xdr:cNvPr id="70" name="直線コネクタ 69"/>
        <xdr:cNvCxnSpPr/>
      </xdr:nvCxnSpPr>
      <xdr:spPr>
        <a:xfrm>
          <a:off x="3225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129540</xdr:rowOff>
    </xdr:from>
    <xdr:to>
      <xdr:col>15</xdr:col>
      <xdr:colOff>82550</xdr:colOff>
      <xdr:row>39</xdr:row>
      <xdr:rowOff>129540</xdr:rowOff>
    </xdr:to>
    <xdr:cxnSp macro="">
      <xdr:nvCxnSpPr>
        <xdr:cNvPr id="73" name="直線コネクタ 72"/>
        <xdr:cNvCxnSpPr/>
      </xdr:nvCxnSpPr>
      <xdr:spPr>
        <a:xfrm>
          <a:off x="2336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129540</xdr:rowOff>
    </xdr:from>
    <xdr:to>
      <xdr:col>11</xdr:col>
      <xdr:colOff>31750</xdr:colOff>
      <xdr:row>39</xdr:row>
      <xdr:rowOff>129540</xdr:rowOff>
    </xdr:to>
    <xdr:cxnSp macro="">
      <xdr:nvCxnSpPr>
        <xdr:cNvPr id="76" name="直線コネクタ 75"/>
        <xdr:cNvCxnSpPr/>
      </xdr:nvCxnSpPr>
      <xdr:spPr>
        <a:xfrm>
          <a:off x="1447800" y="6816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xdr:cNvSpPr/>
      </xdr:nvSpPr>
      <xdr:spPr>
        <a:xfrm>
          <a:off x="4902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xdr:cNvSpPr txBox="1"/>
      </xdr:nvSpPr>
      <xdr:spPr>
        <a:xfrm>
          <a:off x="5041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78740</xdr:rowOff>
    </xdr:from>
    <xdr:to>
      <xdr:col>19</xdr:col>
      <xdr:colOff>184150</xdr:colOff>
      <xdr:row>40</xdr:row>
      <xdr:rowOff>8890</xdr:rowOff>
    </xdr:to>
    <xdr:sp macro="" textlink="">
      <xdr:nvSpPr>
        <xdr:cNvPr id="88" name="楕円 87"/>
        <xdr:cNvSpPr/>
      </xdr:nvSpPr>
      <xdr:spPr>
        <a:xfrm>
          <a:off x="4064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19067</xdr:rowOff>
    </xdr:from>
    <xdr:ext cx="736600" cy="259045"/>
    <xdr:sp macro="" textlink="">
      <xdr:nvSpPr>
        <xdr:cNvPr id="89" name="テキスト ボックス 88"/>
        <xdr:cNvSpPr txBox="1"/>
      </xdr:nvSpPr>
      <xdr:spPr>
        <a:xfrm>
          <a:off x="3733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78740</xdr:rowOff>
    </xdr:from>
    <xdr:to>
      <xdr:col>15</xdr:col>
      <xdr:colOff>133350</xdr:colOff>
      <xdr:row>40</xdr:row>
      <xdr:rowOff>8890</xdr:rowOff>
    </xdr:to>
    <xdr:sp macro="" textlink="">
      <xdr:nvSpPr>
        <xdr:cNvPr id="90" name="楕円 89"/>
        <xdr:cNvSpPr/>
      </xdr:nvSpPr>
      <xdr:spPr>
        <a:xfrm>
          <a:off x="3175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19067</xdr:rowOff>
    </xdr:from>
    <xdr:ext cx="762000" cy="259045"/>
    <xdr:sp macro="" textlink="">
      <xdr:nvSpPr>
        <xdr:cNvPr id="91" name="テキスト ボックス 90"/>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78740</xdr:rowOff>
    </xdr:from>
    <xdr:to>
      <xdr:col>11</xdr:col>
      <xdr:colOff>82550</xdr:colOff>
      <xdr:row>40</xdr:row>
      <xdr:rowOff>8890</xdr:rowOff>
    </xdr:to>
    <xdr:sp macro="" textlink="">
      <xdr:nvSpPr>
        <xdr:cNvPr id="92" name="楕円 91"/>
        <xdr:cNvSpPr/>
      </xdr:nvSpPr>
      <xdr:spPr>
        <a:xfrm>
          <a:off x="2286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19067</xdr:rowOff>
    </xdr:from>
    <xdr:ext cx="762000" cy="259045"/>
    <xdr:sp macro="" textlink="">
      <xdr:nvSpPr>
        <xdr:cNvPr id="93" name="テキスト ボックス 92"/>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78740</xdr:rowOff>
    </xdr:from>
    <xdr:to>
      <xdr:col>7</xdr:col>
      <xdr:colOff>31750</xdr:colOff>
      <xdr:row>40</xdr:row>
      <xdr:rowOff>8890</xdr:rowOff>
    </xdr:to>
    <xdr:sp macro="" textlink="">
      <xdr:nvSpPr>
        <xdr:cNvPr id="94" name="楕円 93"/>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19067</xdr:rowOff>
    </xdr:from>
    <xdr:ext cx="762000" cy="259045"/>
    <xdr:sp macro="" textlink="">
      <xdr:nvSpPr>
        <xdr:cNvPr id="95" name="テキスト ボックス 94"/>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地方消費税交付金や自動車取得税交付金が減となったものの、地方特例交付金や地方交付税等の増により、分母である経常一般財源は約</a:t>
          </a:r>
          <a:r>
            <a:rPr lang="en-US" altLang="ja-JP" sz="1100">
              <a:solidFill>
                <a:sysClr val="windowText" lastClr="000000"/>
              </a:solidFill>
              <a:effectLst/>
              <a:latin typeface="+mn-lt"/>
              <a:ea typeface="+mn-ea"/>
              <a:cs typeface="+mn-cs"/>
            </a:rPr>
            <a:t>8.4</a:t>
          </a:r>
          <a:r>
            <a:rPr lang="ja-JP" altLang="ja-JP" sz="1100">
              <a:solidFill>
                <a:sysClr val="windowText" lastClr="000000"/>
              </a:solidFill>
              <a:effectLst/>
              <a:latin typeface="+mn-lt"/>
              <a:ea typeface="+mn-ea"/>
              <a:cs typeface="+mn-cs"/>
            </a:rPr>
            <a:t>億円増加した。</a:t>
          </a: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一方、分子である経常経費充当一般財源は、物件費や</a:t>
          </a:r>
          <a:r>
            <a:rPr lang="ja-JP" altLang="en-US" sz="1100">
              <a:solidFill>
                <a:sysClr val="windowText" lastClr="000000"/>
              </a:solidFill>
              <a:effectLst/>
              <a:latin typeface="+mn-lt"/>
              <a:ea typeface="+mn-ea"/>
              <a:cs typeface="+mn-cs"/>
            </a:rPr>
            <a:t>繰出</a:t>
          </a:r>
          <a:r>
            <a:rPr lang="ja-JP" altLang="ja-JP" sz="1100">
              <a:solidFill>
                <a:sysClr val="windowText" lastClr="000000"/>
              </a:solidFill>
              <a:effectLst/>
              <a:latin typeface="+mn-lt"/>
              <a:ea typeface="+mn-ea"/>
              <a:cs typeface="+mn-cs"/>
            </a:rPr>
            <a:t>金等の増</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により、約</a:t>
          </a:r>
          <a:r>
            <a:rPr lang="en-US" altLang="ja-JP" sz="1100">
              <a:solidFill>
                <a:sysClr val="windowText" lastClr="000000"/>
              </a:solidFill>
              <a:effectLst/>
              <a:latin typeface="+mn-lt"/>
              <a:ea typeface="+mn-ea"/>
              <a:cs typeface="+mn-cs"/>
            </a:rPr>
            <a:t>7.5</a:t>
          </a:r>
          <a:r>
            <a:rPr lang="ja-JP" altLang="ja-JP" sz="1100">
              <a:solidFill>
                <a:sysClr val="windowText" lastClr="000000"/>
              </a:solidFill>
              <a:effectLst/>
              <a:latin typeface="+mn-lt"/>
              <a:ea typeface="+mn-ea"/>
              <a:cs typeface="+mn-cs"/>
            </a:rPr>
            <a:t>億円増加した。</a:t>
          </a: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この結果、経常収支比率は</a:t>
          </a:r>
          <a:r>
            <a:rPr lang="en-US" altLang="ja-JP" sz="1100">
              <a:solidFill>
                <a:sysClr val="windowText" lastClr="000000"/>
              </a:solidFill>
              <a:effectLst/>
              <a:latin typeface="+mn-lt"/>
              <a:ea typeface="+mn-ea"/>
              <a:cs typeface="+mn-cs"/>
            </a:rPr>
            <a:t>96.4</a:t>
          </a:r>
          <a:r>
            <a:rPr lang="ja-JP" altLang="ja-JP" sz="1100">
              <a:solidFill>
                <a:sysClr val="windowText" lastClr="000000"/>
              </a:solidFill>
              <a:effectLst/>
              <a:latin typeface="+mn-lt"/>
              <a:ea typeface="+mn-ea"/>
              <a:cs typeface="+mn-cs"/>
            </a:rPr>
            <a:t>％となり、前年度と比べて</a:t>
          </a:r>
          <a:r>
            <a:rPr lang="en-US" altLang="ja-JP" sz="1100">
              <a:solidFill>
                <a:sysClr val="windowText" lastClr="000000"/>
              </a:solidFill>
              <a:effectLst/>
              <a:latin typeface="+mn-lt"/>
              <a:ea typeface="+mn-ea"/>
              <a:cs typeface="+mn-cs"/>
            </a:rPr>
            <a:t>0.1</a:t>
          </a:r>
          <a:r>
            <a:rPr lang="ja-JP" altLang="ja-JP" sz="1100">
              <a:solidFill>
                <a:sysClr val="windowText" lastClr="000000"/>
              </a:solidFill>
              <a:effectLst/>
              <a:latin typeface="+mn-lt"/>
              <a:ea typeface="+mn-ea"/>
              <a:cs typeface="+mn-cs"/>
            </a:rPr>
            <a:t>ポイント減少した。今後も、行財政改革の取組により改善に努める。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29464</xdr:rowOff>
    </xdr:from>
    <xdr:to>
      <xdr:col>23</xdr:col>
      <xdr:colOff>133350</xdr:colOff>
      <xdr:row>66</xdr:row>
      <xdr:rowOff>34290</xdr:rowOff>
    </xdr:to>
    <xdr:cxnSp macro="">
      <xdr:nvCxnSpPr>
        <xdr:cNvPr id="128" name="直線コネクタ 127"/>
        <xdr:cNvCxnSpPr/>
      </xdr:nvCxnSpPr>
      <xdr:spPr>
        <a:xfrm flipV="1">
          <a:off x="4114800" y="1134516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66</xdr:row>
      <xdr:rowOff>34290</xdr:rowOff>
    </xdr:to>
    <xdr:cxnSp macro="">
      <xdr:nvCxnSpPr>
        <xdr:cNvPr id="131" name="直線コネクタ 130"/>
        <xdr:cNvCxnSpPr/>
      </xdr:nvCxnSpPr>
      <xdr:spPr>
        <a:xfrm>
          <a:off x="3225800" y="112534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65</xdr:row>
      <xdr:rowOff>109220</xdr:rowOff>
    </xdr:to>
    <xdr:cxnSp macro="">
      <xdr:nvCxnSpPr>
        <xdr:cNvPr id="134" name="直線コネクタ 133"/>
        <xdr:cNvCxnSpPr/>
      </xdr:nvCxnSpPr>
      <xdr:spPr>
        <a:xfrm>
          <a:off x="2336800" y="1125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41656</xdr:rowOff>
    </xdr:from>
    <xdr:to>
      <xdr:col>11</xdr:col>
      <xdr:colOff>31750</xdr:colOff>
      <xdr:row>65</xdr:row>
      <xdr:rowOff>109220</xdr:rowOff>
    </xdr:to>
    <xdr:cxnSp macro="">
      <xdr:nvCxnSpPr>
        <xdr:cNvPr id="137" name="直線コネクタ 136"/>
        <xdr:cNvCxnSpPr/>
      </xdr:nvCxnSpPr>
      <xdr:spPr>
        <a:xfrm>
          <a:off x="1447800" y="1118590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39" name="テキスト ボックス 138"/>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1" name="テキスト ボックス 140"/>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150114</xdr:rowOff>
    </xdr:from>
    <xdr:to>
      <xdr:col>23</xdr:col>
      <xdr:colOff>184150</xdr:colOff>
      <xdr:row>66</xdr:row>
      <xdr:rowOff>80264</xdr:rowOff>
    </xdr:to>
    <xdr:sp macro="" textlink="">
      <xdr:nvSpPr>
        <xdr:cNvPr id="147" name="楕円 146"/>
        <xdr:cNvSpPr/>
      </xdr:nvSpPr>
      <xdr:spPr>
        <a:xfrm>
          <a:off x="49022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122191</xdr:rowOff>
    </xdr:from>
    <xdr:ext cx="762000" cy="259045"/>
    <xdr:sp macro="" textlink="">
      <xdr:nvSpPr>
        <xdr:cNvPr id="148" name="財政構造の弾力性該当値テキスト"/>
        <xdr:cNvSpPr txBox="1"/>
      </xdr:nvSpPr>
      <xdr:spPr>
        <a:xfrm>
          <a:off x="5041900" y="1126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49" name="楕円 148"/>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0" name="テキスト ボックス 149"/>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1" name="楕円 150"/>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2" name="テキスト ボックス 151"/>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3" name="楕円 152"/>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4" name="テキスト ボックス 153"/>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162306</xdr:rowOff>
    </xdr:from>
    <xdr:to>
      <xdr:col>7</xdr:col>
      <xdr:colOff>31750</xdr:colOff>
      <xdr:row>65</xdr:row>
      <xdr:rowOff>92456</xdr:rowOff>
    </xdr:to>
    <xdr:sp macro="" textlink="">
      <xdr:nvSpPr>
        <xdr:cNvPr id="155" name="楕円 154"/>
        <xdr:cNvSpPr/>
      </xdr:nvSpPr>
      <xdr:spPr>
        <a:xfrm>
          <a:off x="13970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77233</xdr:rowOff>
    </xdr:from>
    <xdr:ext cx="762000" cy="259045"/>
    <xdr:sp macro="" textlink="">
      <xdr:nvSpPr>
        <xdr:cNvPr id="156" name="テキスト ボックス 155"/>
        <xdr:cNvSpPr txBox="1"/>
      </xdr:nvSpPr>
      <xdr:spPr>
        <a:xfrm>
          <a:off x="1066800" y="1122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定年退職者の減少による退職金の</a:t>
          </a:r>
          <a:r>
            <a:rPr lang="ja-JP" altLang="en-US" sz="1100">
              <a:solidFill>
                <a:sysClr val="windowText" lastClr="000000"/>
              </a:solidFill>
              <a:effectLst/>
              <a:latin typeface="+mn-lt"/>
              <a:ea typeface="+mn-ea"/>
              <a:cs typeface="+mn-cs"/>
            </a:rPr>
            <a:t>減等に</a:t>
          </a:r>
          <a:r>
            <a:rPr lang="ja-JP" altLang="ja-JP" sz="1100">
              <a:solidFill>
                <a:sysClr val="windowText" lastClr="000000"/>
              </a:solidFill>
              <a:effectLst/>
              <a:latin typeface="+mn-lt"/>
              <a:ea typeface="+mn-ea"/>
              <a:cs typeface="+mn-cs"/>
            </a:rPr>
            <a:t>より人件費は減少した</a:t>
          </a:r>
          <a:r>
            <a:rPr lang="ja-JP" altLang="en-US" sz="1100">
              <a:solidFill>
                <a:sysClr val="windowText" lastClr="000000"/>
              </a:solidFill>
              <a:effectLst/>
              <a:latin typeface="+mn-lt"/>
              <a:ea typeface="+mn-ea"/>
              <a:cs typeface="+mn-cs"/>
            </a:rPr>
            <a:t>が、</a:t>
          </a:r>
          <a:r>
            <a:rPr kumimoji="1" lang="ja-JP" altLang="ja-JP" sz="1100">
              <a:solidFill>
                <a:schemeClr val="dk1"/>
              </a:solidFill>
              <a:effectLst/>
              <a:latin typeface="+mn-lt"/>
              <a:ea typeface="+mn-ea"/>
              <a:cs typeface="+mn-cs"/>
            </a:rPr>
            <a:t>嘱託員等雇用管理事業や参議院議員選挙事業などに</a:t>
          </a:r>
          <a:r>
            <a:rPr kumimoji="1" lang="ja-JP" altLang="en-US" sz="1100">
              <a:solidFill>
                <a:schemeClr val="dk1"/>
              </a:solidFill>
              <a:effectLst/>
              <a:latin typeface="+mn-lt"/>
              <a:ea typeface="+mn-ea"/>
              <a:cs typeface="+mn-cs"/>
            </a:rPr>
            <a:t>より物件費が増加し、人口一人当たりの人件費・物件費は約</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千円増加した。</a:t>
          </a:r>
          <a:endParaRPr lang="ja-JP"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今後も低コストで質の高い行政サービスが提供できるよう民間活力の導入検討や、事業の廃止・抜本的見直しなど行財政改革の取り組みを推進し、一層の経費削減に努める。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19958</xdr:rowOff>
    </xdr:from>
    <xdr:to>
      <xdr:col>23</xdr:col>
      <xdr:colOff>133350</xdr:colOff>
      <xdr:row>83</xdr:row>
      <xdr:rowOff>107913</xdr:rowOff>
    </xdr:to>
    <xdr:cxnSp macro="">
      <xdr:nvCxnSpPr>
        <xdr:cNvPr id="191" name="直線コネクタ 190"/>
        <xdr:cNvCxnSpPr/>
      </xdr:nvCxnSpPr>
      <xdr:spPr>
        <a:xfrm>
          <a:off x="4114800" y="14250308"/>
          <a:ext cx="838200" cy="8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133090</xdr:rowOff>
    </xdr:from>
    <xdr:ext cx="762000" cy="259045"/>
    <xdr:sp macro="" textlink="">
      <xdr:nvSpPr>
        <xdr:cNvPr id="192" name="人件費・物件費等の状況平均値テキスト"/>
        <xdr:cNvSpPr txBox="1"/>
      </xdr:nvSpPr>
      <xdr:spPr>
        <a:xfrm>
          <a:off x="5041900" y="1436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127082</xdr:rowOff>
    </xdr:from>
    <xdr:to>
      <xdr:col>19</xdr:col>
      <xdr:colOff>133350</xdr:colOff>
      <xdr:row>83</xdr:row>
      <xdr:rowOff>19958</xdr:rowOff>
    </xdr:to>
    <xdr:cxnSp macro="">
      <xdr:nvCxnSpPr>
        <xdr:cNvPr id="194" name="直線コネクタ 193"/>
        <xdr:cNvCxnSpPr/>
      </xdr:nvCxnSpPr>
      <xdr:spPr>
        <a:xfrm>
          <a:off x="3225800" y="14185982"/>
          <a:ext cx="889000" cy="6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160079</xdr:rowOff>
    </xdr:from>
    <xdr:ext cx="736600" cy="259045"/>
    <xdr:sp macro="" textlink="">
      <xdr:nvSpPr>
        <xdr:cNvPr id="196" name="テキスト ボックス 195"/>
        <xdr:cNvSpPr txBox="1"/>
      </xdr:nvSpPr>
      <xdr:spPr>
        <a:xfrm>
          <a:off x="3733800" y="143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69211</xdr:rowOff>
    </xdr:from>
    <xdr:to>
      <xdr:col>15</xdr:col>
      <xdr:colOff>82550</xdr:colOff>
      <xdr:row>82</xdr:row>
      <xdr:rowOff>127082</xdr:rowOff>
    </xdr:to>
    <xdr:cxnSp macro="">
      <xdr:nvCxnSpPr>
        <xdr:cNvPr id="197" name="直線コネクタ 196"/>
        <xdr:cNvCxnSpPr/>
      </xdr:nvCxnSpPr>
      <xdr:spPr>
        <a:xfrm>
          <a:off x="2336800" y="14128111"/>
          <a:ext cx="889000" cy="5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140715</xdr:rowOff>
    </xdr:from>
    <xdr:ext cx="762000" cy="259045"/>
    <xdr:sp macro="" textlink="">
      <xdr:nvSpPr>
        <xdr:cNvPr id="199" name="テキスト ボックス 198"/>
        <xdr:cNvSpPr txBox="1"/>
      </xdr:nvSpPr>
      <xdr:spPr>
        <a:xfrm>
          <a:off x="2844800" y="1437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69211</xdr:rowOff>
    </xdr:from>
    <xdr:to>
      <xdr:col>11</xdr:col>
      <xdr:colOff>31750</xdr:colOff>
      <xdr:row>82</xdr:row>
      <xdr:rowOff>118214</xdr:rowOff>
    </xdr:to>
    <xdr:cxnSp macro="">
      <xdr:nvCxnSpPr>
        <xdr:cNvPr id="200" name="直線コネクタ 199"/>
        <xdr:cNvCxnSpPr/>
      </xdr:nvCxnSpPr>
      <xdr:spPr>
        <a:xfrm flipV="1">
          <a:off x="1447800" y="14128111"/>
          <a:ext cx="889000" cy="4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101785</xdr:rowOff>
    </xdr:from>
    <xdr:ext cx="762000" cy="259045"/>
    <xdr:sp macro="" textlink="">
      <xdr:nvSpPr>
        <xdr:cNvPr id="202" name="テキスト ボックス 201"/>
        <xdr:cNvSpPr txBox="1"/>
      </xdr:nvSpPr>
      <xdr:spPr>
        <a:xfrm>
          <a:off x="1955800" y="143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57113</xdr:rowOff>
    </xdr:from>
    <xdr:to>
      <xdr:col>23</xdr:col>
      <xdr:colOff>184150</xdr:colOff>
      <xdr:row>83</xdr:row>
      <xdr:rowOff>158713</xdr:rowOff>
    </xdr:to>
    <xdr:sp macro="" textlink="">
      <xdr:nvSpPr>
        <xdr:cNvPr id="210" name="楕円 209"/>
        <xdr:cNvSpPr/>
      </xdr:nvSpPr>
      <xdr:spPr>
        <a:xfrm>
          <a:off x="4902200" y="142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73640</xdr:rowOff>
    </xdr:from>
    <xdr:ext cx="762000" cy="259045"/>
    <xdr:sp macro="" textlink="">
      <xdr:nvSpPr>
        <xdr:cNvPr id="211" name="人件費・物件費等の状況該当値テキスト"/>
        <xdr:cNvSpPr txBox="1"/>
      </xdr:nvSpPr>
      <xdr:spPr>
        <a:xfrm>
          <a:off x="5041900" y="1413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140608</xdr:rowOff>
    </xdr:from>
    <xdr:to>
      <xdr:col>19</xdr:col>
      <xdr:colOff>184150</xdr:colOff>
      <xdr:row>83</xdr:row>
      <xdr:rowOff>70758</xdr:rowOff>
    </xdr:to>
    <xdr:sp macro="" textlink="">
      <xdr:nvSpPr>
        <xdr:cNvPr id="212" name="楕円 211"/>
        <xdr:cNvSpPr/>
      </xdr:nvSpPr>
      <xdr:spPr>
        <a:xfrm>
          <a:off x="4064000" y="1419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80935</xdr:rowOff>
    </xdr:from>
    <xdr:ext cx="736600" cy="259045"/>
    <xdr:sp macro="" textlink="">
      <xdr:nvSpPr>
        <xdr:cNvPr id="213" name="テキスト ボックス 212"/>
        <xdr:cNvSpPr txBox="1"/>
      </xdr:nvSpPr>
      <xdr:spPr>
        <a:xfrm>
          <a:off x="3733800" y="1396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76282</xdr:rowOff>
    </xdr:from>
    <xdr:to>
      <xdr:col>15</xdr:col>
      <xdr:colOff>133350</xdr:colOff>
      <xdr:row>83</xdr:row>
      <xdr:rowOff>6432</xdr:rowOff>
    </xdr:to>
    <xdr:sp macro="" textlink="">
      <xdr:nvSpPr>
        <xdr:cNvPr id="214" name="楕円 213"/>
        <xdr:cNvSpPr/>
      </xdr:nvSpPr>
      <xdr:spPr>
        <a:xfrm>
          <a:off x="3175000" y="141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16609</xdr:rowOff>
    </xdr:from>
    <xdr:ext cx="762000" cy="259045"/>
    <xdr:sp macro="" textlink="">
      <xdr:nvSpPr>
        <xdr:cNvPr id="215" name="テキスト ボックス 214"/>
        <xdr:cNvSpPr txBox="1"/>
      </xdr:nvSpPr>
      <xdr:spPr>
        <a:xfrm>
          <a:off x="2844800" y="13904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18411</xdr:rowOff>
    </xdr:from>
    <xdr:to>
      <xdr:col>11</xdr:col>
      <xdr:colOff>82550</xdr:colOff>
      <xdr:row>82</xdr:row>
      <xdr:rowOff>120011</xdr:rowOff>
    </xdr:to>
    <xdr:sp macro="" textlink="">
      <xdr:nvSpPr>
        <xdr:cNvPr id="216" name="楕円 215"/>
        <xdr:cNvSpPr/>
      </xdr:nvSpPr>
      <xdr:spPr>
        <a:xfrm>
          <a:off x="2286000" y="140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130188</xdr:rowOff>
    </xdr:from>
    <xdr:ext cx="762000" cy="259045"/>
    <xdr:sp macro="" textlink="">
      <xdr:nvSpPr>
        <xdr:cNvPr id="217" name="テキスト ボックス 216"/>
        <xdr:cNvSpPr txBox="1"/>
      </xdr:nvSpPr>
      <xdr:spPr>
        <a:xfrm>
          <a:off x="1955800" y="1384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67414</xdr:rowOff>
    </xdr:from>
    <xdr:to>
      <xdr:col>7</xdr:col>
      <xdr:colOff>31750</xdr:colOff>
      <xdr:row>82</xdr:row>
      <xdr:rowOff>169014</xdr:rowOff>
    </xdr:to>
    <xdr:sp macro="" textlink="">
      <xdr:nvSpPr>
        <xdr:cNvPr id="218" name="楕円 217"/>
        <xdr:cNvSpPr/>
      </xdr:nvSpPr>
      <xdr:spPr>
        <a:xfrm>
          <a:off x="1397000" y="141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7741</xdr:rowOff>
    </xdr:from>
    <xdr:ext cx="762000" cy="259045"/>
    <xdr:sp macro="" textlink="">
      <xdr:nvSpPr>
        <xdr:cNvPr id="219" name="テキスト ボックス 218"/>
        <xdr:cNvSpPr txBox="1"/>
      </xdr:nvSpPr>
      <xdr:spPr>
        <a:xfrm>
          <a:off x="1066800" y="1389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給与については人事院勧告に準じた改定により適正化に努めて</a:t>
          </a:r>
          <a:r>
            <a:rPr kumimoji="1" lang="ja-JP" altLang="en-US" sz="1100">
              <a:solidFill>
                <a:sysClr val="windowText" lastClr="000000"/>
              </a:solidFill>
              <a:effectLst/>
              <a:latin typeface="+mn-lt"/>
              <a:ea typeface="+mn-ea"/>
              <a:cs typeface="+mn-cs"/>
            </a:rPr>
            <a:t>いる。令和元年度決算のラスパイレス指数は、</a:t>
          </a:r>
          <a:r>
            <a:rPr kumimoji="1" lang="ja-JP" altLang="ja-JP" sz="1100">
              <a:solidFill>
                <a:sysClr val="windowText" lastClr="000000"/>
              </a:solidFill>
              <a:effectLst/>
              <a:latin typeface="+mn-lt"/>
              <a:ea typeface="+mn-ea"/>
              <a:cs typeface="+mn-cs"/>
            </a:rPr>
            <a:t>全国市</a:t>
          </a:r>
          <a:r>
            <a:rPr kumimoji="1" lang="ja-JP" altLang="en-US" sz="1100">
              <a:solidFill>
                <a:sysClr val="windowText" lastClr="000000"/>
              </a:solidFill>
              <a:effectLst/>
              <a:latin typeface="+mn-lt"/>
              <a:ea typeface="+mn-ea"/>
              <a:cs typeface="+mn-cs"/>
            </a:rPr>
            <a:t>平均は下回っているが全国市町村平均を</a:t>
          </a:r>
          <a:r>
            <a:rPr kumimoji="1" lang="ja-JP" altLang="ja-JP" sz="1100">
              <a:solidFill>
                <a:sysClr val="windowText" lastClr="000000"/>
              </a:solidFill>
              <a:effectLst/>
              <a:latin typeface="+mn-lt"/>
              <a:ea typeface="+mn-ea"/>
              <a:cs typeface="+mn-cs"/>
            </a:rPr>
            <a:t>上回っているため、今後も事務量に見合う適正な職員配置に努め、一層の縮減努力を行う。</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84</xdr:row>
      <xdr:rowOff>142875</xdr:rowOff>
    </xdr:to>
    <xdr:cxnSp macro="">
      <xdr:nvCxnSpPr>
        <xdr:cNvPr id="253" name="直線コネクタ 252"/>
        <xdr:cNvCxnSpPr/>
      </xdr:nvCxnSpPr>
      <xdr:spPr>
        <a:xfrm flipV="1">
          <a:off x="16179800" y="14001750"/>
          <a:ext cx="8382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4"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87</xdr:row>
      <xdr:rowOff>30691</xdr:rowOff>
    </xdr:to>
    <xdr:cxnSp macro="">
      <xdr:nvCxnSpPr>
        <xdr:cNvPr id="256" name="直線コネクタ 255"/>
        <xdr:cNvCxnSpPr/>
      </xdr:nvCxnSpPr>
      <xdr:spPr>
        <a:xfrm flipV="1">
          <a:off x="15290800" y="14544675"/>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58" name="テキスト ボックス 257"/>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30691</xdr:rowOff>
    </xdr:to>
    <xdr:cxnSp macro="">
      <xdr:nvCxnSpPr>
        <xdr:cNvPr id="259" name="直線コネクタ 258"/>
        <xdr:cNvCxnSpPr/>
      </xdr:nvCxnSpPr>
      <xdr:spPr>
        <a:xfrm>
          <a:off x="14401800" y="14946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111125</xdr:rowOff>
    </xdr:to>
    <xdr:cxnSp macro="">
      <xdr:nvCxnSpPr>
        <xdr:cNvPr id="262" name="直線コネクタ 261"/>
        <xdr:cNvCxnSpPr/>
      </xdr:nvCxnSpPr>
      <xdr:spPr>
        <a:xfrm flipV="1">
          <a:off x="13512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4" name="テキスト ボックス 263"/>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6" name="テキスト ボックス 265"/>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72" name="楕円 271"/>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80027</xdr:rowOff>
    </xdr:from>
    <xdr:ext cx="762000" cy="259045"/>
    <xdr:sp macro="" textlink="">
      <xdr:nvSpPr>
        <xdr:cNvPr id="273"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4" name="楕円 273"/>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75" name="テキスト ボックス 274"/>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76" name="楕円 275"/>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77" name="テキスト ボックス 276"/>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78" name="楕円 277"/>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79" name="テキスト ボックス 278"/>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0" name="楕円 279"/>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1" name="テキスト ボックス 280"/>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事務量に見合う適正な職員配置や採用の抑制に努めているが、依然として類似団体平均を上回っている。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一部窓口業務を民間委託する等、電子化の推進やアウトソーシングの活用を図ることで、今後も引き続き計画的な管理に努める。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28363</xdr:rowOff>
    </xdr:from>
    <xdr:to>
      <xdr:col>81</xdr:col>
      <xdr:colOff>44450</xdr:colOff>
      <xdr:row>62</xdr:row>
      <xdr:rowOff>32385</xdr:rowOff>
    </xdr:to>
    <xdr:cxnSp macro="">
      <xdr:nvCxnSpPr>
        <xdr:cNvPr id="316" name="直線コネクタ 315"/>
        <xdr:cNvCxnSpPr/>
      </xdr:nvCxnSpPr>
      <xdr:spPr>
        <a:xfrm>
          <a:off x="16179800" y="1065826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7"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24342</xdr:rowOff>
    </xdr:from>
    <xdr:to>
      <xdr:col>77</xdr:col>
      <xdr:colOff>44450</xdr:colOff>
      <xdr:row>62</xdr:row>
      <xdr:rowOff>28363</xdr:rowOff>
    </xdr:to>
    <xdr:cxnSp macro="">
      <xdr:nvCxnSpPr>
        <xdr:cNvPr id="319" name="直線コネクタ 318"/>
        <xdr:cNvCxnSpPr/>
      </xdr:nvCxnSpPr>
      <xdr:spPr>
        <a:xfrm>
          <a:off x="15290800" y="1065424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21" name="テキスト ボックス 320"/>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127423</xdr:rowOff>
    </xdr:from>
    <xdr:to>
      <xdr:col>72</xdr:col>
      <xdr:colOff>203200</xdr:colOff>
      <xdr:row>62</xdr:row>
      <xdr:rowOff>24342</xdr:rowOff>
    </xdr:to>
    <xdr:cxnSp macro="">
      <xdr:nvCxnSpPr>
        <xdr:cNvPr id="322" name="直線コネクタ 321"/>
        <xdr:cNvCxnSpPr/>
      </xdr:nvCxnSpPr>
      <xdr:spPr>
        <a:xfrm>
          <a:off x="14401800" y="1058587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4" name="テキスト ボックス 323"/>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107315</xdr:rowOff>
    </xdr:from>
    <xdr:to>
      <xdr:col>68</xdr:col>
      <xdr:colOff>152400</xdr:colOff>
      <xdr:row>61</xdr:row>
      <xdr:rowOff>127423</xdr:rowOff>
    </xdr:to>
    <xdr:cxnSp macro="">
      <xdr:nvCxnSpPr>
        <xdr:cNvPr id="325" name="直線コネクタ 324"/>
        <xdr:cNvCxnSpPr/>
      </xdr:nvCxnSpPr>
      <xdr:spPr>
        <a:xfrm>
          <a:off x="13512800" y="105657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27" name="テキスト ボックス 326"/>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29" name="テキスト ボックス 328"/>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153035</xdr:rowOff>
    </xdr:from>
    <xdr:to>
      <xdr:col>81</xdr:col>
      <xdr:colOff>95250</xdr:colOff>
      <xdr:row>62</xdr:row>
      <xdr:rowOff>83185</xdr:rowOff>
    </xdr:to>
    <xdr:sp macro="" textlink="">
      <xdr:nvSpPr>
        <xdr:cNvPr id="335" name="楕円 334"/>
        <xdr:cNvSpPr/>
      </xdr:nvSpPr>
      <xdr:spPr>
        <a:xfrm>
          <a:off x="169672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125112</xdr:rowOff>
    </xdr:from>
    <xdr:ext cx="762000" cy="259045"/>
    <xdr:sp macro="" textlink="">
      <xdr:nvSpPr>
        <xdr:cNvPr id="336" name="定員管理の状況該当値テキスト"/>
        <xdr:cNvSpPr txBox="1"/>
      </xdr:nvSpPr>
      <xdr:spPr>
        <a:xfrm>
          <a:off x="17106900" y="1058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149013</xdr:rowOff>
    </xdr:from>
    <xdr:to>
      <xdr:col>77</xdr:col>
      <xdr:colOff>95250</xdr:colOff>
      <xdr:row>62</xdr:row>
      <xdr:rowOff>79163</xdr:rowOff>
    </xdr:to>
    <xdr:sp macro="" textlink="">
      <xdr:nvSpPr>
        <xdr:cNvPr id="337" name="楕円 336"/>
        <xdr:cNvSpPr/>
      </xdr:nvSpPr>
      <xdr:spPr>
        <a:xfrm>
          <a:off x="16129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38" name="テキスト ボックス 337"/>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144992</xdr:rowOff>
    </xdr:from>
    <xdr:to>
      <xdr:col>73</xdr:col>
      <xdr:colOff>44450</xdr:colOff>
      <xdr:row>62</xdr:row>
      <xdr:rowOff>75142</xdr:rowOff>
    </xdr:to>
    <xdr:sp macro="" textlink="">
      <xdr:nvSpPr>
        <xdr:cNvPr id="339" name="楕円 338"/>
        <xdr:cNvSpPr/>
      </xdr:nvSpPr>
      <xdr:spPr>
        <a:xfrm>
          <a:off x="15240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59919</xdr:rowOff>
    </xdr:from>
    <xdr:ext cx="762000" cy="259045"/>
    <xdr:sp macro="" textlink="">
      <xdr:nvSpPr>
        <xdr:cNvPr id="340" name="テキスト ボックス 339"/>
        <xdr:cNvSpPr txBox="1"/>
      </xdr:nvSpPr>
      <xdr:spPr>
        <a:xfrm>
          <a:off x="149098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76623</xdr:rowOff>
    </xdr:from>
    <xdr:to>
      <xdr:col>68</xdr:col>
      <xdr:colOff>203200</xdr:colOff>
      <xdr:row>62</xdr:row>
      <xdr:rowOff>6773</xdr:rowOff>
    </xdr:to>
    <xdr:sp macro="" textlink="">
      <xdr:nvSpPr>
        <xdr:cNvPr id="341" name="楕円 340"/>
        <xdr:cNvSpPr/>
      </xdr:nvSpPr>
      <xdr:spPr>
        <a:xfrm>
          <a:off x="14351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163000</xdr:rowOff>
    </xdr:from>
    <xdr:ext cx="762000" cy="259045"/>
    <xdr:sp macro="" textlink="">
      <xdr:nvSpPr>
        <xdr:cNvPr id="342" name="テキスト ボックス 341"/>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56515</xdr:rowOff>
    </xdr:from>
    <xdr:to>
      <xdr:col>64</xdr:col>
      <xdr:colOff>152400</xdr:colOff>
      <xdr:row>61</xdr:row>
      <xdr:rowOff>158115</xdr:rowOff>
    </xdr:to>
    <xdr:sp macro="" textlink="">
      <xdr:nvSpPr>
        <xdr:cNvPr id="343" name="楕円 342"/>
        <xdr:cNvSpPr/>
      </xdr:nvSpPr>
      <xdr:spPr>
        <a:xfrm>
          <a:off x="13462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142892</xdr:rowOff>
    </xdr:from>
    <xdr:ext cx="762000" cy="259045"/>
    <xdr:sp macro="" textlink="">
      <xdr:nvSpPr>
        <xdr:cNvPr id="344" name="テキスト ボックス 343"/>
        <xdr:cNvSpPr txBox="1"/>
      </xdr:nvSpPr>
      <xdr:spPr>
        <a:xfrm>
          <a:off x="13131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標準財政規模の等に係る基準財政需要額算入額の減により分母は増加したものの、地方債の元利償還金等の増等により分子が増したため、</a:t>
          </a:r>
          <a:r>
            <a:rPr kumimoji="1" lang="ja-JP" altLang="ja-JP" sz="1100">
              <a:solidFill>
                <a:sysClr val="windowText" lastClr="000000"/>
              </a:solidFill>
              <a:effectLst/>
              <a:latin typeface="+mn-lt"/>
              <a:ea typeface="+mn-ea"/>
              <a:cs typeface="+mn-cs"/>
            </a:rPr>
            <a:t>実質公債費比率は</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新庁舎建設に伴い発行した建設債等の元金償還が一層本格化してくること等、元利償還金が増となる見込みであることから、借入れと返済のバランスや人口減少に伴う将来世代への過度な負担転嫁に配慮し、総額抑制及び平準化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11188</xdr:rowOff>
    </xdr:from>
    <xdr:to>
      <xdr:col>81</xdr:col>
      <xdr:colOff>44450</xdr:colOff>
      <xdr:row>39</xdr:row>
      <xdr:rowOff>57150</xdr:rowOff>
    </xdr:to>
    <xdr:cxnSp macro="">
      <xdr:nvCxnSpPr>
        <xdr:cNvPr id="379" name="直線コネクタ 378"/>
        <xdr:cNvCxnSpPr/>
      </xdr:nvCxnSpPr>
      <xdr:spPr>
        <a:xfrm>
          <a:off x="16179800" y="6697738"/>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11188</xdr:rowOff>
    </xdr:from>
    <xdr:to>
      <xdr:col>77</xdr:col>
      <xdr:colOff>44450</xdr:colOff>
      <xdr:row>39</xdr:row>
      <xdr:rowOff>57150</xdr:rowOff>
    </xdr:to>
    <xdr:cxnSp macro="">
      <xdr:nvCxnSpPr>
        <xdr:cNvPr id="382" name="直線コネクタ 381"/>
        <xdr:cNvCxnSpPr/>
      </xdr:nvCxnSpPr>
      <xdr:spPr>
        <a:xfrm flipV="1">
          <a:off x="15290800" y="66977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4" name="テキスト ボックス 383"/>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34169</xdr:rowOff>
    </xdr:from>
    <xdr:to>
      <xdr:col>72</xdr:col>
      <xdr:colOff>203200</xdr:colOff>
      <xdr:row>39</xdr:row>
      <xdr:rowOff>57150</xdr:rowOff>
    </xdr:to>
    <xdr:cxnSp macro="">
      <xdr:nvCxnSpPr>
        <xdr:cNvPr id="385" name="直線コネクタ 384"/>
        <xdr:cNvCxnSpPr/>
      </xdr:nvCxnSpPr>
      <xdr:spPr>
        <a:xfrm>
          <a:off x="14401800" y="67207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34169</xdr:rowOff>
    </xdr:from>
    <xdr:to>
      <xdr:col>68</xdr:col>
      <xdr:colOff>152400</xdr:colOff>
      <xdr:row>39</xdr:row>
      <xdr:rowOff>80131</xdr:rowOff>
    </xdr:to>
    <xdr:cxnSp macro="">
      <xdr:nvCxnSpPr>
        <xdr:cNvPr id="388" name="直線コネクタ 387"/>
        <xdr:cNvCxnSpPr/>
      </xdr:nvCxnSpPr>
      <xdr:spPr>
        <a:xfrm flipV="1">
          <a:off x="13512800" y="67207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8" name="楕円 397"/>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9"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131838</xdr:rowOff>
    </xdr:from>
    <xdr:to>
      <xdr:col>77</xdr:col>
      <xdr:colOff>95250</xdr:colOff>
      <xdr:row>39</xdr:row>
      <xdr:rowOff>61988</xdr:rowOff>
    </xdr:to>
    <xdr:sp macro="" textlink="">
      <xdr:nvSpPr>
        <xdr:cNvPr id="400" name="楕円 399"/>
        <xdr:cNvSpPr/>
      </xdr:nvSpPr>
      <xdr:spPr>
        <a:xfrm>
          <a:off x="16129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72165</xdr:rowOff>
    </xdr:from>
    <xdr:ext cx="736600" cy="259045"/>
    <xdr:sp macro="" textlink="">
      <xdr:nvSpPr>
        <xdr:cNvPr id="401" name="テキスト ボックス 400"/>
        <xdr:cNvSpPr txBox="1"/>
      </xdr:nvSpPr>
      <xdr:spPr>
        <a:xfrm>
          <a:off x="15798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2" name="楕円 401"/>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3" name="テキスト ボックス 402"/>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154819</xdr:rowOff>
    </xdr:from>
    <xdr:to>
      <xdr:col>68</xdr:col>
      <xdr:colOff>203200</xdr:colOff>
      <xdr:row>39</xdr:row>
      <xdr:rowOff>84969</xdr:rowOff>
    </xdr:to>
    <xdr:sp macro="" textlink="">
      <xdr:nvSpPr>
        <xdr:cNvPr id="404" name="楕円 403"/>
        <xdr:cNvSpPr/>
      </xdr:nvSpPr>
      <xdr:spPr>
        <a:xfrm>
          <a:off x="14351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95146</xdr:rowOff>
    </xdr:from>
    <xdr:ext cx="762000" cy="259045"/>
    <xdr:sp macro="" textlink="">
      <xdr:nvSpPr>
        <xdr:cNvPr id="405" name="テキスト ボックス 404"/>
        <xdr:cNvSpPr txBox="1"/>
      </xdr:nvSpPr>
      <xdr:spPr>
        <a:xfrm>
          <a:off x="14020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29331</xdr:rowOff>
    </xdr:from>
    <xdr:to>
      <xdr:col>64</xdr:col>
      <xdr:colOff>152400</xdr:colOff>
      <xdr:row>39</xdr:row>
      <xdr:rowOff>130931</xdr:rowOff>
    </xdr:to>
    <xdr:sp macro="" textlink="">
      <xdr:nvSpPr>
        <xdr:cNvPr id="406" name="楕円 405"/>
        <xdr:cNvSpPr/>
      </xdr:nvSpPr>
      <xdr:spPr>
        <a:xfrm>
          <a:off x="13462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141108</xdr:rowOff>
    </xdr:from>
    <xdr:ext cx="762000" cy="259045"/>
    <xdr:sp macro="" textlink="">
      <xdr:nvSpPr>
        <xdr:cNvPr id="407" name="テキスト ボックス 406"/>
        <xdr:cNvSpPr txBox="1"/>
      </xdr:nvSpPr>
      <xdr:spPr>
        <a:xfrm>
          <a:off x="13131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公営企業債への充当見込額の減などにより将来負担額は減となったものの、充当可能財源も減となり、</a:t>
          </a:r>
          <a:r>
            <a:rPr kumimoji="1" lang="ja-JP" altLang="ja-JP" sz="1100">
              <a:solidFill>
                <a:sysClr val="windowText" lastClr="000000"/>
              </a:solidFill>
              <a:effectLst/>
              <a:latin typeface="+mn-lt"/>
              <a:ea typeface="+mn-ea"/>
              <a:cs typeface="+mn-cs"/>
            </a:rPr>
            <a:t>将来負担比率は前年度と比べて</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増の</a:t>
          </a:r>
          <a:r>
            <a:rPr kumimoji="1" lang="en-US" altLang="ja-JP" sz="1100">
              <a:solidFill>
                <a:sysClr val="windowText" lastClr="000000"/>
              </a:solidFill>
              <a:effectLst/>
              <a:latin typeface="+mn-lt"/>
              <a:ea typeface="+mn-ea"/>
              <a:cs typeface="+mn-cs"/>
            </a:rPr>
            <a:t>24.5%</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決算では、類似団体平均値を</a:t>
          </a:r>
          <a:r>
            <a:rPr kumimoji="1" lang="en-US" altLang="ja-JP" sz="1100">
              <a:solidFill>
                <a:sysClr val="windowText" lastClr="000000"/>
              </a:solidFill>
              <a:effectLst/>
              <a:latin typeface="+mn-lt"/>
              <a:ea typeface="+mn-ea"/>
              <a:cs typeface="+mn-cs"/>
            </a:rPr>
            <a:t>5.5</a:t>
          </a:r>
          <a:r>
            <a:rPr kumimoji="1" lang="ja-JP" altLang="en-US" sz="1100">
              <a:solidFill>
                <a:sysClr val="windowText" lastClr="000000"/>
              </a:solidFill>
              <a:effectLst/>
              <a:latin typeface="+mn-lt"/>
              <a:ea typeface="+mn-ea"/>
              <a:cs typeface="+mn-cs"/>
            </a:rPr>
            <a:t>ポイント上</a:t>
          </a:r>
          <a:r>
            <a:rPr kumimoji="1" lang="ja-JP" altLang="ja-JP" sz="1100">
              <a:solidFill>
                <a:sysClr val="windowText" lastClr="000000"/>
              </a:solidFill>
              <a:effectLst/>
              <a:latin typeface="+mn-lt"/>
              <a:ea typeface="+mn-ea"/>
              <a:cs typeface="+mn-cs"/>
            </a:rPr>
            <a:t>回る結果となり、今後も将来負担に配慮し、健全な財政の運営に努める。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8043</xdr:rowOff>
    </xdr:from>
    <xdr:to>
      <xdr:col>81</xdr:col>
      <xdr:colOff>44450</xdr:colOff>
      <xdr:row>15</xdr:row>
      <xdr:rowOff>22981</xdr:rowOff>
    </xdr:to>
    <xdr:cxnSp macro="">
      <xdr:nvCxnSpPr>
        <xdr:cNvPr id="443" name="直線コネクタ 442"/>
        <xdr:cNvCxnSpPr/>
      </xdr:nvCxnSpPr>
      <xdr:spPr>
        <a:xfrm>
          <a:off x="16179800" y="2579793"/>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4" name="将来負担の状況平均値テキスト"/>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5" name="フローチャート: 判断 444"/>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8043</xdr:rowOff>
    </xdr:from>
    <xdr:to>
      <xdr:col>77</xdr:col>
      <xdr:colOff>44450</xdr:colOff>
      <xdr:row>15</xdr:row>
      <xdr:rowOff>56303</xdr:rowOff>
    </xdr:to>
    <xdr:cxnSp macro="">
      <xdr:nvCxnSpPr>
        <xdr:cNvPr id="446" name="直線コネクタ 445"/>
        <xdr:cNvCxnSpPr/>
      </xdr:nvCxnSpPr>
      <xdr:spPr>
        <a:xfrm flipV="1">
          <a:off x="15290800" y="257979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7" name="フローチャート: 判断 446"/>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8" name="テキスト ボックス 447"/>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104805</xdr:rowOff>
    </xdr:from>
    <xdr:to>
      <xdr:col>72</xdr:col>
      <xdr:colOff>203200</xdr:colOff>
      <xdr:row>15</xdr:row>
      <xdr:rowOff>56303</xdr:rowOff>
    </xdr:to>
    <xdr:cxnSp macro="">
      <xdr:nvCxnSpPr>
        <xdr:cNvPr id="449" name="直線コネクタ 448"/>
        <xdr:cNvCxnSpPr/>
      </xdr:nvCxnSpPr>
      <xdr:spPr>
        <a:xfrm>
          <a:off x="14401800" y="2505105"/>
          <a:ext cx="889000" cy="12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121756</xdr:rowOff>
    </xdr:from>
    <xdr:ext cx="762000" cy="259045"/>
    <xdr:sp macro="" textlink="">
      <xdr:nvSpPr>
        <xdr:cNvPr id="451" name="テキスト ボックス 450"/>
        <xdr:cNvSpPr txBox="1"/>
      </xdr:nvSpPr>
      <xdr:spPr>
        <a:xfrm>
          <a:off x="14909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84364</xdr:rowOff>
    </xdr:from>
    <xdr:to>
      <xdr:col>68</xdr:col>
      <xdr:colOff>152400</xdr:colOff>
      <xdr:row>14</xdr:row>
      <xdr:rowOff>104805</xdr:rowOff>
    </xdr:to>
    <xdr:cxnSp macro="">
      <xdr:nvCxnSpPr>
        <xdr:cNvPr id="452" name="直線コネクタ 451"/>
        <xdr:cNvCxnSpPr/>
      </xdr:nvCxnSpPr>
      <xdr:spPr>
        <a:xfrm>
          <a:off x="13512800" y="2313214"/>
          <a:ext cx="889000" cy="19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3" name="フローチャート: 判断 452"/>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133246</xdr:rowOff>
    </xdr:from>
    <xdr:ext cx="762000" cy="259045"/>
    <xdr:sp macro="" textlink="">
      <xdr:nvSpPr>
        <xdr:cNvPr id="454" name="テキスト ボックス 453"/>
        <xdr:cNvSpPr txBox="1"/>
      </xdr:nvSpPr>
      <xdr:spPr>
        <a:xfrm>
          <a:off x="14020800" y="270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5" name="フローチャート: 判断 454"/>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35335</xdr:rowOff>
    </xdr:from>
    <xdr:ext cx="762000" cy="259045"/>
    <xdr:sp macro="" textlink="">
      <xdr:nvSpPr>
        <xdr:cNvPr id="456" name="テキスト ボックス 455"/>
        <xdr:cNvSpPr txBox="1"/>
      </xdr:nvSpPr>
      <xdr:spPr>
        <a:xfrm>
          <a:off x="13131800" y="277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143631</xdr:rowOff>
    </xdr:from>
    <xdr:to>
      <xdr:col>81</xdr:col>
      <xdr:colOff>95250</xdr:colOff>
      <xdr:row>15</xdr:row>
      <xdr:rowOff>73781</xdr:rowOff>
    </xdr:to>
    <xdr:sp macro="" textlink="">
      <xdr:nvSpPr>
        <xdr:cNvPr id="462" name="楕円 461"/>
        <xdr:cNvSpPr/>
      </xdr:nvSpPr>
      <xdr:spPr>
        <a:xfrm>
          <a:off x="16967200" y="254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115708</xdr:rowOff>
    </xdr:from>
    <xdr:ext cx="762000" cy="259045"/>
    <xdr:sp macro="" textlink="">
      <xdr:nvSpPr>
        <xdr:cNvPr id="463" name="将来負担の状況該当値テキスト"/>
        <xdr:cNvSpPr txBox="1"/>
      </xdr:nvSpPr>
      <xdr:spPr>
        <a:xfrm>
          <a:off x="17106900" y="251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128693</xdr:rowOff>
    </xdr:from>
    <xdr:to>
      <xdr:col>77</xdr:col>
      <xdr:colOff>95250</xdr:colOff>
      <xdr:row>15</xdr:row>
      <xdr:rowOff>58843</xdr:rowOff>
    </xdr:to>
    <xdr:sp macro="" textlink="">
      <xdr:nvSpPr>
        <xdr:cNvPr id="464" name="楕円 463"/>
        <xdr:cNvSpPr/>
      </xdr:nvSpPr>
      <xdr:spPr>
        <a:xfrm>
          <a:off x="16129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43620</xdr:rowOff>
    </xdr:from>
    <xdr:ext cx="736600" cy="259045"/>
    <xdr:sp macro="" textlink="">
      <xdr:nvSpPr>
        <xdr:cNvPr id="465" name="テキスト ボックス 464"/>
        <xdr:cNvSpPr txBox="1"/>
      </xdr:nvSpPr>
      <xdr:spPr>
        <a:xfrm>
          <a:off x="15798800" y="261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5503</xdr:rowOff>
    </xdr:from>
    <xdr:to>
      <xdr:col>73</xdr:col>
      <xdr:colOff>44450</xdr:colOff>
      <xdr:row>15</xdr:row>
      <xdr:rowOff>107103</xdr:rowOff>
    </xdr:to>
    <xdr:sp macro="" textlink="">
      <xdr:nvSpPr>
        <xdr:cNvPr id="466" name="楕円 465"/>
        <xdr:cNvSpPr/>
      </xdr:nvSpPr>
      <xdr:spPr>
        <a:xfrm>
          <a:off x="15240000" y="25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117280</xdr:rowOff>
    </xdr:from>
    <xdr:ext cx="762000" cy="259045"/>
    <xdr:sp macro="" textlink="">
      <xdr:nvSpPr>
        <xdr:cNvPr id="467" name="テキスト ボックス 466"/>
        <xdr:cNvSpPr txBox="1"/>
      </xdr:nvSpPr>
      <xdr:spPr>
        <a:xfrm>
          <a:off x="14909800" y="23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54005</xdr:rowOff>
    </xdr:from>
    <xdr:to>
      <xdr:col>68</xdr:col>
      <xdr:colOff>203200</xdr:colOff>
      <xdr:row>14</xdr:row>
      <xdr:rowOff>155605</xdr:rowOff>
    </xdr:to>
    <xdr:sp macro="" textlink="">
      <xdr:nvSpPr>
        <xdr:cNvPr id="468" name="楕円 467"/>
        <xdr:cNvSpPr/>
      </xdr:nvSpPr>
      <xdr:spPr>
        <a:xfrm>
          <a:off x="14351000" y="24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165782</xdr:rowOff>
    </xdr:from>
    <xdr:ext cx="762000" cy="259045"/>
    <xdr:sp macro="" textlink="">
      <xdr:nvSpPr>
        <xdr:cNvPr id="469" name="テキスト ボックス 468"/>
        <xdr:cNvSpPr txBox="1"/>
      </xdr:nvSpPr>
      <xdr:spPr>
        <a:xfrm>
          <a:off x="14020800" y="222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70" name="楕円 469"/>
        <xdr:cNvSpPr/>
      </xdr:nvSpPr>
      <xdr:spPr>
        <a:xfrm>
          <a:off x="13462000" y="2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71" name="テキスト ボックス 47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256,947
251,710
67.82
86,262,227
82,321,541
3,248,763
48,842,924
54,436,325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mn-lt"/>
              <a:ea typeface="+mn-ea"/>
              <a:cs typeface="+mn-cs"/>
            </a:rPr>
            <a:t>　定年退職者の減少による退職金の減や定数削減等の影響による議員報酬等の減などによ</a:t>
          </a:r>
          <a:r>
            <a:rPr kumimoji="1" lang="ja-JP" altLang="ja-JP" sz="1100">
              <a:solidFill>
                <a:sysClr val="windowText" lastClr="000000"/>
              </a:solidFill>
              <a:effectLst/>
              <a:latin typeface="+mn-lt"/>
              <a:ea typeface="+mn-ea"/>
              <a:cs typeface="+mn-cs"/>
            </a:rPr>
            <a:t>り経常経費充当一般財源は前年度比で約</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億円の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経常収支比率では数値が高く算定されているものの、歳出決算額としての住民１人当たりコスト（円）では全国、神奈川県の平均を下回っている。今後も引き続き事務量に見合う適正な職員配置や採用の抑制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159657</xdr:rowOff>
    </xdr:from>
    <xdr:to>
      <xdr:col>24</xdr:col>
      <xdr:colOff>25400</xdr:colOff>
      <xdr:row>39</xdr:row>
      <xdr:rowOff>107950</xdr:rowOff>
    </xdr:to>
    <xdr:cxnSp macro="">
      <xdr:nvCxnSpPr>
        <xdr:cNvPr id="68" name="直線コネクタ 67"/>
        <xdr:cNvCxnSpPr/>
      </xdr:nvCxnSpPr>
      <xdr:spPr>
        <a:xfrm flipV="1">
          <a:off x="3987800" y="66747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9978</xdr:rowOff>
    </xdr:from>
    <xdr:to>
      <xdr:col>19</xdr:col>
      <xdr:colOff>187325</xdr:colOff>
      <xdr:row>39</xdr:row>
      <xdr:rowOff>107950</xdr:rowOff>
    </xdr:to>
    <xdr:cxnSp macro="">
      <xdr:nvCxnSpPr>
        <xdr:cNvPr id="71" name="直線コネクタ 70"/>
        <xdr:cNvCxnSpPr/>
      </xdr:nvCxnSpPr>
      <xdr:spPr>
        <a:xfrm>
          <a:off x="3098800" y="66965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9978</xdr:rowOff>
    </xdr:from>
    <xdr:to>
      <xdr:col>15</xdr:col>
      <xdr:colOff>98425</xdr:colOff>
      <xdr:row>39</xdr:row>
      <xdr:rowOff>53522</xdr:rowOff>
    </xdr:to>
    <xdr:cxnSp macro="">
      <xdr:nvCxnSpPr>
        <xdr:cNvPr id="74" name="直線コネクタ 73"/>
        <xdr:cNvCxnSpPr/>
      </xdr:nvCxnSpPr>
      <xdr:spPr>
        <a:xfrm flipV="1">
          <a:off x="2209800" y="6696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116115</xdr:rowOff>
    </xdr:from>
    <xdr:to>
      <xdr:col>11</xdr:col>
      <xdr:colOff>9525</xdr:colOff>
      <xdr:row>39</xdr:row>
      <xdr:rowOff>53522</xdr:rowOff>
    </xdr:to>
    <xdr:cxnSp macro="">
      <xdr:nvCxnSpPr>
        <xdr:cNvPr id="77" name="直線コネクタ 76"/>
        <xdr:cNvCxnSpPr/>
      </xdr:nvCxnSpPr>
      <xdr:spPr>
        <a:xfrm>
          <a:off x="1320800" y="6631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7" name="楕円 86"/>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80934</xdr:rowOff>
    </xdr:from>
    <xdr:ext cx="762000" cy="259045"/>
    <xdr:sp macro="" textlink="">
      <xdr:nvSpPr>
        <xdr:cNvPr id="88" name="人件費該当値テキスト"/>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9" name="楕円 88"/>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90" name="テキスト ボックス 89"/>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130628</xdr:rowOff>
    </xdr:from>
    <xdr:to>
      <xdr:col>15</xdr:col>
      <xdr:colOff>149225</xdr:colOff>
      <xdr:row>39</xdr:row>
      <xdr:rowOff>60778</xdr:rowOff>
    </xdr:to>
    <xdr:sp macro="" textlink="">
      <xdr:nvSpPr>
        <xdr:cNvPr id="91" name="楕円 90"/>
        <xdr:cNvSpPr/>
      </xdr:nvSpPr>
      <xdr:spPr>
        <a:xfrm>
          <a:off x="3048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45555</xdr:rowOff>
    </xdr:from>
    <xdr:ext cx="762000" cy="259045"/>
    <xdr:sp macro="" textlink="">
      <xdr:nvSpPr>
        <xdr:cNvPr id="92" name="テキスト ボックス 91"/>
        <xdr:cNvSpPr txBox="1"/>
      </xdr:nvSpPr>
      <xdr:spPr>
        <a:xfrm>
          <a:off x="2717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2722</xdr:rowOff>
    </xdr:from>
    <xdr:to>
      <xdr:col>11</xdr:col>
      <xdr:colOff>60325</xdr:colOff>
      <xdr:row>39</xdr:row>
      <xdr:rowOff>104322</xdr:rowOff>
    </xdr:to>
    <xdr:sp macro="" textlink="">
      <xdr:nvSpPr>
        <xdr:cNvPr id="93" name="楕円 92"/>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89099</xdr:rowOff>
    </xdr:from>
    <xdr:ext cx="762000" cy="259045"/>
    <xdr:sp macro="" textlink="">
      <xdr:nvSpPr>
        <xdr:cNvPr id="94" name="テキスト ボックス 93"/>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65315</xdr:rowOff>
    </xdr:from>
    <xdr:to>
      <xdr:col>6</xdr:col>
      <xdr:colOff>171450</xdr:colOff>
      <xdr:row>38</xdr:row>
      <xdr:rowOff>166915</xdr:rowOff>
    </xdr:to>
    <xdr:sp macro="" textlink="">
      <xdr:nvSpPr>
        <xdr:cNvPr id="95" name="楕円 94"/>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151692</xdr:rowOff>
    </xdr:from>
    <xdr:ext cx="762000" cy="259045"/>
    <xdr:sp macro="" textlink="">
      <xdr:nvSpPr>
        <xdr:cNvPr id="96" name="テキスト ボックス 95"/>
        <xdr:cNvSpPr txBox="1"/>
      </xdr:nvSpPr>
      <xdr:spPr>
        <a:xfrm>
          <a:off x="939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各事業において歳出削減に努めてきた結果、経常収支比率に占める構成比としては減傾向にあったが、類似団体内平均値は下回ったものの、</a:t>
          </a:r>
          <a:r>
            <a:rPr kumimoji="1" lang="ja-JP" altLang="en-US" sz="1100">
              <a:solidFill>
                <a:sysClr val="windowText" lastClr="000000"/>
              </a:solidFill>
              <a:effectLst/>
              <a:latin typeface="+mn-lt"/>
              <a:ea typeface="+mn-ea"/>
              <a:cs typeface="+mn-cs"/>
            </a:rPr>
            <a:t>嘱託員等雇用管理事業や参議院議員選挙事業など</a:t>
          </a:r>
          <a:r>
            <a:rPr kumimoji="1" lang="ja-JP" altLang="ja-JP" sz="1100">
              <a:solidFill>
                <a:sysClr val="windowText" lastClr="000000"/>
              </a:solidFill>
              <a:effectLst/>
              <a:latin typeface="+mn-lt"/>
              <a:ea typeface="+mn-ea"/>
              <a:cs typeface="+mn-cs"/>
            </a:rPr>
            <a:t>により、</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ポイントの増となった。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全国、神奈川県平均を上回っているため、今後も事業の不断の見直し等により費用の抑制に努める。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146050</xdr:rowOff>
    </xdr:from>
    <xdr:to>
      <xdr:col>82</xdr:col>
      <xdr:colOff>107950</xdr:colOff>
      <xdr:row>16</xdr:row>
      <xdr:rowOff>88900</xdr:rowOff>
    </xdr:to>
    <xdr:cxnSp macro="">
      <xdr:nvCxnSpPr>
        <xdr:cNvPr id="129" name="直線コネクタ 128"/>
        <xdr:cNvCxnSpPr/>
      </xdr:nvCxnSpPr>
      <xdr:spPr>
        <a:xfrm>
          <a:off x="15671800" y="2717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82550</xdr:rowOff>
    </xdr:from>
    <xdr:to>
      <xdr:col>78</xdr:col>
      <xdr:colOff>69850</xdr:colOff>
      <xdr:row>15</xdr:row>
      <xdr:rowOff>146050</xdr:rowOff>
    </xdr:to>
    <xdr:cxnSp macro="">
      <xdr:nvCxnSpPr>
        <xdr:cNvPr id="132" name="直線コネクタ 131"/>
        <xdr:cNvCxnSpPr/>
      </xdr:nvCxnSpPr>
      <xdr:spPr>
        <a:xfrm>
          <a:off x="14782800" y="265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82550</xdr:rowOff>
    </xdr:from>
    <xdr:to>
      <xdr:col>73</xdr:col>
      <xdr:colOff>180975</xdr:colOff>
      <xdr:row>15</xdr:row>
      <xdr:rowOff>95250</xdr:rowOff>
    </xdr:to>
    <xdr:cxnSp macro="">
      <xdr:nvCxnSpPr>
        <xdr:cNvPr id="135" name="直線コネクタ 134"/>
        <xdr:cNvCxnSpPr/>
      </xdr:nvCxnSpPr>
      <xdr:spPr>
        <a:xfrm flipV="1">
          <a:off x="13893800" y="265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95250</xdr:rowOff>
    </xdr:from>
    <xdr:to>
      <xdr:col>69</xdr:col>
      <xdr:colOff>92075</xdr:colOff>
      <xdr:row>15</xdr:row>
      <xdr:rowOff>133350</xdr:rowOff>
    </xdr:to>
    <xdr:cxnSp macro="">
      <xdr:nvCxnSpPr>
        <xdr:cNvPr id="138" name="直線コネクタ 137"/>
        <xdr:cNvCxnSpPr/>
      </xdr:nvCxnSpPr>
      <xdr:spPr>
        <a:xfrm flipV="1">
          <a:off x="13004800" y="266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2" name="テキスト ボックス 141"/>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8" name="楕円 147"/>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9"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95250</xdr:rowOff>
    </xdr:from>
    <xdr:to>
      <xdr:col>78</xdr:col>
      <xdr:colOff>120650</xdr:colOff>
      <xdr:row>16</xdr:row>
      <xdr:rowOff>25400</xdr:rowOff>
    </xdr:to>
    <xdr:sp macro="" textlink="">
      <xdr:nvSpPr>
        <xdr:cNvPr id="150" name="楕円 149"/>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51" name="テキスト ボックス 150"/>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31750</xdr:rowOff>
    </xdr:from>
    <xdr:to>
      <xdr:col>74</xdr:col>
      <xdr:colOff>31750</xdr:colOff>
      <xdr:row>15</xdr:row>
      <xdr:rowOff>133350</xdr:rowOff>
    </xdr:to>
    <xdr:sp macro="" textlink="">
      <xdr:nvSpPr>
        <xdr:cNvPr id="152" name="楕円 151"/>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143527</xdr:rowOff>
    </xdr:from>
    <xdr:ext cx="762000" cy="259045"/>
    <xdr:sp macro="" textlink="">
      <xdr:nvSpPr>
        <xdr:cNvPr id="153" name="テキスト ボックス 152"/>
        <xdr:cNvSpPr txBox="1"/>
      </xdr:nvSpPr>
      <xdr:spPr>
        <a:xfrm>
          <a:off x="14401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44450</xdr:rowOff>
    </xdr:from>
    <xdr:to>
      <xdr:col>69</xdr:col>
      <xdr:colOff>142875</xdr:colOff>
      <xdr:row>15</xdr:row>
      <xdr:rowOff>146050</xdr:rowOff>
    </xdr:to>
    <xdr:sp macro="" textlink="">
      <xdr:nvSpPr>
        <xdr:cNvPr id="154" name="楕円 153"/>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156227</xdr:rowOff>
    </xdr:from>
    <xdr:ext cx="762000" cy="259045"/>
    <xdr:sp macro="" textlink="">
      <xdr:nvSpPr>
        <xdr:cNvPr id="155" name="テキスト ボックス 154"/>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56" name="楕円 155"/>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7" name="テキスト ボックス 156"/>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ysClr val="windowText" lastClr="000000"/>
              </a:solidFill>
              <a:latin typeface="+mn-lt"/>
              <a:ea typeface="+mn-ea"/>
              <a:cs typeface="+mn-cs"/>
            </a:rPr>
            <a:t>　幼児教育無償化に伴う保育所運営費等扶助事業や幼稚園運営補助事業の増等により、</a:t>
          </a:r>
          <a:r>
            <a:rPr kumimoji="1" lang="ja-JP" altLang="ja-JP" sz="1100">
              <a:solidFill>
                <a:sysClr val="windowText" lastClr="000000"/>
              </a:solidFill>
              <a:effectLst/>
              <a:latin typeface="+mn-lt"/>
              <a:ea typeface="+mn-ea"/>
              <a:cs typeface="+mn-cs"/>
            </a:rPr>
            <a:t>経常収支比率に占める構成比としては対前年度で</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ポイント増となった。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今後も扶助費の増加が見込まれることから、自立を促すための支援を充実させる等、適正な執行に努める。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50800</xdr:rowOff>
    </xdr:to>
    <xdr:cxnSp macro="">
      <xdr:nvCxnSpPr>
        <xdr:cNvPr id="190" name="直線コネクタ 189"/>
        <xdr:cNvCxnSpPr/>
      </xdr:nvCxnSpPr>
      <xdr:spPr>
        <a:xfrm>
          <a:off x="3987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12700</xdr:rowOff>
    </xdr:to>
    <xdr:cxnSp macro="">
      <xdr:nvCxnSpPr>
        <xdr:cNvPr id="193" name="直線コネクタ 192"/>
        <xdr:cNvCxnSpPr/>
      </xdr:nvCxnSpPr>
      <xdr:spPr>
        <a:xfrm>
          <a:off x="3098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146050</xdr:rowOff>
    </xdr:to>
    <xdr:cxnSp macro="">
      <xdr:nvCxnSpPr>
        <xdr:cNvPr id="196" name="直線コネクタ 195"/>
        <xdr:cNvCxnSpPr/>
      </xdr:nvCxnSpPr>
      <xdr:spPr>
        <a:xfrm>
          <a:off x="2209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31750</xdr:rowOff>
    </xdr:to>
    <xdr:cxnSp macro="">
      <xdr:nvCxnSpPr>
        <xdr:cNvPr id="199" name="直線コネクタ 198"/>
        <xdr:cNvCxnSpPr/>
      </xdr:nvCxnSpPr>
      <xdr:spPr>
        <a:xfrm>
          <a:off x="1320800" y="974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9" name="楕円 208"/>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0"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2" name="テキスト ボックス 211"/>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4" name="テキスト ボックス 213"/>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216" name="テキスト ボックス 215"/>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7" name="楕円 216"/>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3827</xdr:rowOff>
    </xdr:from>
    <xdr:ext cx="762000" cy="259045"/>
    <xdr:sp macro="" textlink="">
      <xdr:nvSpPr>
        <xdr:cNvPr id="218" name="テキスト ボックス 217"/>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下水道事業の財務適用により、経費の性質が繰出金から補助費等に移行し、平成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年度決算からその他の経常収支比率が減少している。</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年度決算では介護保険事業特別会計等の繰出金が増加したため、経常収支比率は対前年度比で</a:t>
          </a:r>
          <a:r>
            <a:rPr kumimoji="1" lang="en-US" altLang="ja-JP" sz="1100">
              <a:solidFill>
                <a:sysClr val="windowText" lastClr="000000"/>
              </a:solidFill>
              <a:effectLst/>
              <a:latin typeface="+mn-lt"/>
              <a:ea typeface="+mn-ea"/>
              <a:cs typeface="+mn-cs"/>
            </a:rPr>
            <a:t>0.9</a:t>
          </a:r>
          <a:r>
            <a:rPr kumimoji="1" lang="ja-JP" altLang="ja-JP" sz="1100">
              <a:solidFill>
                <a:sysClr val="windowText" lastClr="000000"/>
              </a:solidFill>
              <a:effectLst/>
              <a:latin typeface="+mn-lt"/>
              <a:ea typeface="+mn-ea"/>
              <a:cs typeface="+mn-cs"/>
            </a:rPr>
            <a:t>ポイント増となり、類似団体平均を上回っている。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この項目で大部分を占める繰出金について、今後も各会計の動向に留意しつつ、適正な繰出に努める。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69850</xdr:rowOff>
    </xdr:to>
    <xdr:cxnSp macro="">
      <xdr:nvCxnSpPr>
        <xdr:cNvPr id="251" name="直線コネクタ 250"/>
        <xdr:cNvCxnSpPr/>
      </xdr:nvCxnSpPr>
      <xdr:spPr>
        <a:xfrm>
          <a:off x="15671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2" name="その他平均値テキスト"/>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127000</xdr:rowOff>
    </xdr:to>
    <xdr:cxnSp macro="">
      <xdr:nvCxnSpPr>
        <xdr:cNvPr id="254" name="直線コネクタ 253"/>
        <xdr:cNvCxnSpPr/>
      </xdr:nvCxnSpPr>
      <xdr:spPr>
        <a:xfrm>
          <a:off x="14782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6" name="テキスト ボックス 255"/>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63500</xdr:rowOff>
    </xdr:from>
    <xdr:to>
      <xdr:col>73</xdr:col>
      <xdr:colOff>180975</xdr:colOff>
      <xdr:row>56</xdr:row>
      <xdr:rowOff>88900</xdr:rowOff>
    </xdr:to>
    <xdr:cxnSp macro="">
      <xdr:nvCxnSpPr>
        <xdr:cNvPr id="257" name="直線コネクタ 256"/>
        <xdr:cNvCxnSpPr/>
      </xdr:nvCxnSpPr>
      <xdr:spPr>
        <a:xfrm>
          <a:off x="13893800" y="9664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63500</xdr:rowOff>
    </xdr:from>
    <xdr:to>
      <xdr:col>69</xdr:col>
      <xdr:colOff>92075</xdr:colOff>
      <xdr:row>61</xdr:row>
      <xdr:rowOff>107950</xdr:rowOff>
    </xdr:to>
    <xdr:cxnSp macro="">
      <xdr:nvCxnSpPr>
        <xdr:cNvPr id="260" name="直線コネクタ 259"/>
        <xdr:cNvCxnSpPr/>
      </xdr:nvCxnSpPr>
      <xdr:spPr>
        <a:xfrm flipV="1">
          <a:off x="13004800" y="9664700"/>
          <a:ext cx="889000" cy="90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99077</xdr:rowOff>
    </xdr:from>
    <xdr:ext cx="762000" cy="259045"/>
    <xdr:sp macro="" textlink="">
      <xdr:nvSpPr>
        <xdr:cNvPr id="262" name="テキスト ボックス 261"/>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4" name="テキスト ボックス 263"/>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2" name="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73" name="テキスト ボックス 272"/>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5" name="テキスト ボックス 274"/>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xdr:rowOff>
    </xdr:from>
    <xdr:to>
      <xdr:col>69</xdr:col>
      <xdr:colOff>142875</xdr:colOff>
      <xdr:row>56</xdr:row>
      <xdr:rowOff>114300</xdr:rowOff>
    </xdr:to>
    <xdr:sp macro="" textlink="">
      <xdr:nvSpPr>
        <xdr:cNvPr id="276" name="楕円 275"/>
        <xdr:cNvSpPr/>
      </xdr:nvSpPr>
      <xdr:spPr>
        <a:xfrm>
          <a:off x="13843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77" name="テキスト ボックス 276"/>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57150</xdr:rowOff>
    </xdr:from>
    <xdr:to>
      <xdr:col>65</xdr:col>
      <xdr:colOff>53975</xdr:colOff>
      <xdr:row>61</xdr:row>
      <xdr:rowOff>158750</xdr:rowOff>
    </xdr:to>
    <xdr:sp macro="" textlink="">
      <xdr:nvSpPr>
        <xdr:cNvPr id="278" name="楕円 277"/>
        <xdr:cNvSpPr/>
      </xdr:nvSpPr>
      <xdr:spPr>
        <a:xfrm>
          <a:off x="12954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143527</xdr:rowOff>
    </xdr:from>
    <xdr:ext cx="762000" cy="259045"/>
    <xdr:sp macro="" textlink="">
      <xdr:nvSpPr>
        <xdr:cNvPr id="279" name="テキスト ボックス 278"/>
        <xdr:cNvSpPr txBox="1"/>
      </xdr:nvSpPr>
      <xdr:spPr>
        <a:xfrm>
          <a:off x="12623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下水道事業の財務適用により、経費の性質が繰出金から補助費等に移行し</a:t>
          </a:r>
          <a:r>
            <a:rPr kumimoji="1" lang="ja-JP" altLang="en-US" sz="1100">
              <a:solidFill>
                <a:sysClr val="windowText" lastClr="000000"/>
              </a:solidFill>
              <a:effectLst/>
              <a:latin typeface="+mn-lt"/>
              <a:ea typeface="+mn-ea"/>
              <a:cs typeface="+mn-cs"/>
            </a:rPr>
            <a:t>た</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年度決算から補助費等の経常収支比率が増加し</a:t>
          </a:r>
          <a:r>
            <a:rPr kumimoji="1" lang="ja-JP" altLang="en-US" sz="1100">
              <a:solidFill>
                <a:sysClr val="windowText" lastClr="000000"/>
              </a:solidFill>
              <a:effectLst/>
              <a:latin typeface="+mn-lt"/>
              <a:ea typeface="+mn-ea"/>
              <a:cs typeface="+mn-cs"/>
            </a:rPr>
            <a:t>ている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令和元年</a:t>
          </a:r>
          <a:r>
            <a:rPr kumimoji="1" lang="ja-JP" altLang="ja-JP" sz="1100">
              <a:solidFill>
                <a:sysClr val="windowText" lastClr="000000"/>
              </a:solidFill>
              <a:effectLst/>
              <a:latin typeface="+mn-lt"/>
              <a:ea typeface="+mn-ea"/>
              <a:cs typeface="+mn-cs"/>
            </a:rPr>
            <a:t>度決算では経常収支比率は対前年度で</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類似団体平均値より</a:t>
          </a:r>
          <a:r>
            <a:rPr kumimoji="1" lang="ja-JP" altLang="en-US" sz="1100">
              <a:solidFill>
                <a:sysClr val="windowText" lastClr="000000"/>
              </a:solidFill>
              <a:effectLst/>
              <a:latin typeface="+mn-lt"/>
              <a:ea typeface="+mn-ea"/>
              <a:cs typeface="+mn-cs"/>
            </a:rPr>
            <a:t>高くなっている</a:t>
          </a:r>
          <a:r>
            <a:rPr kumimoji="1" lang="ja-JP" altLang="ja-JP" sz="1100">
              <a:solidFill>
                <a:sysClr val="windowText" lastClr="000000"/>
              </a:solidFill>
              <a:effectLst/>
              <a:latin typeface="+mn-lt"/>
              <a:ea typeface="+mn-ea"/>
              <a:cs typeface="+mn-cs"/>
            </a:rPr>
            <a:t>。今後も歳出決算額及び充当一般財源に留意しつつ、補助事業の公益性、有効性等を検証し、この水準を維持できるよう努める。</a:t>
          </a:r>
          <a:endParaRPr lang="ja-JP" altLang="ja-JP">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115570</xdr:rowOff>
    </xdr:to>
    <xdr:cxnSp macro="">
      <xdr:nvCxnSpPr>
        <xdr:cNvPr id="312" name="直線コネクタ 311"/>
        <xdr:cNvCxnSpPr/>
      </xdr:nvCxnSpPr>
      <xdr:spPr>
        <a:xfrm flipV="1">
          <a:off x="15671800" y="6040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115587</xdr:rowOff>
    </xdr:from>
    <xdr:ext cx="762000" cy="259045"/>
    <xdr:sp macro="" textlink="">
      <xdr:nvSpPr>
        <xdr:cNvPr id="313" name="補助費等平均値テキスト"/>
        <xdr:cNvSpPr txBox="1"/>
      </xdr:nvSpPr>
      <xdr:spPr>
        <a:xfrm>
          <a:off x="16598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100330</xdr:rowOff>
    </xdr:from>
    <xdr:to>
      <xdr:col>78</xdr:col>
      <xdr:colOff>69850</xdr:colOff>
      <xdr:row>35</xdr:row>
      <xdr:rowOff>115570</xdr:rowOff>
    </xdr:to>
    <xdr:cxnSp macro="">
      <xdr:nvCxnSpPr>
        <xdr:cNvPr id="315" name="直線コネクタ 314"/>
        <xdr:cNvCxnSpPr/>
      </xdr:nvCxnSpPr>
      <xdr:spPr>
        <a:xfrm>
          <a:off x="14782800" y="610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17" name="テキスト ボックス 316"/>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36</xdr:row>
      <xdr:rowOff>5080</xdr:rowOff>
    </xdr:to>
    <xdr:cxnSp macro="">
      <xdr:nvCxnSpPr>
        <xdr:cNvPr id="318" name="直線コネクタ 317"/>
        <xdr:cNvCxnSpPr/>
      </xdr:nvCxnSpPr>
      <xdr:spPr>
        <a:xfrm flipV="1">
          <a:off x="13893800" y="6101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69867</xdr:rowOff>
    </xdr:from>
    <xdr:ext cx="762000" cy="259045"/>
    <xdr:sp macro="" textlink="">
      <xdr:nvSpPr>
        <xdr:cNvPr id="320" name="テキスト ボックス 319"/>
        <xdr:cNvSpPr txBox="1"/>
      </xdr:nvSpPr>
      <xdr:spPr>
        <a:xfrm>
          <a:off x="14401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39370</xdr:rowOff>
    </xdr:from>
    <xdr:to>
      <xdr:col>69</xdr:col>
      <xdr:colOff>92075</xdr:colOff>
      <xdr:row>36</xdr:row>
      <xdr:rowOff>5080</xdr:rowOff>
    </xdr:to>
    <xdr:cxnSp macro="">
      <xdr:nvCxnSpPr>
        <xdr:cNvPr id="321" name="直線コネクタ 320"/>
        <xdr:cNvCxnSpPr/>
      </xdr:nvCxnSpPr>
      <xdr:spPr>
        <a:xfrm>
          <a:off x="13004800" y="569722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3" name="テキスト ボックス 322"/>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5" name="テキスト ボックス 324"/>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31" name="楕円 330"/>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132097</xdr:rowOff>
    </xdr:from>
    <xdr:ext cx="762000" cy="259045"/>
    <xdr:sp macro="" textlink="">
      <xdr:nvSpPr>
        <xdr:cNvPr id="332" name="補助費等該当値テキスト"/>
        <xdr:cNvSpPr txBox="1"/>
      </xdr:nvSpPr>
      <xdr:spPr>
        <a:xfrm>
          <a:off x="165989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33" name="楕円 332"/>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151147</xdr:rowOff>
    </xdr:from>
    <xdr:ext cx="736600" cy="259045"/>
    <xdr:sp macro="" textlink="">
      <xdr:nvSpPr>
        <xdr:cNvPr id="334" name="テキスト ボックス 333"/>
        <xdr:cNvSpPr txBox="1"/>
      </xdr:nvSpPr>
      <xdr:spPr>
        <a:xfrm>
          <a:off x="15290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49530</xdr:rowOff>
    </xdr:from>
    <xdr:to>
      <xdr:col>74</xdr:col>
      <xdr:colOff>31750</xdr:colOff>
      <xdr:row>35</xdr:row>
      <xdr:rowOff>151130</xdr:rowOff>
    </xdr:to>
    <xdr:sp macro="" textlink="">
      <xdr:nvSpPr>
        <xdr:cNvPr id="335" name="楕円 334"/>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135907</xdr:rowOff>
    </xdr:from>
    <xdr:ext cx="762000" cy="259045"/>
    <xdr:sp macro="" textlink="">
      <xdr:nvSpPr>
        <xdr:cNvPr id="336" name="テキスト ボックス 335"/>
        <xdr:cNvSpPr txBox="1"/>
      </xdr:nvSpPr>
      <xdr:spPr>
        <a:xfrm>
          <a:off x="14401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125730</xdr:rowOff>
    </xdr:from>
    <xdr:to>
      <xdr:col>69</xdr:col>
      <xdr:colOff>142875</xdr:colOff>
      <xdr:row>36</xdr:row>
      <xdr:rowOff>55880</xdr:rowOff>
    </xdr:to>
    <xdr:sp macro="" textlink="">
      <xdr:nvSpPr>
        <xdr:cNvPr id="337" name="楕円 336"/>
        <xdr:cNvSpPr/>
      </xdr:nvSpPr>
      <xdr:spPr>
        <a:xfrm>
          <a:off x="13843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38" name="テキスト ボックス 337"/>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160020</xdr:rowOff>
    </xdr:from>
    <xdr:to>
      <xdr:col>65</xdr:col>
      <xdr:colOff>53975</xdr:colOff>
      <xdr:row>33</xdr:row>
      <xdr:rowOff>90170</xdr:rowOff>
    </xdr:to>
    <xdr:sp macro="" textlink="">
      <xdr:nvSpPr>
        <xdr:cNvPr id="339" name="楕円 338"/>
        <xdr:cNvSpPr/>
      </xdr:nvSpPr>
      <xdr:spPr>
        <a:xfrm>
          <a:off x="12954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100347</xdr:rowOff>
    </xdr:from>
    <xdr:ext cx="762000" cy="259045"/>
    <xdr:sp macro="" textlink="">
      <xdr:nvSpPr>
        <xdr:cNvPr id="340" name="テキスト ボックス 339"/>
        <xdr:cNvSpPr txBox="1"/>
      </xdr:nvSpPr>
      <xdr:spPr>
        <a:xfrm>
          <a:off x="12623800" y="541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b="0" i="0" u="none" strike="noStrike" baseline="0" smtClean="0">
              <a:solidFill>
                <a:sysClr val="windowText" lastClr="000000"/>
              </a:solidFill>
              <a:latin typeface="+mn-lt"/>
              <a:ea typeface="+mn-ea"/>
              <a:cs typeface="+mn-cs"/>
            </a:rPr>
            <a:t>　元金償還金では償還が完了した減収補てん債やリサイクルプラザ整備事業債の減があるものの、臨時財政対策債やツインシティ整備事業債の増等により、</a:t>
          </a:r>
          <a:r>
            <a:rPr kumimoji="1" lang="ja-JP" altLang="ja-JP" sz="1050">
              <a:solidFill>
                <a:sysClr val="windowText" lastClr="000000"/>
              </a:solidFill>
              <a:effectLst/>
              <a:latin typeface="+mn-lt"/>
              <a:ea typeface="+mn-ea"/>
              <a:cs typeface="+mn-cs"/>
            </a:rPr>
            <a:t>経常経費充当一般財源は前年度比で約</a:t>
          </a:r>
          <a:r>
            <a:rPr kumimoji="1" lang="en-US" altLang="ja-JP" sz="1050">
              <a:solidFill>
                <a:sysClr val="windowText" lastClr="000000"/>
              </a:solidFill>
              <a:effectLst/>
              <a:latin typeface="+mn-lt"/>
              <a:ea typeface="+mn-ea"/>
              <a:cs typeface="+mn-cs"/>
            </a:rPr>
            <a:t>0.4</a:t>
          </a:r>
          <a:r>
            <a:rPr kumimoji="1" lang="ja-JP" altLang="ja-JP" sz="1050">
              <a:solidFill>
                <a:sysClr val="windowText" lastClr="000000"/>
              </a:solidFill>
              <a:effectLst/>
              <a:latin typeface="+mn-lt"/>
              <a:ea typeface="+mn-ea"/>
              <a:cs typeface="+mn-cs"/>
            </a:rPr>
            <a:t>億円</a:t>
          </a:r>
          <a:r>
            <a:rPr lang="ja-JP" altLang="en-US" sz="1050" b="0" i="0" u="none" strike="noStrike" baseline="0" smtClean="0">
              <a:solidFill>
                <a:sysClr val="windowText" lastClr="000000"/>
              </a:solidFill>
              <a:latin typeface="+mn-lt"/>
              <a:ea typeface="+mn-ea"/>
              <a:cs typeface="+mn-cs"/>
            </a:rPr>
            <a:t>増加した。</a:t>
          </a:r>
          <a:endParaRPr lang="ja-JP" altLang="ja-JP" sz="1200">
            <a:solidFill>
              <a:sysClr val="windowText" lastClr="000000"/>
            </a:solidFill>
            <a:effectLst/>
          </a:endParaRPr>
        </a:p>
        <a:p>
          <a:r>
            <a:rPr kumimoji="1" lang="ja-JP" altLang="en-US" sz="1050">
              <a:solidFill>
                <a:sysClr val="windowText" lastClr="000000"/>
              </a:solidFill>
              <a:effectLst/>
              <a:latin typeface="+mn-lt"/>
              <a:ea typeface="+mn-ea"/>
              <a:cs typeface="+mn-cs"/>
            </a:rPr>
            <a:t>　償還が本格化してきた環境事業センター整備や新庁舎建設、ツインシティ整備に伴い発行した建設債に加え、臨時財政対策債の償還の影響が大きく、多少の増減はあるものの公債費は増加傾向である。</a:t>
          </a:r>
          <a:r>
            <a:rPr kumimoji="1" lang="ja-JP" altLang="ja-JP" sz="1050">
              <a:solidFill>
                <a:sysClr val="windowText" lastClr="000000"/>
              </a:solidFill>
              <a:effectLst/>
              <a:latin typeface="+mn-lt"/>
              <a:ea typeface="+mn-ea"/>
              <a:cs typeface="+mn-cs"/>
            </a:rPr>
            <a:t>将来の負担が急激に増加しないよう、総額抑制及び平準化に努める。</a:t>
          </a:r>
          <a:endParaRPr lang="ja-JP" altLang="ja-JP" sz="12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75293</xdr:rowOff>
    </xdr:from>
    <xdr:to>
      <xdr:col>24</xdr:col>
      <xdr:colOff>25400</xdr:colOff>
      <xdr:row>75</xdr:row>
      <xdr:rowOff>86178</xdr:rowOff>
    </xdr:to>
    <xdr:cxnSp macro="">
      <xdr:nvCxnSpPr>
        <xdr:cNvPr id="375" name="直線コネクタ 374"/>
        <xdr:cNvCxnSpPr/>
      </xdr:nvCxnSpPr>
      <xdr:spPr>
        <a:xfrm flipV="1">
          <a:off x="3987800" y="129340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86178</xdr:rowOff>
    </xdr:from>
    <xdr:to>
      <xdr:col>19</xdr:col>
      <xdr:colOff>187325</xdr:colOff>
      <xdr:row>75</xdr:row>
      <xdr:rowOff>107950</xdr:rowOff>
    </xdr:to>
    <xdr:cxnSp macro="">
      <xdr:nvCxnSpPr>
        <xdr:cNvPr id="378" name="直線コネクタ 377"/>
        <xdr:cNvCxnSpPr/>
      </xdr:nvCxnSpPr>
      <xdr:spPr>
        <a:xfrm flipV="1">
          <a:off x="3098800" y="12944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80" name="テキスト ボックス 379"/>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64407</xdr:rowOff>
    </xdr:from>
    <xdr:to>
      <xdr:col>15</xdr:col>
      <xdr:colOff>98425</xdr:colOff>
      <xdr:row>75</xdr:row>
      <xdr:rowOff>107950</xdr:rowOff>
    </xdr:to>
    <xdr:cxnSp macro="">
      <xdr:nvCxnSpPr>
        <xdr:cNvPr id="381" name="直線コネクタ 380"/>
        <xdr:cNvCxnSpPr/>
      </xdr:nvCxnSpPr>
      <xdr:spPr>
        <a:xfrm>
          <a:off x="2209800" y="12923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3" name="テキスト ボックス 382"/>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75</xdr:row>
      <xdr:rowOff>64407</xdr:rowOff>
    </xdr:to>
    <xdr:cxnSp macro="">
      <xdr:nvCxnSpPr>
        <xdr:cNvPr id="384" name="直線コネクタ 383"/>
        <xdr:cNvCxnSpPr/>
      </xdr:nvCxnSpPr>
      <xdr:spPr>
        <a:xfrm>
          <a:off x="1320800" y="12814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24493</xdr:rowOff>
    </xdr:from>
    <xdr:to>
      <xdr:col>24</xdr:col>
      <xdr:colOff>76200</xdr:colOff>
      <xdr:row>75</xdr:row>
      <xdr:rowOff>126093</xdr:rowOff>
    </xdr:to>
    <xdr:sp macro="" textlink="">
      <xdr:nvSpPr>
        <xdr:cNvPr id="394" name="楕円 393"/>
        <xdr:cNvSpPr/>
      </xdr:nvSpPr>
      <xdr:spPr>
        <a:xfrm>
          <a:off x="47752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41020</xdr:rowOff>
    </xdr:from>
    <xdr:ext cx="762000" cy="259045"/>
    <xdr:sp macro="" textlink="">
      <xdr:nvSpPr>
        <xdr:cNvPr id="395" name="公債費該当値テキスト"/>
        <xdr:cNvSpPr txBox="1"/>
      </xdr:nvSpPr>
      <xdr:spPr>
        <a:xfrm>
          <a:off x="49149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35378</xdr:rowOff>
    </xdr:from>
    <xdr:to>
      <xdr:col>20</xdr:col>
      <xdr:colOff>38100</xdr:colOff>
      <xdr:row>75</xdr:row>
      <xdr:rowOff>136978</xdr:rowOff>
    </xdr:to>
    <xdr:sp macro="" textlink="">
      <xdr:nvSpPr>
        <xdr:cNvPr id="396" name="楕円 395"/>
        <xdr:cNvSpPr/>
      </xdr:nvSpPr>
      <xdr:spPr>
        <a:xfrm>
          <a:off x="3937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147155</xdr:rowOff>
    </xdr:from>
    <xdr:ext cx="736600" cy="259045"/>
    <xdr:sp macro="" textlink="">
      <xdr:nvSpPr>
        <xdr:cNvPr id="397" name="テキスト ボックス 396"/>
        <xdr:cNvSpPr txBox="1"/>
      </xdr:nvSpPr>
      <xdr:spPr>
        <a:xfrm>
          <a:off x="3606800" y="1266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8" name="楕円 397"/>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9" name="テキスト ボックス 398"/>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13607</xdr:rowOff>
    </xdr:from>
    <xdr:to>
      <xdr:col>11</xdr:col>
      <xdr:colOff>60325</xdr:colOff>
      <xdr:row>75</xdr:row>
      <xdr:rowOff>115207</xdr:rowOff>
    </xdr:to>
    <xdr:sp macro="" textlink="">
      <xdr:nvSpPr>
        <xdr:cNvPr id="400" name="楕円 399"/>
        <xdr:cNvSpPr/>
      </xdr:nvSpPr>
      <xdr:spPr>
        <a:xfrm>
          <a:off x="2159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125384</xdr:rowOff>
    </xdr:from>
    <xdr:ext cx="762000" cy="259045"/>
    <xdr:sp macro="" textlink="">
      <xdr:nvSpPr>
        <xdr:cNvPr id="401" name="テキスト ボックス 400"/>
        <xdr:cNvSpPr txBox="1"/>
      </xdr:nvSpPr>
      <xdr:spPr>
        <a:xfrm>
          <a:off x="1828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402" name="楕円 401"/>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403" name="テキスト ボックス 402"/>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公債費以外においては、経常収支比率に占める構成比としては類似団体内平均値よりも高い水準にある。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一方、経常収支比率では数値が高く算定されているものの、歳出決算額としての住民１人当たりコスト（円）では全国、神奈川県、類似団体のいずれの平均も下回っている項目が多数あることから、今後も歳出決算額及び充当一般財源に留意しつつ、健全な財政運営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58420</xdr:rowOff>
    </xdr:from>
    <xdr:to>
      <xdr:col>82</xdr:col>
      <xdr:colOff>107950</xdr:colOff>
      <xdr:row>80</xdr:row>
      <xdr:rowOff>58420</xdr:rowOff>
    </xdr:to>
    <xdr:cxnSp macro="">
      <xdr:nvCxnSpPr>
        <xdr:cNvPr id="434" name="直線コネクタ 433"/>
        <xdr:cNvCxnSpPr/>
      </xdr:nvCxnSpPr>
      <xdr:spPr>
        <a:xfrm>
          <a:off x="15671800" y="13774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129287</xdr:rowOff>
    </xdr:from>
    <xdr:to>
      <xdr:col>78</xdr:col>
      <xdr:colOff>69850</xdr:colOff>
      <xdr:row>80</xdr:row>
      <xdr:rowOff>58420</xdr:rowOff>
    </xdr:to>
    <xdr:cxnSp macro="">
      <xdr:nvCxnSpPr>
        <xdr:cNvPr id="437" name="直線コネクタ 436"/>
        <xdr:cNvCxnSpPr/>
      </xdr:nvCxnSpPr>
      <xdr:spPr>
        <a:xfrm>
          <a:off x="14782800" y="13673837"/>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129287</xdr:rowOff>
    </xdr:from>
    <xdr:to>
      <xdr:col>73</xdr:col>
      <xdr:colOff>180975</xdr:colOff>
      <xdr:row>79</xdr:row>
      <xdr:rowOff>147574</xdr:rowOff>
    </xdr:to>
    <xdr:cxnSp macro="">
      <xdr:nvCxnSpPr>
        <xdr:cNvPr id="440" name="直線コネクタ 439"/>
        <xdr:cNvCxnSpPr/>
      </xdr:nvCxnSpPr>
      <xdr:spPr>
        <a:xfrm flipV="1">
          <a:off x="13893800" y="136738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129287</xdr:rowOff>
    </xdr:from>
    <xdr:to>
      <xdr:col>69</xdr:col>
      <xdr:colOff>92075</xdr:colOff>
      <xdr:row>79</xdr:row>
      <xdr:rowOff>147574</xdr:rowOff>
    </xdr:to>
    <xdr:cxnSp macro="">
      <xdr:nvCxnSpPr>
        <xdr:cNvPr id="443" name="直線コネクタ 442"/>
        <xdr:cNvCxnSpPr/>
      </xdr:nvCxnSpPr>
      <xdr:spPr>
        <a:xfrm>
          <a:off x="13004800" y="136738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7620</xdr:rowOff>
    </xdr:from>
    <xdr:to>
      <xdr:col>82</xdr:col>
      <xdr:colOff>158750</xdr:colOff>
      <xdr:row>80</xdr:row>
      <xdr:rowOff>109220</xdr:rowOff>
    </xdr:to>
    <xdr:sp macro="" textlink="">
      <xdr:nvSpPr>
        <xdr:cNvPr id="453" name="楕円 452"/>
        <xdr:cNvSpPr/>
      </xdr:nvSpPr>
      <xdr:spPr>
        <a:xfrm>
          <a:off x="164592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151147</xdr:rowOff>
    </xdr:from>
    <xdr:ext cx="762000" cy="259045"/>
    <xdr:sp macro="" textlink="">
      <xdr:nvSpPr>
        <xdr:cNvPr id="454" name="公債費以外該当値テキスト"/>
        <xdr:cNvSpPr txBox="1"/>
      </xdr:nvSpPr>
      <xdr:spPr>
        <a:xfrm>
          <a:off x="165989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55" name="楕円 454"/>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56" name="テキスト ボックス 455"/>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57" name="楕円 456"/>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8" name="テキスト ボックス 457"/>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96774</xdr:rowOff>
    </xdr:from>
    <xdr:to>
      <xdr:col>69</xdr:col>
      <xdr:colOff>142875</xdr:colOff>
      <xdr:row>80</xdr:row>
      <xdr:rowOff>26924</xdr:rowOff>
    </xdr:to>
    <xdr:sp macro="" textlink="">
      <xdr:nvSpPr>
        <xdr:cNvPr id="459" name="楕円 458"/>
        <xdr:cNvSpPr/>
      </xdr:nvSpPr>
      <xdr:spPr>
        <a:xfrm>
          <a:off x="13843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11701</xdr:rowOff>
    </xdr:from>
    <xdr:ext cx="762000" cy="259045"/>
    <xdr:sp macro="" textlink="">
      <xdr:nvSpPr>
        <xdr:cNvPr id="460" name="テキスト ボックス 459"/>
        <xdr:cNvSpPr txBox="1"/>
      </xdr:nvSpPr>
      <xdr:spPr>
        <a:xfrm>
          <a:off x="13512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78487</xdr:rowOff>
    </xdr:from>
    <xdr:to>
      <xdr:col>65</xdr:col>
      <xdr:colOff>53975</xdr:colOff>
      <xdr:row>80</xdr:row>
      <xdr:rowOff>8637</xdr:rowOff>
    </xdr:to>
    <xdr:sp macro="" textlink="">
      <xdr:nvSpPr>
        <xdr:cNvPr id="461" name="楕円 460"/>
        <xdr:cNvSpPr/>
      </xdr:nvSpPr>
      <xdr:spPr>
        <a:xfrm>
          <a:off x="12954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164864</xdr:rowOff>
    </xdr:from>
    <xdr:ext cx="762000" cy="259045"/>
    <xdr:sp macro="" textlink="">
      <xdr:nvSpPr>
        <xdr:cNvPr id="462" name="テキスト ボックス 461"/>
        <xdr:cNvSpPr txBox="1"/>
      </xdr:nvSpPr>
      <xdr:spPr>
        <a:xfrm>
          <a:off x="12623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145174</xdr:rowOff>
    </xdr:from>
    <xdr:to>
      <xdr:col>29</xdr:col>
      <xdr:colOff>127000</xdr:colOff>
      <xdr:row>17</xdr:row>
      <xdr:rowOff>14262</xdr:rowOff>
    </xdr:to>
    <xdr:cxnSp macro="">
      <xdr:nvCxnSpPr>
        <xdr:cNvPr id="50" name="直線コネクタ 49"/>
        <xdr:cNvCxnSpPr/>
      </xdr:nvCxnSpPr>
      <xdr:spPr bwMode="auto">
        <a:xfrm flipV="1">
          <a:off x="5003800" y="2935999"/>
          <a:ext cx="647700" cy="40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151033</xdr:rowOff>
    </xdr:from>
    <xdr:ext cx="762000" cy="259045"/>
    <xdr:sp macro="" textlink="">
      <xdr:nvSpPr>
        <xdr:cNvPr id="51" name="人口1人当たり決算額の推移平均値テキスト130"/>
        <xdr:cNvSpPr txBox="1"/>
      </xdr:nvSpPr>
      <xdr:spPr>
        <a:xfrm>
          <a:off x="5740400" y="2941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14262</xdr:rowOff>
    </xdr:from>
    <xdr:to>
      <xdr:col>26</xdr:col>
      <xdr:colOff>50800</xdr:colOff>
      <xdr:row>17</xdr:row>
      <xdr:rowOff>61392</xdr:rowOff>
    </xdr:to>
    <xdr:cxnSp macro="">
      <xdr:nvCxnSpPr>
        <xdr:cNvPr id="53" name="直線コネクタ 52"/>
        <xdr:cNvCxnSpPr/>
      </xdr:nvCxnSpPr>
      <xdr:spPr bwMode="auto">
        <a:xfrm flipV="1">
          <a:off x="4305300" y="2976537"/>
          <a:ext cx="698500" cy="47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122458</xdr:rowOff>
    </xdr:from>
    <xdr:ext cx="736600" cy="259045"/>
    <xdr:sp macro="" textlink="">
      <xdr:nvSpPr>
        <xdr:cNvPr id="55" name="テキスト ボックス 54"/>
        <xdr:cNvSpPr txBox="1"/>
      </xdr:nvSpPr>
      <xdr:spPr>
        <a:xfrm>
          <a:off x="4622800" y="308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61392</xdr:rowOff>
    </xdr:from>
    <xdr:to>
      <xdr:col>22</xdr:col>
      <xdr:colOff>114300</xdr:colOff>
      <xdr:row>17</xdr:row>
      <xdr:rowOff>103378</xdr:rowOff>
    </xdr:to>
    <xdr:cxnSp macro="">
      <xdr:nvCxnSpPr>
        <xdr:cNvPr id="56" name="直線コネクタ 55"/>
        <xdr:cNvCxnSpPr/>
      </xdr:nvCxnSpPr>
      <xdr:spPr bwMode="auto">
        <a:xfrm flipV="1">
          <a:off x="3606800" y="3023667"/>
          <a:ext cx="698500" cy="4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149852</xdr:rowOff>
    </xdr:from>
    <xdr:ext cx="762000" cy="259045"/>
    <xdr:sp macro="" textlink="">
      <xdr:nvSpPr>
        <xdr:cNvPr id="58" name="テキスト ボックス 57"/>
        <xdr:cNvSpPr txBox="1"/>
      </xdr:nvSpPr>
      <xdr:spPr>
        <a:xfrm>
          <a:off x="3924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96482</xdr:rowOff>
    </xdr:from>
    <xdr:to>
      <xdr:col>18</xdr:col>
      <xdr:colOff>177800</xdr:colOff>
      <xdr:row>17</xdr:row>
      <xdr:rowOff>103378</xdr:rowOff>
    </xdr:to>
    <xdr:cxnSp macro="">
      <xdr:nvCxnSpPr>
        <xdr:cNvPr id="59" name="直線コネクタ 58"/>
        <xdr:cNvCxnSpPr/>
      </xdr:nvCxnSpPr>
      <xdr:spPr bwMode="auto">
        <a:xfrm>
          <a:off x="2908300" y="3058757"/>
          <a:ext cx="698500" cy="6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12044</xdr:rowOff>
    </xdr:from>
    <xdr:ext cx="762000" cy="259045"/>
    <xdr:sp macro="" textlink="">
      <xdr:nvSpPr>
        <xdr:cNvPr id="61" name="テキスト ボックス 60"/>
        <xdr:cNvSpPr txBox="1"/>
      </xdr:nvSpPr>
      <xdr:spPr>
        <a:xfrm>
          <a:off x="32258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160024</xdr:rowOff>
    </xdr:from>
    <xdr:ext cx="762000" cy="259045"/>
    <xdr:sp macro="" textlink="">
      <xdr:nvSpPr>
        <xdr:cNvPr id="63" name="テキスト ボックス 62"/>
        <xdr:cNvSpPr txBox="1"/>
      </xdr:nvSpPr>
      <xdr:spPr>
        <a:xfrm>
          <a:off x="2527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94374</xdr:rowOff>
    </xdr:from>
    <xdr:to>
      <xdr:col>29</xdr:col>
      <xdr:colOff>177800</xdr:colOff>
      <xdr:row>17</xdr:row>
      <xdr:rowOff>24524</xdr:rowOff>
    </xdr:to>
    <xdr:sp macro="" textlink="">
      <xdr:nvSpPr>
        <xdr:cNvPr id="69" name="楕円 68"/>
        <xdr:cNvSpPr/>
      </xdr:nvSpPr>
      <xdr:spPr bwMode="auto">
        <a:xfrm>
          <a:off x="5600700" y="2885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110901</xdr:rowOff>
    </xdr:from>
    <xdr:ext cx="762000" cy="259045"/>
    <xdr:sp macro="" textlink="">
      <xdr:nvSpPr>
        <xdr:cNvPr id="70" name="人口1人当たり決算額の推移該当値テキスト130"/>
        <xdr:cNvSpPr txBox="1"/>
      </xdr:nvSpPr>
      <xdr:spPr>
        <a:xfrm>
          <a:off x="5740400" y="273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134912</xdr:rowOff>
    </xdr:from>
    <xdr:to>
      <xdr:col>26</xdr:col>
      <xdr:colOff>101600</xdr:colOff>
      <xdr:row>17</xdr:row>
      <xdr:rowOff>65062</xdr:rowOff>
    </xdr:to>
    <xdr:sp macro="" textlink="">
      <xdr:nvSpPr>
        <xdr:cNvPr id="71" name="楕円 70"/>
        <xdr:cNvSpPr/>
      </xdr:nvSpPr>
      <xdr:spPr bwMode="auto">
        <a:xfrm>
          <a:off x="4953000" y="2925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75239</xdr:rowOff>
    </xdr:from>
    <xdr:ext cx="736600" cy="259045"/>
    <xdr:sp macro="" textlink="">
      <xdr:nvSpPr>
        <xdr:cNvPr id="72" name="テキスト ボックス 71"/>
        <xdr:cNvSpPr txBox="1"/>
      </xdr:nvSpPr>
      <xdr:spPr>
        <a:xfrm>
          <a:off x="4622800" y="26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10592</xdr:rowOff>
    </xdr:from>
    <xdr:to>
      <xdr:col>22</xdr:col>
      <xdr:colOff>165100</xdr:colOff>
      <xdr:row>17</xdr:row>
      <xdr:rowOff>112192</xdr:rowOff>
    </xdr:to>
    <xdr:sp macro="" textlink="">
      <xdr:nvSpPr>
        <xdr:cNvPr id="73" name="楕円 72"/>
        <xdr:cNvSpPr/>
      </xdr:nvSpPr>
      <xdr:spPr bwMode="auto">
        <a:xfrm>
          <a:off x="4254500" y="2972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122369</xdr:rowOff>
    </xdr:from>
    <xdr:ext cx="762000" cy="259045"/>
    <xdr:sp macro="" textlink="">
      <xdr:nvSpPr>
        <xdr:cNvPr id="74" name="テキスト ボックス 73"/>
        <xdr:cNvSpPr txBox="1"/>
      </xdr:nvSpPr>
      <xdr:spPr>
        <a:xfrm>
          <a:off x="3924300" y="274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52578</xdr:rowOff>
    </xdr:from>
    <xdr:to>
      <xdr:col>19</xdr:col>
      <xdr:colOff>38100</xdr:colOff>
      <xdr:row>17</xdr:row>
      <xdr:rowOff>154178</xdr:rowOff>
    </xdr:to>
    <xdr:sp macro="" textlink="">
      <xdr:nvSpPr>
        <xdr:cNvPr id="75" name="楕円 74"/>
        <xdr:cNvSpPr/>
      </xdr:nvSpPr>
      <xdr:spPr bwMode="auto">
        <a:xfrm>
          <a:off x="3556000" y="3014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164355</xdr:rowOff>
    </xdr:from>
    <xdr:ext cx="762000" cy="259045"/>
    <xdr:sp macro="" textlink="">
      <xdr:nvSpPr>
        <xdr:cNvPr id="76" name="テキスト ボックス 75"/>
        <xdr:cNvSpPr txBox="1"/>
      </xdr:nvSpPr>
      <xdr:spPr>
        <a:xfrm>
          <a:off x="3225800" y="278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45682</xdr:rowOff>
    </xdr:from>
    <xdr:to>
      <xdr:col>15</xdr:col>
      <xdr:colOff>101600</xdr:colOff>
      <xdr:row>17</xdr:row>
      <xdr:rowOff>147282</xdr:rowOff>
    </xdr:to>
    <xdr:sp macro="" textlink="">
      <xdr:nvSpPr>
        <xdr:cNvPr id="77" name="楕円 76"/>
        <xdr:cNvSpPr/>
      </xdr:nvSpPr>
      <xdr:spPr bwMode="auto">
        <a:xfrm>
          <a:off x="2857500" y="3007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157459</xdr:rowOff>
    </xdr:from>
    <xdr:ext cx="762000" cy="259045"/>
    <xdr:sp macro="" textlink="">
      <xdr:nvSpPr>
        <xdr:cNvPr id="78" name="テキスト ボックス 77"/>
        <xdr:cNvSpPr txBox="1"/>
      </xdr:nvSpPr>
      <xdr:spPr>
        <a:xfrm>
          <a:off x="2527300" y="277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62344</xdr:rowOff>
    </xdr:from>
    <xdr:to>
      <xdr:col>29</xdr:col>
      <xdr:colOff>127000</xdr:colOff>
      <xdr:row>36</xdr:row>
      <xdr:rowOff>106693</xdr:rowOff>
    </xdr:to>
    <xdr:cxnSp macro="">
      <xdr:nvCxnSpPr>
        <xdr:cNvPr id="111" name="直線コネクタ 110"/>
        <xdr:cNvCxnSpPr/>
      </xdr:nvCxnSpPr>
      <xdr:spPr bwMode="auto">
        <a:xfrm flipV="1">
          <a:off x="5003800" y="7015594"/>
          <a:ext cx="647700" cy="44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2" name="人口1人当たり決算額の推移平均値テキスト445"/>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22263</xdr:rowOff>
    </xdr:from>
    <xdr:to>
      <xdr:col>26</xdr:col>
      <xdr:colOff>50800</xdr:colOff>
      <xdr:row>36</xdr:row>
      <xdr:rowOff>106693</xdr:rowOff>
    </xdr:to>
    <xdr:cxnSp macro="">
      <xdr:nvCxnSpPr>
        <xdr:cNvPr id="114" name="直線コネクタ 113"/>
        <xdr:cNvCxnSpPr/>
      </xdr:nvCxnSpPr>
      <xdr:spPr bwMode="auto">
        <a:xfrm>
          <a:off x="4305300" y="6975513"/>
          <a:ext cx="698500" cy="84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22263</xdr:rowOff>
    </xdr:from>
    <xdr:to>
      <xdr:col>22</xdr:col>
      <xdr:colOff>114300</xdr:colOff>
      <xdr:row>36</xdr:row>
      <xdr:rowOff>138811</xdr:rowOff>
    </xdr:to>
    <xdr:cxnSp macro="">
      <xdr:nvCxnSpPr>
        <xdr:cNvPr id="117" name="直線コネクタ 116"/>
        <xdr:cNvCxnSpPr/>
      </xdr:nvCxnSpPr>
      <xdr:spPr bwMode="auto">
        <a:xfrm flipV="1">
          <a:off x="3606800" y="6975513"/>
          <a:ext cx="698500" cy="11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36513</xdr:rowOff>
    </xdr:from>
    <xdr:to>
      <xdr:col>18</xdr:col>
      <xdr:colOff>177800</xdr:colOff>
      <xdr:row>36</xdr:row>
      <xdr:rowOff>138811</xdr:rowOff>
    </xdr:to>
    <xdr:cxnSp macro="">
      <xdr:nvCxnSpPr>
        <xdr:cNvPr id="120" name="直線コネクタ 119"/>
        <xdr:cNvCxnSpPr/>
      </xdr:nvCxnSpPr>
      <xdr:spPr bwMode="auto">
        <a:xfrm>
          <a:off x="2908300" y="6989763"/>
          <a:ext cx="698500" cy="102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11544</xdr:rowOff>
    </xdr:from>
    <xdr:to>
      <xdr:col>29</xdr:col>
      <xdr:colOff>177800</xdr:colOff>
      <xdr:row>36</xdr:row>
      <xdr:rowOff>113144</xdr:rowOff>
    </xdr:to>
    <xdr:sp macro="" textlink="">
      <xdr:nvSpPr>
        <xdr:cNvPr id="130" name="楕円 129"/>
        <xdr:cNvSpPr/>
      </xdr:nvSpPr>
      <xdr:spPr bwMode="auto">
        <a:xfrm>
          <a:off x="5600700" y="6964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326521</xdr:rowOff>
    </xdr:from>
    <xdr:ext cx="762000" cy="259045"/>
    <xdr:sp macro="" textlink="">
      <xdr:nvSpPr>
        <xdr:cNvPr id="131" name="人口1人当たり決算額の推移該当値テキスト445"/>
        <xdr:cNvSpPr txBox="1"/>
      </xdr:nvSpPr>
      <xdr:spPr>
        <a:xfrm>
          <a:off x="5740400" y="693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55893</xdr:rowOff>
    </xdr:from>
    <xdr:to>
      <xdr:col>26</xdr:col>
      <xdr:colOff>101600</xdr:colOff>
      <xdr:row>36</xdr:row>
      <xdr:rowOff>157493</xdr:rowOff>
    </xdr:to>
    <xdr:sp macro="" textlink="">
      <xdr:nvSpPr>
        <xdr:cNvPr id="132" name="楕円 131"/>
        <xdr:cNvSpPr/>
      </xdr:nvSpPr>
      <xdr:spPr bwMode="auto">
        <a:xfrm>
          <a:off x="4953000" y="7009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142270</xdr:rowOff>
    </xdr:from>
    <xdr:ext cx="736600" cy="259045"/>
    <xdr:sp macro="" textlink="">
      <xdr:nvSpPr>
        <xdr:cNvPr id="133" name="テキスト ボックス 132"/>
        <xdr:cNvSpPr txBox="1"/>
      </xdr:nvSpPr>
      <xdr:spPr>
        <a:xfrm>
          <a:off x="4622800" y="709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314363</xdr:rowOff>
    </xdr:from>
    <xdr:to>
      <xdr:col>22</xdr:col>
      <xdr:colOff>165100</xdr:colOff>
      <xdr:row>36</xdr:row>
      <xdr:rowOff>73063</xdr:rowOff>
    </xdr:to>
    <xdr:sp macro="" textlink="">
      <xdr:nvSpPr>
        <xdr:cNvPr id="134" name="楕円 133"/>
        <xdr:cNvSpPr/>
      </xdr:nvSpPr>
      <xdr:spPr bwMode="auto">
        <a:xfrm>
          <a:off x="4254500" y="692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57840</xdr:rowOff>
    </xdr:from>
    <xdr:ext cx="762000" cy="259045"/>
    <xdr:sp macro="" textlink="">
      <xdr:nvSpPr>
        <xdr:cNvPr id="135" name="テキスト ボックス 134"/>
        <xdr:cNvSpPr txBox="1"/>
      </xdr:nvSpPr>
      <xdr:spPr>
        <a:xfrm>
          <a:off x="3924300" y="701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88011</xdr:rowOff>
    </xdr:from>
    <xdr:to>
      <xdr:col>19</xdr:col>
      <xdr:colOff>38100</xdr:colOff>
      <xdr:row>37</xdr:row>
      <xdr:rowOff>18161</xdr:rowOff>
    </xdr:to>
    <xdr:sp macro="" textlink="">
      <xdr:nvSpPr>
        <xdr:cNvPr id="136" name="楕円 135"/>
        <xdr:cNvSpPr/>
      </xdr:nvSpPr>
      <xdr:spPr bwMode="auto">
        <a:xfrm>
          <a:off x="3556000" y="7041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2938</xdr:rowOff>
    </xdr:from>
    <xdr:ext cx="762000" cy="259045"/>
    <xdr:sp macro="" textlink="">
      <xdr:nvSpPr>
        <xdr:cNvPr id="137" name="テキスト ボックス 136"/>
        <xdr:cNvSpPr txBox="1"/>
      </xdr:nvSpPr>
      <xdr:spPr>
        <a:xfrm>
          <a:off x="3225800" y="712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328613</xdr:rowOff>
    </xdr:from>
    <xdr:to>
      <xdr:col>15</xdr:col>
      <xdr:colOff>101600</xdr:colOff>
      <xdr:row>36</xdr:row>
      <xdr:rowOff>87313</xdr:rowOff>
    </xdr:to>
    <xdr:sp macro="" textlink="">
      <xdr:nvSpPr>
        <xdr:cNvPr id="138" name="楕円 137"/>
        <xdr:cNvSpPr/>
      </xdr:nvSpPr>
      <xdr:spPr bwMode="auto">
        <a:xfrm>
          <a:off x="2857500" y="6938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72090</xdr:rowOff>
    </xdr:from>
    <xdr:ext cx="762000" cy="259045"/>
    <xdr:sp macro="" textlink="">
      <xdr:nvSpPr>
        <xdr:cNvPr id="139" name="テキスト ボックス 138"/>
        <xdr:cNvSpPr txBox="1"/>
      </xdr:nvSpPr>
      <xdr:spPr>
        <a:xfrm>
          <a:off x="2527300" y="702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256,947
251,710
67.82
86,262,227
82,321,541
3,248,763
48,842,924
54,436,325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168532</xdr:rowOff>
    </xdr:from>
    <xdr:to>
      <xdr:col>24</xdr:col>
      <xdr:colOff>63500</xdr:colOff>
      <xdr:row>35</xdr:row>
      <xdr:rowOff>10198</xdr:rowOff>
    </xdr:to>
    <xdr:cxnSp macro="">
      <xdr:nvCxnSpPr>
        <xdr:cNvPr id="65" name="直線コネクタ 64"/>
        <xdr:cNvCxnSpPr/>
      </xdr:nvCxnSpPr>
      <xdr:spPr>
        <a:xfrm>
          <a:off x="3797300" y="5997832"/>
          <a:ext cx="838200" cy="1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168532</xdr:rowOff>
    </xdr:from>
    <xdr:to>
      <xdr:col>19</xdr:col>
      <xdr:colOff>177800</xdr:colOff>
      <xdr:row>35</xdr:row>
      <xdr:rowOff>45974</xdr:rowOff>
    </xdr:to>
    <xdr:cxnSp macro="">
      <xdr:nvCxnSpPr>
        <xdr:cNvPr id="68" name="直線コネクタ 67"/>
        <xdr:cNvCxnSpPr/>
      </xdr:nvCxnSpPr>
      <xdr:spPr>
        <a:xfrm flipV="1">
          <a:off x="2908300" y="5997832"/>
          <a:ext cx="889000" cy="4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45974</xdr:rowOff>
    </xdr:from>
    <xdr:to>
      <xdr:col>15</xdr:col>
      <xdr:colOff>50800</xdr:colOff>
      <xdr:row>35</xdr:row>
      <xdr:rowOff>64348</xdr:rowOff>
    </xdr:to>
    <xdr:cxnSp macro="">
      <xdr:nvCxnSpPr>
        <xdr:cNvPr id="71" name="直線コネクタ 70"/>
        <xdr:cNvCxnSpPr/>
      </xdr:nvCxnSpPr>
      <xdr:spPr>
        <a:xfrm flipV="1">
          <a:off x="2019300" y="6046724"/>
          <a:ext cx="889000" cy="1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49803</xdr:rowOff>
    </xdr:from>
    <xdr:to>
      <xdr:col>10</xdr:col>
      <xdr:colOff>114300</xdr:colOff>
      <xdr:row>35</xdr:row>
      <xdr:rowOff>64348</xdr:rowOff>
    </xdr:to>
    <xdr:cxnSp macro="">
      <xdr:nvCxnSpPr>
        <xdr:cNvPr id="74" name="直線コネクタ 73"/>
        <xdr:cNvCxnSpPr/>
      </xdr:nvCxnSpPr>
      <xdr:spPr>
        <a:xfrm>
          <a:off x="1130300" y="6050553"/>
          <a:ext cx="889000" cy="1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108958</xdr:rowOff>
    </xdr:from>
    <xdr:ext cx="534377" cy="259045"/>
    <xdr:sp macro="" textlink="">
      <xdr:nvSpPr>
        <xdr:cNvPr id="78" name="テキスト ボックス 77"/>
        <xdr:cNvSpPr txBox="1"/>
      </xdr:nvSpPr>
      <xdr:spPr>
        <a:xfrm>
          <a:off x="863111" y="57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130848</xdr:rowOff>
    </xdr:from>
    <xdr:to>
      <xdr:col>24</xdr:col>
      <xdr:colOff>114300</xdr:colOff>
      <xdr:row>35</xdr:row>
      <xdr:rowOff>60998</xdr:rowOff>
    </xdr:to>
    <xdr:sp macro="" textlink="">
      <xdr:nvSpPr>
        <xdr:cNvPr id="84" name="楕円 83"/>
        <xdr:cNvSpPr/>
      </xdr:nvSpPr>
      <xdr:spPr>
        <a:xfrm>
          <a:off x="4584700" y="596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153725</xdr:rowOff>
    </xdr:from>
    <xdr:ext cx="534377" cy="259045"/>
    <xdr:sp macro="" textlink="">
      <xdr:nvSpPr>
        <xdr:cNvPr id="85" name="人件費該当値テキスト"/>
        <xdr:cNvSpPr txBox="1"/>
      </xdr:nvSpPr>
      <xdr:spPr>
        <a:xfrm>
          <a:off x="4686300" y="581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117732</xdr:rowOff>
    </xdr:from>
    <xdr:to>
      <xdr:col>20</xdr:col>
      <xdr:colOff>38100</xdr:colOff>
      <xdr:row>35</xdr:row>
      <xdr:rowOff>47882</xdr:rowOff>
    </xdr:to>
    <xdr:sp macro="" textlink="">
      <xdr:nvSpPr>
        <xdr:cNvPr id="86" name="楕円 85"/>
        <xdr:cNvSpPr/>
      </xdr:nvSpPr>
      <xdr:spPr>
        <a:xfrm>
          <a:off x="3746500" y="594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64409</xdr:rowOff>
    </xdr:from>
    <xdr:ext cx="534377" cy="259045"/>
    <xdr:sp macro="" textlink="">
      <xdr:nvSpPr>
        <xdr:cNvPr id="87" name="テキスト ボックス 86"/>
        <xdr:cNvSpPr txBox="1"/>
      </xdr:nvSpPr>
      <xdr:spPr>
        <a:xfrm>
          <a:off x="3530111" y="572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166624</xdr:rowOff>
    </xdr:from>
    <xdr:to>
      <xdr:col>15</xdr:col>
      <xdr:colOff>101600</xdr:colOff>
      <xdr:row>35</xdr:row>
      <xdr:rowOff>96774</xdr:rowOff>
    </xdr:to>
    <xdr:sp macro="" textlink="">
      <xdr:nvSpPr>
        <xdr:cNvPr id="88" name="楕円 87"/>
        <xdr:cNvSpPr/>
      </xdr:nvSpPr>
      <xdr:spPr>
        <a:xfrm>
          <a:off x="2857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113301</xdr:rowOff>
    </xdr:from>
    <xdr:ext cx="534377" cy="259045"/>
    <xdr:sp macro="" textlink="">
      <xdr:nvSpPr>
        <xdr:cNvPr id="89" name="テキスト ボックス 88"/>
        <xdr:cNvSpPr txBox="1"/>
      </xdr:nvSpPr>
      <xdr:spPr>
        <a:xfrm>
          <a:off x="2641111" y="577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13548</xdr:rowOff>
    </xdr:from>
    <xdr:to>
      <xdr:col>10</xdr:col>
      <xdr:colOff>165100</xdr:colOff>
      <xdr:row>35</xdr:row>
      <xdr:rowOff>115148</xdr:rowOff>
    </xdr:to>
    <xdr:sp macro="" textlink="">
      <xdr:nvSpPr>
        <xdr:cNvPr id="90" name="楕円 89"/>
        <xdr:cNvSpPr/>
      </xdr:nvSpPr>
      <xdr:spPr>
        <a:xfrm>
          <a:off x="1968500" y="601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131675</xdr:rowOff>
    </xdr:from>
    <xdr:ext cx="534377" cy="259045"/>
    <xdr:sp macro="" textlink="">
      <xdr:nvSpPr>
        <xdr:cNvPr id="91" name="テキスト ボックス 90"/>
        <xdr:cNvSpPr txBox="1"/>
      </xdr:nvSpPr>
      <xdr:spPr>
        <a:xfrm>
          <a:off x="1752111" y="578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170453</xdr:rowOff>
    </xdr:from>
    <xdr:to>
      <xdr:col>6</xdr:col>
      <xdr:colOff>38100</xdr:colOff>
      <xdr:row>35</xdr:row>
      <xdr:rowOff>100603</xdr:rowOff>
    </xdr:to>
    <xdr:sp macro="" textlink="">
      <xdr:nvSpPr>
        <xdr:cNvPr id="92" name="楕円 91"/>
        <xdr:cNvSpPr/>
      </xdr:nvSpPr>
      <xdr:spPr>
        <a:xfrm>
          <a:off x="1079500" y="59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91730</xdr:rowOff>
    </xdr:from>
    <xdr:ext cx="534377" cy="259045"/>
    <xdr:sp macro="" textlink="">
      <xdr:nvSpPr>
        <xdr:cNvPr id="93" name="テキスト ボックス 92"/>
        <xdr:cNvSpPr txBox="1"/>
      </xdr:nvSpPr>
      <xdr:spPr>
        <a:xfrm>
          <a:off x="863111" y="609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53792</xdr:rowOff>
    </xdr:from>
    <xdr:to>
      <xdr:col>24</xdr:col>
      <xdr:colOff>63500</xdr:colOff>
      <xdr:row>58</xdr:row>
      <xdr:rowOff>40808</xdr:rowOff>
    </xdr:to>
    <xdr:cxnSp macro="">
      <xdr:nvCxnSpPr>
        <xdr:cNvPr id="121" name="直線コネクタ 120"/>
        <xdr:cNvCxnSpPr/>
      </xdr:nvCxnSpPr>
      <xdr:spPr>
        <a:xfrm flipV="1">
          <a:off x="3797300" y="9826442"/>
          <a:ext cx="838200" cy="15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46077</xdr:rowOff>
    </xdr:from>
    <xdr:ext cx="534377" cy="259045"/>
    <xdr:sp macro="" textlink="">
      <xdr:nvSpPr>
        <xdr:cNvPr id="122" name="物件費平均値テキスト"/>
        <xdr:cNvSpPr txBox="1"/>
      </xdr:nvSpPr>
      <xdr:spPr>
        <a:xfrm>
          <a:off x="4686300" y="930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40808</xdr:rowOff>
    </xdr:from>
    <xdr:to>
      <xdr:col>19</xdr:col>
      <xdr:colOff>177800</xdr:colOff>
      <xdr:row>58</xdr:row>
      <xdr:rowOff>124018</xdr:rowOff>
    </xdr:to>
    <xdr:cxnSp macro="">
      <xdr:nvCxnSpPr>
        <xdr:cNvPr id="124" name="直線コネクタ 123"/>
        <xdr:cNvCxnSpPr/>
      </xdr:nvCxnSpPr>
      <xdr:spPr>
        <a:xfrm flipV="1">
          <a:off x="2908300" y="9984908"/>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124731</xdr:rowOff>
    </xdr:from>
    <xdr:ext cx="534377" cy="259045"/>
    <xdr:sp macro="" textlink="">
      <xdr:nvSpPr>
        <xdr:cNvPr id="126" name="テキスト ボックス 125"/>
        <xdr:cNvSpPr txBox="1"/>
      </xdr:nvSpPr>
      <xdr:spPr>
        <a:xfrm>
          <a:off x="3530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124018</xdr:rowOff>
    </xdr:from>
    <xdr:to>
      <xdr:col>15</xdr:col>
      <xdr:colOff>50800</xdr:colOff>
      <xdr:row>59</xdr:row>
      <xdr:rowOff>47300</xdr:rowOff>
    </xdr:to>
    <xdr:cxnSp macro="">
      <xdr:nvCxnSpPr>
        <xdr:cNvPr id="127" name="直線コネクタ 126"/>
        <xdr:cNvCxnSpPr/>
      </xdr:nvCxnSpPr>
      <xdr:spPr>
        <a:xfrm flipV="1">
          <a:off x="2019300" y="10068118"/>
          <a:ext cx="889000" cy="9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9334</xdr:rowOff>
    </xdr:from>
    <xdr:ext cx="534377" cy="259045"/>
    <xdr:sp macro="" textlink="">
      <xdr:nvSpPr>
        <xdr:cNvPr id="129" name="テキスト ボックス 128"/>
        <xdr:cNvSpPr txBox="1"/>
      </xdr:nvSpPr>
      <xdr:spPr>
        <a:xfrm>
          <a:off x="2641111" y="943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132705</xdr:rowOff>
    </xdr:from>
    <xdr:to>
      <xdr:col>10</xdr:col>
      <xdr:colOff>114300</xdr:colOff>
      <xdr:row>59</xdr:row>
      <xdr:rowOff>47300</xdr:rowOff>
    </xdr:to>
    <xdr:cxnSp macro="">
      <xdr:nvCxnSpPr>
        <xdr:cNvPr id="130" name="直線コネクタ 129"/>
        <xdr:cNvCxnSpPr/>
      </xdr:nvCxnSpPr>
      <xdr:spPr>
        <a:xfrm>
          <a:off x="1130300" y="10076805"/>
          <a:ext cx="8890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28353</xdr:rowOff>
    </xdr:from>
    <xdr:ext cx="534377" cy="259045"/>
    <xdr:sp macro="" textlink="">
      <xdr:nvSpPr>
        <xdr:cNvPr id="132" name="テキスト ボックス 131"/>
        <xdr:cNvSpPr txBox="1"/>
      </xdr:nvSpPr>
      <xdr:spPr>
        <a:xfrm>
          <a:off x="1752111" y="94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49659</xdr:rowOff>
    </xdr:from>
    <xdr:ext cx="534377" cy="259045"/>
    <xdr:sp macro="" textlink="">
      <xdr:nvSpPr>
        <xdr:cNvPr id="134" name="テキスト ボックス 133"/>
        <xdr:cNvSpPr txBox="1"/>
      </xdr:nvSpPr>
      <xdr:spPr>
        <a:xfrm>
          <a:off x="863111" y="94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2992</xdr:rowOff>
    </xdr:from>
    <xdr:to>
      <xdr:col>24</xdr:col>
      <xdr:colOff>114300</xdr:colOff>
      <xdr:row>57</xdr:row>
      <xdr:rowOff>104592</xdr:rowOff>
    </xdr:to>
    <xdr:sp macro="" textlink="">
      <xdr:nvSpPr>
        <xdr:cNvPr id="140" name="楕円 139"/>
        <xdr:cNvSpPr/>
      </xdr:nvSpPr>
      <xdr:spPr>
        <a:xfrm>
          <a:off x="4584700" y="97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152869</xdr:rowOff>
    </xdr:from>
    <xdr:ext cx="534377" cy="259045"/>
    <xdr:sp macro="" textlink="">
      <xdr:nvSpPr>
        <xdr:cNvPr id="141" name="物件費該当値テキスト"/>
        <xdr:cNvSpPr txBox="1"/>
      </xdr:nvSpPr>
      <xdr:spPr>
        <a:xfrm>
          <a:off x="4686300" y="975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161458</xdr:rowOff>
    </xdr:from>
    <xdr:to>
      <xdr:col>20</xdr:col>
      <xdr:colOff>38100</xdr:colOff>
      <xdr:row>58</xdr:row>
      <xdr:rowOff>91608</xdr:rowOff>
    </xdr:to>
    <xdr:sp macro="" textlink="">
      <xdr:nvSpPr>
        <xdr:cNvPr id="142" name="楕円 141"/>
        <xdr:cNvSpPr/>
      </xdr:nvSpPr>
      <xdr:spPr>
        <a:xfrm>
          <a:off x="3746500" y="99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82735</xdr:rowOff>
    </xdr:from>
    <xdr:ext cx="534377" cy="259045"/>
    <xdr:sp macro="" textlink="">
      <xdr:nvSpPr>
        <xdr:cNvPr id="143" name="テキスト ボックス 142"/>
        <xdr:cNvSpPr txBox="1"/>
      </xdr:nvSpPr>
      <xdr:spPr>
        <a:xfrm>
          <a:off x="3530111" y="1002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73218</xdr:rowOff>
    </xdr:from>
    <xdr:to>
      <xdr:col>15</xdr:col>
      <xdr:colOff>101600</xdr:colOff>
      <xdr:row>59</xdr:row>
      <xdr:rowOff>3368</xdr:rowOff>
    </xdr:to>
    <xdr:sp macro="" textlink="">
      <xdr:nvSpPr>
        <xdr:cNvPr id="144" name="楕円 143"/>
        <xdr:cNvSpPr/>
      </xdr:nvSpPr>
      <xdr:spPr>
        <a:xfrm>
          <a:off x="2857500" y="1001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165945</xdr:rowOff>
    </xdr:from>
    <xdr:ext cx="534377" cy="259045"/>
    <xdr:sp macro="" textlink="">
      <xdr:nvSpPr>
        <xdr:cNvPr id="145" name="テキスト ボックス 144"/>
        <xdr:cNvSpPr txBox="1"/>
      </xdr:nvSpPr>
      <xdr:spPr>
        <a:xfrm>
          <a:off x="2641111" y="1011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167950</xdr:rowOff>
    </xdr:from>
    <xdr:to>
      <xdr:col>10</xdr:col>
      <xdr:colOff>165100</xdr:colOff>
      <xdr:row>59</xdr:row>
      <xdr:rowOff>98100</xdr:rowOff>
    </xdr:to>
    <xdr:sp macro="" textlink="">
      <xdr:nvSpPr>
        <xdr:cNvPr id="146" name="楕円 145"/>
        <xdr:cNvSpPr/>
      </xdr:nvSpPr>
      <xdr:spPr>
        <a:xfrm>
          <a:off x="1968500" y="1011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89227</xdr:rowOff>
    </xdr:from>
    <xdr:ext cx="534377" cy="259045"/>
    <xdr:sp macro="" textlink="">
      <xdr:nvSpPr>
        <xdr:cNvPr id="147" name="テキスト ボックス 146"/>
        <xdr:cNvSpPr txBox="1"/>
      </xdr:nvSpPr>
      <xdr:spPr>
        <a:xfrm>
          <a:off x="1752111" y="102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81905</xdr:rowOff>
    </xdr:from>
    <xdr:to>
      <xdr:col>6</xdr:col>
      <xdr:colOff>38100</xdr:colOff>
      <xdr:row>59</xdr:row>
      <xdr:rowOff>12055</xdr:rowOff>
    </xdr:to>
    <xdr:sp macro="" textlink="">
      <xdr:nvSpPr>
        <xdr:cNvPr id="148" name="楕円 147"/>
        <xdr:cNvSpPr/>
      </xdr:nvSpPr>
      <xdr:spPr>
        <a:xfrm>
          <a:off x="1079500" y="100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3182</xdr:rowOff>
    </xdr:from>
    <xdr:ext cx="534377" cy="259045"/>
    <xdr:sp macro="" textlink="">
      <xdr:nvSpPr>
        <xdr:cNvPr id="149" name="テキスト ボックス 148"/>
        <xdr:cNvSpPr txBox="1"/>
      </xdr:nvSpPr>
      <xdr:spPr>
        <a:xfrm>
          <a:off x="863111" y="1011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140244</xdr:rowOff>
    </xdr:from>
    <xdr:to>
      <xdr:col>24</xdr:col>
      <xdr:colOff>63500</xdr:colOff>
      <xdr:row>76</xdr:row>
      <xdr:rowOff>145687</xdr:rowOff>
    </xdr:to>
    <xdr:cxnSp macro="">
      <xdr:nvCxnSpPr>
        <xdr:cNvPr id="180" name="直線コネクタ 179"/>
        <xdr:cNvCxnSpPr/>
      </xdr:nvCxnSpPr>
      <xdr:spPr>
        <a:xfrm flipV="1">
          <a:off x="3797300" y="13170444"/>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1" name="維持補修費平均値テキスト"/>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145687</xdr:rowOff>
    </xdr:from>
    <xdr:to>
      <xdr:col>19</xdr:col>
      <xdr:colOff>177800</xdr:colOff>
      <xdr:row>77</xdr:row>
      <xdr:rowOff>22025</xdr:rowOff>
    </xdr:to>
    <xdr:cxnSp macro="">
      <xdr:nvCxnSpPr>
        <xdr:cNvPr id="183" name="直線コネクタ 182"/>
        <xdr:cNvCxnSpPr/>
      </xdr:nvCxnSpPr>
      <xdr:spPr>
        <a:xfrm flipV="1">
          <a:off x="2908300" y="13175887"/>
          <a:ext cx="889000" cy="4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22025</xdr:rowOff>
    </xdr:from>
    <xdr:to>
      <xdr:col>15</xdr:col>
      <xdr:colOff>50800</xdr:colOff>
      <xdr:row>77</xdr:row>
      <xdr:rowOff>28121</xdr:rowOff>
    </xdr:to>
    <xdr:cxnSp macro="">
      <xdr:nvCxnSpPr>
        <xdr:cNvPr id="186" name="直線コネクタ 185"/>
        <xdr:cNvCxnSpPr/>
      </xdr:nvCxnSpPr>
      <xdr:spPr>
        <a:xfrm flipV="1">
          <a:off x="2019300" y="1322367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28121</xdr:rowOff>
    </xdr:from>
    <xdr:to>
      <xdr:col>10</xdr:col>
      <xdr:colOff>114300</xdr:colOff>
      <xdr:row>77</xdr:row>
      <xdr:rowOff>31931</xdr:rowOff>
    </xdr:to>
    <xdr:cxnSp macro="">
      <xdr:nvCxnSpPr>
        <xdr:cNvPr id="189" name="直線コネクタ 188"/>
        <xdr:cNvCxnSpPr/>
      </xdr:nvCxnSpPr>
      <xdr:spPr>
        <a:xfrm flipV="1">
          <a:off x="1130300" y="1322977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1" name="テキスト ボックス 190"/>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3" name="テキスト ボックス 192"/>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89444</xdr:rowOff>
    </xdr:from>
    <xdr:to>
      <xdr:col>24</xdr:col>
      <xdr:colOff>114300</xdr:colOff>
      <xdr:row>77</xdr:row>
      <xdr:rowOff>19594</xdr:rowOff>
    </xdr:to>
    <xdr:sp macro="" textlink="">
      <xdr:nvSpPr>
        <xdr:cNvPr id="199" name="楕円 198"/>
        <xdr:cNvSpPr/>
      </xdr:nvSpPr>
      <xdr:spPr>
        <a:xfrm>
          <a:off x="4584700" y="1311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67871</xdr:rowOff>
    </xdr:from>
    <xdr:ext cx="469744" cy="259045"/>
    <xdr:sp macro="" textlink="">
      <xdr:nvSpPr>
        <xdr:cNvPr id="200" name="維持補修費該当値テキスト"/>
        <xdr:cNvSpPr txBox="1"/>
      </xdr:nvSpPr>
      <xdr:spPr>
        <a:xfrm>
          <a:off x="4686300" y="1309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94887</xdr:rowOff>
    </xdr:from>
    <xdr:to>
      <xdr:col>20</xdr:col>
      <xdr:colOff>38100</xdr:colOff>
      <xdr:row>77</xdr:row>
      <xdr:rowOff>25037</xdr:rowOff>
    </xdr:to>
    <xdr:sp macro="" textlink="">
      <xdr:nvSpPr>
        <xdr:cNvPr id="201" name="楕円 200"/>
        <xdr:cNvSpPr/>
      </xdr:nvSpPr>
      <xdr:spPr>
        <a:xfrm>
          <a:off x="3746500" y="1312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16164</xdr:rowOff>
    </xdr:from>
    <xdr:ext cx="469744" cy="259045"/>
    <xdr:sp macro="" textlink="">
      <xdr:nvSpPr>
        <xdr:cNvPr id="202" name="テキスト ボックス 201"/>
        <xdr:cNvSpPr txBox="1"/>
      </xdr:nvSpPr>
      <xdr:spPr>
        <a:xfrm>
          <a:off x="3562428" y="1321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142675</xdr:rowOff>
    </xdr:from>
    <xdr:to>
      <xdr:col>15</xdr:col>
      <xdr:colOff>101600</xdr:colOff>
      <xdr:row>77</xdr:row>
      <xdr:rowOff>72825</xdr:rowOff>
    </xdr:to>
    <xdr:sp macro="" textlink="">
      <xdr:nvSpPr>
        <xdr:cNvPr id="203" name="楕円 202"/>
        <xdr:cNvSpPr/>
      </xdr:nvSpPr>
      <xdr:spPr>
        <a:xfrm>
          <a:off x="2857500" y="1317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63952</xdr:rowOff>
    </xdr:from>
    <xdr:ext cx="469744" cy="259045"/>
    <xdr:sp macro="" textlink="">
      <xdr:nvSpPr>
        <xdr:cNvPr id="204" name="テキスト ボックス 203"/>
        <xdr:cNvSpPr txBox="1"/>
      </xdr:nvSpPr>
      <xdr:spPr>
        <a:xfrm>
          <a:off x="2673428" y="1326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148771</xdr:rowOff>
    </xdr:from>
    <xdr:to>
      <xdr:col>10</xdr:col>
      <xdr:colOff>165100</xdr:colOff>
      <xdr:row>77</xdr:row>
      <xdr:rowOff>78921</xdr:rowOff>
    </xdr:to>
    <xdr:sp macro="" textlink="">
      <xdr:nvSpPr>
        <xdr:cNvPr id="205" name="楕円 204"/>
        <xdr:cNvSpPr/>
      </xdr:nvSpPr>
      <xdr:spPr>
        <a:xfrm>
          <a:off x="1968500" y="131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70048</xdr:rowOff>
    </xdr:from>
    <xdr:ext cx="469744" cy="259045"/>
    <xdr:sp macro="" textlink="">
      <xdr:nvSpPr>
        <xdr:cNvPr id="206" name="テキスト ボックス 205"/>
        <xdr:cNvSpPr txBox="1"/>
      </xdr:nvSpPr>
      <xdr:spPr>
        <a:xfrm>
          <a:off x="1784428" y="1327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152581</xdr:rowOff>
    </xdr:from>
    <xdr:to>
      <xdr:col>6</xdr:col>
      <xdr:colOff>38100</xdr:colOff>
      <xdr:row>77</xdr:row>
      <xdr:rowOff>82731</xdr:rowOff>
    </xdr:to>
    <xdr:sp macro="" textlink="">
      <xdr:nvSpPr>
        <xdr:cNvPr id="207" name="楕円 206"/>
        <xdr:cNvSpPr/>
      </xdr:nvSpPr>
      <xdr:spPr>
        <a:xfrm>
          <a:off x="1079500" y="131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73858</xdr:rowOff>
    </xdr:from>
    <xdr:ext cx="469744" cy="259045"/>
    <xdr:sp macro="" textlink="">
      <xdr:nvSpPr>
        <xdr:cNvPr id="208" name="テキスト ボックス 207"/>
        <xdr:cNvSpPr txBox="1"/>
      </xdr:nvSpPr>
      <xdr:spPr>
        <a:xfrm>
          <a:off x="895428" y="1327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66605</xdr:rowOff>
    </xdr:from>
    <xdr:to>
      <xdr:col>24</xdr:col>
      <xdr:colOff>63500</xdr:colOff>
      <xdr:row>95</xdr:row>
      <xdr:rowOff>141452</xdr:rowOff>
    </xdr:to>
    <xdr:cxnSp macro="">
      <xdr:nvCxnSpPr>
        <xdr:cNvPr id="238" name="直線コネクタ 237"/>
        <xdr:cNvCxnSpPr/>
      </xdr:nvCxnSpPr>
      <xdr:spPr>
        <a:xfrm flipV="1">
          <a:off x="3797300" y="16354355"/>
          <a:ext cx="838200" cy="7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36256</xdr:rowOff>
    </xdr:from>
    <xdr:ext cx="534377" cy="259045"/>
    <xdr:sp macro="" textlink="">
      <xdr:nvSpPr>
        <xdr:cNvPr id="239" name="扶助費平均値テキスト"/>
        <xdr:cNvSpPr txBox="1"/>
      </xdr:nvSpPr>
      <xdr:spPr>
        <a:xfrm>
          <a:off x="4686300" y="163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141452</xdr:rowOff>
    </xdr:from>
    <xdr:to>
      <xdr:col>19</xdr:col>
      <xdr:colOff>177800</xdr:colOff>
      <xdr:row>95</xdr:row>
      <xdr:rowOff>150806</xdr:rowOff>
    </xdr:to>
    <xdr:cxnSp macro="">
      <xdr:nvCxnSpPr>
        <xdr:cNvPr id="241" name="直線コネクタ 240"/>
        <xdr:cNvCxnSpPr/>
      </xdr:nvCxnSpPr>
      <xdr:spPr>
        <a:xfrm flipV="1">
          <a:off x="2908300" y="16429202"/>
          <a:ext cx="889000" cy="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28027</xdr:rowOff>
    </xdr:from>
    <xdr:ext cx="534377" cy="259045"/>
    <xdr:sp macro="" textlink="">
      <xdr:nvSpPr>
        <xdr:cNvPr id="243" name="テキスト ボックス 242"/>
        <xdr:cNvSpPr txBox="1"/>
      </xdr:nvSpPr>
      <xdr:spPr>
        <a:xfrm>
          <a:off x="3530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150806</xdr:rowOff>
    </xdr:from>
    <xdr:to>
      <xdr:col>15</xdr:col>
      <xdr:colOff>50800</xdr:colOff>
      <xdr:row>95</xdr:row>
      <xdr:rowOff>153721</xdr:rowOff>
    </xdr:to>
    <xdr:cxnSp macro="">
      <xdr:nvCxnSpPr>
        <xdr:cNvPr id="244" name="直線コネクタ 243"/>
        <xdr:cNvCxnSpPr/>
      </xdr:nvCxnSpPr>
      <xdr:spPr>
        <a:xfrm flipV="1">
          <a:off x="2019300" y="16438556"/>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6" name="テキスト ボックス 245"/>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153721</xdr:rowOff>
    </xdr:from>
    <xdr:to>
      <xdr:col>10</xdr:col>
      <xdr:colOff>114300</xdr:colOff>
      <xdr:row>96</xdr:row>
      <xdr:rowOff>77312</xdr:rowOff>
    </xdr:to>
    <xdr:cxnSp macro="">
      <xdr:nvCxnSpPr>
        <xdr:cNvPr id="247" name="直線コネクタ 246"/>
        <xdr:cNvCxnSpPr/>
      </xdr:nvCxnSpPr>
      <xdr:spPr>
        <a:xfrm flipV="1">
          <a:off x="1130300" y="16441471"/>
          <a:ext cx="889000" cy="9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49" name="テキスト ボックス 248"/>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1" name="テキスト ボックス 250"/>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15805</xdr:rowOff>
    </xdr:from>
    <xdr:to>
      <xdr:col>24</xdr:col>
      <xdr:colOff>114300</xdr:colOff>
      <xdr:row>95</xdr:row>
      <xdr:rowOff>117405</xdr:rowOff>
    </xdr:to>
    <xdr:sp macro="" textlink="">
      <xdr:nvSpPr>
        <xdr:cNvPr id="257" name="楕円 256"/>
        <xdr:cNvSpPr/>
      </xdr:nvSpPr>
      <xdr:spPr>
        <a:xfrm>
          <a:off x="4584700" y="163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38682</xdr:rowOff>
    </xdr:from>
    <xdr:ext cx="534377" cy="259045"/>
    <xdr:sp macro="" textlink="">
      <xdr:nvSpPr>
        <xdr:cNvPr id="258" name="扶助費該当値テキスト"/>
        <xdr:cNvSpPr txBox="1"/>
      </xdr:nvSpPr>
      <xdr:spPr>
        <a:xfrm>
          <a:off x="4686300" y="1615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90652</xdr:rowOff>
    </xdr:from>
    <xdr:to>
      <xdr:col>20</xdr:col>
      <xdr:colOff>38100</xdr:colOff>
      <xdr:row>96</xdr:row>
      <xdr:rowOff>20802</xdr:rowOff>
    </xdr:to>
    <xdr:sp macro="" textlink="">
      <xdr:nvSpPr>
        <xdr:cNvPr id="259" name="楕円 258"/>
        <xdr:cNvSpPr/>
      </xdr:nvSpPr>
      <xdr:spPr>
        <a:xfrm>
          <a:off x="3746500" y="163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37329</xdr:rowOff>
    </xdr:from>
    <xdr:ext cx="534377" cy="259045"/>
    <xdr:sp macro="" textlink="">
      <xdr:nvSpPr>
        <xdr:cNvPr id="260" name="テキスト ボックス 259"/>
        <xdr:cNvSpPr txBox="1"/>
      </xdr:nvSpPr>
      <xdr:spPr>
        <a:xfrm>
          <a:off x="3530111" y="161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100006</xdr:rowOff>
    </xdr:from>
    <xdr:to>
      <xdr:col>15</xdr:col>
      <xdr:colOff>101600</xdr:colOff>
      <xdr:row>96</xdr:row>
      <xdr:rowOff>30156</xdr:rowOff>
    </xdr:to>
    <xdr:sp macro="" textlink="">
      <xdr:nvSpPr>
        <xdr:cNvPr id="261" name="楕円 260"/>
        <xdr:cNvSpPr/>
      </xdr:nvSpPr>
      <xdr:spPr>
        <a:xfrm>
          <a:off x="2857500" y="1638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21283</xdr:rowOff>
    </xdr:from>
    <xdr:ext cx="534377" cy="259045"/>
    <xdr:sp macro="" textlink="">
      <xdr:nvSpPr>
        <xdr:cNvPr id="262" name="テキスト ボックス 261"/>
        <xdr:cNvSpPr txBox="1"/>
      </xdr:nvSpPr>
      <xdr:spPr>
        <a:xfrm>
          <a:off x="2641111" y="1648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102921</xdr:rowOff>
    </xdr:from>
    <xdr:to>
      <xdr:col>10</xdr:col>
      <xdr:colOff>165100</xdr:colOff>
      <xdr:row>96</xdr:row>
      <xdr:rowOff>33071</xdr:rowOff>
    </xdr:to>
    <xdr:sp macro="" textlink="">
      <xdr:nvSpPr>
        <xdr:cNvPr id="263" name="楕円 262"/>
        <xdr:cNvSpPr/>
      </xdr:nvSpPr>
      <xdr:spPr>
        <a:xfrm>
          <a:off x="1968500" y="163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24198</xdr:rowOff>
    </xdr:from>
    <xdr:ext cx="534377" cy="259045"/>
    <xdr:sp macro="" textlink="">
      <xdr:nvSpPr>
        <xdr:cNvPr id="264" name="テキスト ボックス 263"/>
        <xdr:cNvSpPr txBox="1"/>
      </xdr:nvSpPr>
      <xdr:spPr>
        <a:xfrm>
          <a:off x="1752111" y="1648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26512</xdr:rowOff>
    </xdr:from>
    <xdr:to>
      <xdr:col>6</xdr:col>
      <xdr:colOff>38100</xdr:colOff>
      <xdr:row>96</xdr:row>
      <xdr:rowOff>128112</xdr:rowOff>
    </xdr:to>
    <xdr:sp macro="" textlink="">
      <xdr:nvSpPr>
        <xdr:cNvPr id="265" name="楕円 264"/>
        <xdr:cNvSpPr/>
      </xdr:nvSpPr>
      <xdr:spPr>
        <a:xfrm>
          <a:off x="1079500" y="164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119239</xdr:rowOff>
    </xdr:from>
    <xdr:ext cx="534377" cy="259045"/>
    <xdr:sp macro="" textlink="">
      <xdr:nvSpPr>
        <xdr:cNvPr id="266" name="テキスト ボックス 265"/>
        <xdr:cNvSpPr txBox="1"/>
      </xdr:nvSpPr>
      <xdr:spPr>
        <a:xfrm>
          <a:off x="863111" y="165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33891</xdr:rowOff>
    </xdr:from>
    <xdr:to>
      <xdr:col>55</xdr:col>
      <xdr:colOff>0</xdr:colOff>
      <xdr:row>36</xdr:row>
      <xdr:rowOff>94437</xdr:rowOff>
    </xdr:to>
    <xdr:cxnSp macro="">
      <xdr:nvCxnSpPr>
        <xdr:cNvPr id="298" name="直線コネクタ 297"/>
        <xdr:cNvCxnSpPr/>
      </xdr:nvCxnSpPr>
      <xdr:spPr>
        <a:xfrm>
          <a:off x="9639300" y="6206091"/>
          <a:ext cx="838200" cy="6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299" name="補助費等平均値テキスト"/>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25563</xdr:rowOff>
    </xdr:from>
    <xdr:to>
      <xdr:col>50</xdr:col>
      <xdr:colOff>114300</xdr:colOff>
      <xdr:row>36</xdr:row>
      <xdr:rowOff>33891</xdr:rowOff>
    </xdr:to>
    <xdr:cxnSp macro="">
      <xdr:nvCxnSpPr>
        <xdr:cNvPr id="301" name="直線コネクタ 300"/>
        <xdr:cNvCxnSpPr/>
      </xdr:nvCxnSpPr>
      <xdr:spPr>
        <a:xfrm>
          <a:off x="8750300" y="6197763"/>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25563</xdr:rowOff>
    </xdr:from>
    <xdr:to>
      <xdr:col>45</xdr:col>
      <xdr:colOff>177800</xdr:colOff>
      <xdr:row>36</xdr:row>
      <xdr:rowOff>53812</xdr:rowOff>
    </xdr:to>
    <xdr:cxnSp macro="">
      <xdr:nvCxnSpPr>
        <xdr:cNvPr id="304" name="直線コネクタ 303"/>
        <xdr:cNvCxnSpPr/>
      </xdr:nvCxnSpPr>
      <xdr:spPr>
        <a:xfrm flipV="1">
          <a:off x="7861300" y="6197763"/>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53812</xdr:rowOff>
    </xdr:from>
    <xdr:to>
      <xdr:col>41</xdr:col>
      <xdr:colOff>50800</xdr:colOff>
      <xdr:row>38</xdr:row>
      <xdr:rowOff>53256</xdr:rowOff>
    </xdr:to>
    <xdr:cxnSp macro="">
      <xdr:nvCxnSpPr>
        <xdr:cNvPr id="307" name="直線コネクタ 306"/>
        <xdr:cNvCxnSpPr/>
      </xdr:nvCxnSpPr>
      <xdr:spPr>
        <a:xfrm flipV="1">
          <a:off x="6972300" y="6226012"/>
          <a:ext cx="889000" cy="34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43637</xdr:rowOff>
    </xdr:from>
    <xdr:to>
      <xdr:col>55</xdr:col>
      <xdr:colOff>50800</xdr:colOff>
      <xdr:row>36</xdr:row>
      <xdr:rowOff>145237</xdr:rowOff>
    </xdr:to>
    <xdr:sp macro="" textlink="">
      <xdr:nvSpPr>
        <xdr:cNvPr id="317" name="楕円 316"/>
        <xdr:cNvSpPr/>
      </xdr:nvSpPr>
      <xdr:spPr>
        <a:xfrm>
          <a:off x="10426700" y="62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22064</xdr:rowOff>
    </xdr:from>
    <xdr:ext cx="534377" cy="259045"/>
    <xdr:sp macro="" textlink="">
      <xdr:nvSpPr>
        <xdr:cNvPr id="318" name="補助費等該当値テキスト"/>
        <xdr:cNvSpPr txBox="1"/>
      </xdr:nvSpPr>
      <xdr:spPr>
        <a:xfrm>
          <a:off x="10528300" y="619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154541</xdr:rowOff>
    </xdr:from>
    <xdr:to>
      <xdr:col>50</xdr:col>
      <xdr:colOff>165100</xdr:colOff>
      <xdr:row>36</xdr:row>
      <xdr:rowOff>84691</xdr:rowOff>
    </xdr:to>
    <xdr:sp macro="" textlink="">
      <xdr:nvSpPr>
        <xdr:cNvPr id="319" name="楕円 318"/>
        <xdr:cNvSpPr/>
      </xdr:nvSpPr>
      <xdr:spPr>
        <a:xfrm>
          <a:off x="9588500" y="61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75818</xdr:rowOff>
    </xdr:from>
    <xdr:ext cx="534377" cy="259045"/>
    <xdr:sp macro="" textlink="">
      <xdr:nvSpPr>
        <xdr:cNvPr id="320" name="テキスト ボックス 319"/>
        <xdr:cNvSpPr txBox="1"/>
      </xdr:nvSpPr>
      <xdr:spPr>
        <a:xfrm>
          <a:off x="9372111" y="624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146213</xdr:rowOff>
    </xdr:from>
    <xdr:to>
      <xdr:col>46</xdr:col>
      <xdr:colOff>38100</xdr:colOff>
      <xdr:row>36</xdr:row>
      <xdr:rowOff>76363</xdr:rowOff>
    </xdr:to>
    <xdr:sp macro="" textlink="">
      <xdr:nvSpPr>
        <xdr:cNvPr id="321" name="楕円 320"/>
        <xdr:cNvSpPr/>
      </xdr:nvSpPr>
      <xdr:spPr>
        <a:xfrm>
          <a:off x="8699500" y="61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67490</xdr:rowOff>
    </xdr:from>
    <xdr:ext cx="534377" cy="259045"/>
    <xdr:sp macro="" textlink="">
      <xdr:nvSpPr>
        <xdr:cNvPr id="322" name="テキスト ボックス 321"/>
        <xdr:cNvSpPr txBox="1"/>
      </xdr:nvSpPr>
      <xdr:spPr>
        <a:xfrm>
          <a:off x="8483111" y="623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3012</xdr:rowOff>
    </xdr:from>
    <xdr:to>
      <xdr:col>41</xdr:col>
      <xdr:colOff>101600</xdr:colOff>
      <xdr:row>36</xdr:row>
      <xdr:rowOff>104612</xdr:rowOff>
    </xdr:to>
    <xdr:sp macro="" textlink="">
      <xdr:nvSpPr>
        <xdr:cNvPr id="323" name="楕円 322"/>
        <xdr:cNvSpPr/>
      </xdr:nvSpPr>
      <xdr:spPr>
        <a:xfrm>
          <a:off x="7810500" y="61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95739</xdr:rowOff>
    </xdr:from>
    <xdr:ext cx="534377" cy="259045"/>
    <xdr:sp macro="" textlink="">
      <xdr:nvSpPr>
        <xdr:cNvPr id="324" name="テキスト ボックス 323"/>
        <xdr:cNvSpPr txBox="1"/>
      </xdr:nvSpPr>
      <xdr:spPr>
        <a:xfrm>
          <a:off x="7594111" y="626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2456</xdr:rowOff>
    </xdr:from>
    <xdr:to>
      <xdr:col>36</xdr:col>
      <xdr:colOff>165100</xdr:colOff>
      <xdr:row>38</xdr:row>
      <xdr:rowOff>104056</xdr:rowOff>
    </xdr:to>
    <xdr:sp macro="" textlink="">
      <xdr:nvSpPr>
        <xdr:cNvPr id="325" name="楕円 324"/>
        <xdr:cNvSpPr/>
      </xdr:nvSpPr>
      <xdr:spPr>
        <a:xfrm>
          <a:off x="6921500" y="65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95183</xdr:rowOff>
    </xdr:from>
    <xdr:ext cx="534377" cy="259045"/>
    <xdr:sp macro="" textlink="">
      <xdr:nvSpPr>
        <xdr:cNvPr id="326" name="テキスト ボックス 325"/>
        <xdr:cNvSpPr txBox="1"/>
      </xdr:nvSpPr>
      <xdr:spPr>
        <a:xfrm>
          <a:off x="6705111" y="66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116711</xdr:rowOff>
    </xdr:from>
    <xdr:to>
      <xdr:col>55</xdr:col>
      <xdr:colOff>0</xdr:colOff>
      <xdr:row>57</xdr:row>
      <xdr:rowOff>126656</xdr:rowOff>
    </xdr:to>
    <xdr:cxnSp macro="">
      <xdr:nvCxnSpPr>
        <xdr:cNvPr id="359" name="直線コネクタ 358"/>
        <xdr:cNvCxnSpPr/>
      </xdr:nvCxnSpPr>
      <xdr:spPr>
        <a:xfrm>
          <a:off x="9639300" y="9889361"/>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0" name="普通建設事業費平均値テキスト"/>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110810</xdr:rowOff>
    </xdr:from>
    <xdr:to>
      <xdr:col>50</xdr:col>
      <xdr:colOff>114300</xdr:colOff>
      <xdr:row>57</xdr:row>
      <xdr:rowOff>116711</xdr:rowOff>
    </xdr:to>
    <xdr:cxnSp macro="">
      <xdr:nvCxnSpPr>
        <xdr:cNvPr id="362" name="直線コネクタ 361"/>
        <xdr:cNvCxnSpPr/>
      </xdr:nvCxnSpPr>
      <xdr:spPr>
        <a:xfrm>
          <a:off x="8750300" y="9883460"/>
          <a:ext cx="889000" cy="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4" name="テキスト ボックス 363"/>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46960</xdr:rowOff>
    </xdr:from>
    <xdr:to>
      <xdr:col>45</xdr:col>
      <xdr:colOff>177800</xdr:colOff>
      <xdr:row>57</xdr:row>
      <xdr:rowOff>110810</xdr:rowOff>
    </xdr:to>
    <xdr:cxnSp macro="">
      <xdr:nvCxnSpPr>
        <xdr:cNvPr id="365" name="直線コネクタ 364"/>
        <xdr:cNvCxnSpPr/>
      </xdr:nvCxnSpPr>
      <xdr:spPr>
        <a:xfrm>
          <a:off x="7861300" y="9819610"/>
          <a:ext cx="889000" cy="6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7" name="テキスト ボックス 366"/>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46960</xdr:rowOff>
    </xdr:from>
    <xdr:to>
      <xdr:col>41</xdr:col>
      <xdr:colOff>50800</xdr:colOff>
      <xdr:row>57</xdr:row>
      <xdr:rowOff>113111</xdr:rowOff>
    </xdr:to>
    <xdr:cxnSp macro="">
      <xdr:nvCxnSpPr>
        <xdr:cNvPr id="368" name="直線コネクタ 367"/>
        <xdr:cNvCxnSpPr/>
      </xdr:nvCxnSpPr>
      <xdr:spPr>
        <a:xfrm flipV="1">
          <a:off x="6972300" y="9819610"/>
          <a:ext cx="889000" cy="6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0" name="テキスト ボックス 369"/>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75856</xdr:rowOff>
    </xdr:from>
    <xdr:to>
      <xdr:col>55</xdr:col>
      <xdr:colOff>50800</xdr:colOff>
      <xdr:row>58</xdr:row>
      <xdr:rowOff>6006</xdr:rowOff>
    </xdr:to>
    <xdr:sp macro="" textlink="">
      <xdr:nvSpPr>
        <xdr:cNvPr id="378" name="楕円 377"/>
        <xdr:cNvSpPr/>
      </xdr:nvSpPr>
      <xdr:spPr>
        <a:xfrm>
          <a:off x="10426700" y="98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54283</xdr:rowOff>
    </xdr:from>
    <xdr:ext cx="534377" cy="259045"/>
    <xdr:sp macro="" textlink="">
      <xdr:nvSpPr>
        <xdr:cNvPr id="379" name="普通建設事業費該当値テキスト"/>
        <xdr:cNvSpPr txBox="1"/>
      </xdr:nvSpPr>
      <xdr:spPr>
        <a:xfrm>
          <a:off x="10528300" y="98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65911</xdr:rowOff>
    </xdr:from>
    <xdr:to>
      <xdr:col>50</xdr:col>
      <xdr:colOff>165100</xdr:colOff>
      <xdr:row>57</xdr:row>
      <xdr:rowOff>167511</xdr:rowOff>
    </xdr:to>
    <xdr:sp macro="" textlink="">
      <xdr:nvSpPr>
        <xdr:cNvPr id="380" name="楕円 379"/>
        <xdr:cNvSpPr/>
      </xdr:nvSpPr>
      <xdr:spPr>
        <a:xfrm>
          <a:off x="9588500" y="98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158638</xdr:rowOff>
    </xdr:from>
    <xdr:ext cx="534377" cy="259045"/>
    <xdr:sp macro="" textlink="">
      <xdr:nvSpPr>
        <xdr:cNvPr id="381" name="テキスト ボックス 380"/>
        <xdr:cNvSpPr txBox="1"/>
      </xdr:nvSpPr>
      <xdr:spPr>
        <a:xfrm>
          <a:off x="9372111" y="99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60010</xdr:rowOff>
    </xdr:from>
    <xdr:to>
      <xdr:col>46</xdr:col>
      <xdr:colOff>38100</xdr:colOff>
      <xdr:row>57</xdr:row>
      <xdr:rowOff>161610</xdr:rowOff>
    </xdr:to>
    <xdr:sp macro="" textlink="">
      <xdr:nvSpPr>
        <xdr:cNvPr id="382" name="楕円 381"/>
        <xdr:cNvSpPr/>
      </xdr:nvSpPr>
      <xdr:spPr>
        <a:xfrm>
          <a:off x="8699500" y="98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152737</xdr:rowOff>
    </xdr:from>
    <xdr:ext cx="534377" cy="259045"/>
    <xdr:sp macro="" textlink="">
      <xdr:nvSpPr>
        <xdr:cNvPr id="383" name="テキスト ボックス 382"/>
        <xdr:cNvSpPr txBox="1"/>
      </xdr:nvSpPr>
      <xdr:spPr>
        <a:xfrm>
          <a:off x="8483111" y="99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167610</xdr:rowOff>
    </xdr:from>
    <xdr:to>
      <xdr:col>41</xdr:col>
      <xdr:colOff>101600</xdr:colOff>
      <xdr:row>57</xdr:row>
      <xdr:rowOff>97760</xdr:rowOff>
    </xdr:to>
    <xdr:sp macro="" textlink="">
      <xdr:nvSpPr>
        <xdr:cNvPr id="384" name="楕円 383"/>
        <xdr:cNvSpPr/>
      </xdr:nvSpPr>
      <xdr:spPr>
        <a:xfrm>
          <a:off x="7810500" y="976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88887</xdr:rowOff>
    </xdr:from>
    <xdr:ext cx="534377" cy="259045"/>
    <xdr:sp macro="" textlink="">
      <xdr:nvSpPr>
        <xdr:cNvPr id="385" name="テキスト ボックス 384"/>
        <xdr:cNvSpPr txBox="1"/>
      </xdr:nvSpPr>
      <xdr:spPr>
        <a:xfrm>
          <a:off x="7594111" y="986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62311</xdr:rowOff>
    </xdr:from>
    <xdr:to>
      <xdr:col>36</xdr:col>
      <xdr:colOff>165100</xdr:colOff>
      <xdr:row>57</xdr:row>
      <xdr:rowOff>163911</xdr:rowOff>
    </xdr:to>
    <xdr:sp macro="" textlink="">
      <xdr:nvSpPr>
        <xdr:cNvPr id="386" name="楕円 385"/>
        <xdr:cNvSpPr/>
      </xdr:nvSpPr>
      <xdr:spPr>
        <a:xfrm>
          <a:off x="6921500" y="98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155038</xdr:rowOff>
    </xdr:from>
    <xdr:ext cx="534377" cy="259045"/>
    <xdr:sp macro="" textlink="">
      <xdr:nvSpPr>
        <xdr:cNvPr id="387" name="テキスト ボックス 386"/>
        <xdr:cNvSpPr txBox="1"/>
      </xdr:nvSpPr>
      <xdr:spPr>
        <a:xfrm>
          <a:off x="6705111" y="99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159646</xdr:rowOff>
    </xdr:from>
    <xdr:to>
      <xdr:col>55</xdr:col>
      <xdr:colOff>0</xdr:colOff>
      <xdr:row>79</xdr:row>
      <xdr:rowOff>42335</xdr:rowOff>
    </xdr:to>
    <xdr:cxnSp macro="">
      <xdr:nvCxnSpPr>
        <xdr:cNvPr id="416" name="直線コネクタ 415"/>
        <xdr:cNvCxnSpPr/>
      </xdr:nvCxnSpPr>
      <xdr:spPr>
        <a:xfrm flipV="1">
          <a:off x="9639300" y="13532746"/>
          <a:ext cx="838200" cy="5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37497</xdr:rowOff>
    </xdr:from>
    <xdr:to>
      <xdr:col>50</xdr:col>
      <xdr:colOff>114300</xdr:colOff>
      <xdr:row>79</xdr:row>
      <xdr:rowOff>42335</xdr:rowOff>
    </xdr:to>
    <xdr:cxnSp macro="">
      <xdr:nvCxnSpPr>
        <xdr:cNvPr id="419" name="直線コネクタ 418"/>
        <xdr:cNvCxnSpPr/>
      </xdr:nvCxnSpPr>
      <xdr:spPr>
        <a:xfrm>
          <a:off x="8750300" y="13582047"/>
          <a:ext cx="8890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1" name="テキスト ボックス 420"/>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124822</xdr:rowOff>
    </xdr:from>
    <xdr:to>
      <xdr:col>45</xdr:col>
      <xdr:colOff>177800</xdr:colOff>
      <xdr:row>79</xdr:row>
      <xdr:rowOff>37497</xdr:rowOff>
    </xdr:to>
    <xdr:cxnSp macro="">
      <xdr:nvCxnSpPr>
        <xdr:cNvPr id="422" name="直線コネクタ 421"/>
        <xdr:cNvCxnSpPr/>
      </xdr:nvCxnSpPr>
      <xdr:spPr>
        <a:xfrm>
          <a:off x="7861300" y="13497922"/>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4" name="テキスト ボックス 423"/>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124822</xdr:rowOff>
    </xdr:from>
    <xdr:to>
      <xdr:col>41</xdr:col>
      <xdr:colOff>50800</xdr:colOff>
      <xdr:row>79</xdr:row>
      <xdr:rowOff>35897</xdr:rowOff>
    </xdr:to>
    <xdr:cxnSp macro="">
      <xdr:nvCxnSpPr>
        <xdr:cNvPr id="425" name="直線コネクタ 424"/>
        <xdr:cNvCxnSpPr/>
      </xdr:nvCxnSpPr>
      <xdr:spPr>
        <a:xfrm flipV="1">
          <a:off x="6972300" y="13497922"/>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7" name="テキスト ボックス 426"/>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140009</xdr:rowOff>
    </xdr:from>
    <xdr:ext cx="534377" cy="259045"/>
    <xdr:sp macro="" textlink="">
      <xdr:nvSpPr>
        <xdr:cNvPr id="429" name="テキスト ボックス 428"/>
        <xdr:cNvSpPr txBox="1"/>
      </xdr:nvSpPr>
      <xdr:spPr>
        <a:xfrm>
          <a:off x="6705111" y="129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108846</xdr:rowOff>
    </xdr:from>
    <xdr:to>
      <xdr:col>55</xdr:col>
      <xdr:colOff>50800</xdr:colOff>
      <xdr:row>79</xdr:row>
      <xdr:rowOff>38996</xdr:rowOff>
    </xdr:to>
    <xdr:sp macro="" textlink="">
      <xdr:nvSpPr>
        <xdr:cNvPr id="435" name="楕円 434"/>
        <xdr:cNvSpPr/>
      </xdr:nvSpPr>
      <xdr:spPr>
        <a:xfrm>
          <a:off x="10426700" y="134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23773</xdr:rowOff>
    </xdr:from>
    <xdr:ext cx="469744" cy="259045"/>
    <xdr:sp macro="" textlink="">
      <xdr:nvSpPr>
        <xdr:cNvPr id="436" name="普通建設事業費 （ うち新規整備　）該当値テキスト"/>
        <xdr:cNvSpPr txBox="1"/>
      </xdr:nvSpPr>
      <xdr:spPr>
        <a:xfrm>
          <a:off x="10528300" y="1339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162985</xdr:rowOff>
    </xdr:from>
    <xdr:to>
      <xdr:col>50</xdr:col>
      <xdr:colOff>165100</xdr:colOff>
      <xdr:row>79</xdr:row>
      <xdr:rowOff>93135</xdr:rowOff>
    </xdr:to>
    <xdr:sp macro="" textlink="">
      <xdr:nvSpPr>
        <xdr:cNvPr id="437" name="楕円 436"/>
        <xdr:cNvSpPr/>
      </xdr:nvSpPr>
      <xdr:spPr>
        <a:xfrm>
          <a:off x="9588500" y="135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84262</xdr:rowOff>
    </xdr:from>
    <xdr:ext cx="378565" cy="259045"/>
    <xdr:sp macro="" textlink="">
      <xdr:nvSpPr>
        <xdr:cNvPr id="438" name="テキスト ボックス 437"/>
        <xdr:cNvSpPr txBox="1"/>
      </xdr:nvSpPr>
      <xdr:spPr>
        <a:xfrm>
          <a:off x="9450017" y="13628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158147</xdr:rowOff>
    </xdr:from>
    <xdr:to>
      <xdr:col>46</xdr:col>
      <xdr:colOff>38100</xdr:colOff>
      <xdr:row>79</xdr:row>
      <xdr:rowOff>88297</xdr:rowOff>
    </xdr:to>
    <xdr:sp macro="" textlink="">
      <xdr:nvSpPr>
        <xdr:cNvPr id="439" name="楕円 438"/>
        <xdr:cNvSpPr/>
      </xdr:nvSpPr>
      <xdr:spPr>
        <a:xfrm>
          <a:off x="8699500" y="135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79424</xdr:rowOff>
    </xdr:from>
    <xdr:ext cx="378565" cy="259045"/>
    <xdr:sp macro="" textlink="">
      <xdr:nvSpPr>
        <xdr:cNvPr id="440" name="テキスト ボックス 439"/>
        <xdr:cNvSpPr txBox="1"/>
      </xdr:nvSpPr>
      <xdr:spPr>
        <a:xfrm>
          <a:off x="8561017" y="13623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74022</xdr:rowOff>
    </xdr:from>
    <xdr:to>
      <xdr:col>41</xdr:col>
      <xdr:colOff>101600</xdr:colOff>
      <xdr:row>79</xdr:row>
      <xdr:rowOff>4172</xdr:rowOff>
    </xdr:to>
    <xdr:sp macro="" textlink="">
      <xdr:nvSpPr>
        <xdr:cNvPr id="441" name="楕円 440"/>
        <xdr:cNvSpPr/>
      </xdr:nvSpPr>
      <xdr:spPr>
        <a:xfrm>
          <a:off x="7810500" y="134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166749</xdr:rowOff>
    </xdr:from>
    <xdr:ext cx="469744" cy="259045"/>
    <xdr:sp macro="" textlink="">
      <xdr:nvSpPr>
        <xdr:cNvPr id="442" name="テキスト ボックス 441"/>
        <xdr:cNvSpPr txBox="1"/>
      </xdr:nvSpPr>
      <xdr:spPr>
        <a:xfrm>
          <a:off x="7626428" y="135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156547</xdr:rowOff>
    </xdr:from>
    <xdr:to>
      <xdr:col>36</xdr:col>
      <xdr:colOff>165100</xdr:colOff>
      <xdr:row>79</xdr:row>
      <xdr:rowOff>86697</xdr:rowOff>
    </xdr:to>
    <xdr:sp macro="" textlink="">
      <xdr:nvSpPr>
        <xdr:cNvPr id="443" name="楕円 442"/>
        <xdr:cNvSpPr/>
      </xdr:nvSpPr>
      <xdr:spPr>
        <a:xfrm>
          <a:off x="6921500" y="1352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77824</xdr:rowOff>
    </xdr:from>
    <xdr:ext cx="378565" cy="259045"/>
    <xdr:sp macro="" textlink="">
      <xdr:nvSpPr>
        <xdr:cNvPr id="444" name="テキスト ボックス 443"/>
        <xdr:cNvSpPr txBox="1"/>
      </xdr:nvSpPr>
      <xdr:spPr>
        <a:xfrm>
          <a:off x="6783017" y="1362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79521</xdr:rowOff>
    </xdr:from>
    <xdr:to>
      <xdr:col>55</xdr:col>
      <xdr:colOff>0</xdr:colOff>
      <xdr:row>98</xdr:row>
      <xdr:rowOff>19265</xdr:rowOff>
    </xdr:to>
    <xdr:cxnSp macro="">
      <xdr:nvCxnSpPr>
        <xdr:cNvPr id="473" name="直線コネクタ 472"/>
        <xdr:cNvCxnSpPr/>
      </xdr:nvCxnSpPr>
      <xdr:spPr>
        <a:xfrm flipV="1">
          <a:off x="9639300" y="16710171"/>
          <a:ext cx="838200" cy="1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9989</xdr:rowOff>
    </xdr:from>
    <xdr:to>
      <xdr:col>50</xdr:col>
      <xdr:colOff>114300</xdr:colOff>
      <xdr:row>98</xdr:row>
      <xdr:rowOff>19265</xdr:rowOff>
    </xdr:to>
    <xdr:cxnSp macro="">
      <xdr:nvCxnSpPr>
        <xdr:cNvPr id="476" name="直線コネクタ 475"/>
        <xdr:cNvCxnSpPr/>
      </xdr:nvCxnSpPr>
      <xdr:spPr>
        <a:xfrm>
          <a:off x="8750300" y="16640639"/>
          <a:ext cx="889000" cy="18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8" name="テキスト ボックス 477"/>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6865</xdr:rowOff>
    </xdr:from>
    <xdr:to>
      <xdr:col>45</xdr:col>
      <xdr:colOff>177800</xdr:colOff>
      <xdr:row>97</xdr:row>
      <xdr:rowOff>9989</xdr:rowOff>
    </xdr:to>
    <xdr:cxnSp macro="">
      <xdr:nvCxnSpPr>
        <xdr:cNvPr id="479" name="直線コネクタ 478"/>
        <xdr:cNvCxnSpPr/>
      </xdr:nvCxnSpPr>
      <xdr:spPr>
        <a:xfrm>
          <a:off x="7861300" y="1663751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1036</xdr:rowOff>
    </xdr:from>
    <xdr:to>
      <xdr:col>41</xdr:col>
      <xdr:colOff>50800</xdr:colOff>
      <xdr:row>97</xdr:row>
      <xdr:rowOff>6865</xdr:rowOff>
    </xdr:to>
    <xdr:cxnSp macro="">
      <xdr:nvCxnSpPr>
        <xdr:cNvPr id="482" name="直線コネクタ 481"/>
        <xdr:cNvCxnSpPr/>
      </xdr:nvCxnSpPr>
      <xdr:spPr>
        <a:xfrm>
          <a:off x="6972300" y="16631686"/>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4" name="テキスト ボックス 483"/>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75195</xdr:rowOff>
    </xdr:from>
    <xdr:ext cx="534377" cy="259045"/>
    <xdr:sp macro="" textlink="">
      <xdr:nvSpPr>
        <xdr:cNvPr id="486" name="テキスト ボックス 485"/>
        <xdr:cNvSpPr txBox="1"/>
      </xdr:nvSpPr>
      <xdr:spPr>
        <a:xfrm>
          <a:off x="6705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28721</xdr:rowOff>
    </xdr:from>
    <xdr:to>
      <xdr:col>55</xdr:col>
      <xdr:colOff>50800</xdr:colOff>
      <xdr:row>97</xdr:row>
      <xdr:rowOff>130321</xdr:rowOff>
    </xdr:to>
    <xdr:sp macro="" textlink="">
      <xdr:nvSpPr>
        <xdr:cNvPr id="492" name="楕円 491"/>
        <xdr:cNvSpPr/>
      </xdr:nvSpPr>
      <xdr:spPr>
        <a:xfrm>
          <a:off x="10426700" y="1665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7148</xdr:rowOff>
    </xdr:from>
    <xdr:ext cx="534377" cy="259045"/>
    <xdr:sp macro="" textlink="">
      <xdr:nvSpPr>
        <xdr:cNvPr id="493" name="普通建設事業費 （ うち更新整備　）該当値テキスト"/>
        <xdr:cNvSpPr txBox="1"/>
      </xdr:nvSpPr>
      <xdr:spPr>
        <a:xfrm>
          <a:off x="10528300" y="1663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139915</xdr:rowOff>
    </xdr:from>
    <xdr:to>
      <xdr:col>50</xdr:col>
      <xdr:colOff>165100</xdr:colOff>
      <xdr:row>98</xdr:row>
      <xdr:rowOff>70065</xdr:rowOff>
    </xdr:to>
    <xdr:sp macro="" textlink="">
      <xdr:nvSpPr>
        <xdr:cNvPr id="494" name="楕円 493"/>
        <xdr:cNvSpPr/>
      </xdr:nvSpPr>
      <xdr:spPr>
        <a:xfrm>
          <a:off x="9588500" y="167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61192</xdr:rowOff>
    </xdr:from>
    <xdr:ext cx="534377" cy="259045"/>
    <xdr:sp macro="" textlink="">
      <xdr:nvSpPr>
        <xdr:cNvPr id="495" name="テキスト ボックス 494"/>
        <xdr:cNvSpPr txBox="1"/>
      </xdr:nvSpPr>
      <xdr:spPr>
        <a:xfrm>
          <a:off x="9372111" y="168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130639</xdr:rowOff>
    </xdr:from>
    <xdr:to>
      <xdr:col>46</xdr:col>
      <xdr:colOff>38100</xdr:colOff>
      <xdr:row>97</xdr:row>
      <xdr:rowOff>60789</xdr:rowOff>
    </xdr:to>
    <xdr:sp macro="" textlink="">
      <xdr:nvSpPr>
        <xdr:cNvPr id="496" name="楕円 495"/>
        <xdr:cNvSpPr/>
      </xdr:nvSpPr>
      <xdr:spPr>
        <a:xfrm>
          <a:off x="8699500" y="165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51916</xdr:rowOff>
    </xdr:from>
    <xdr:ext cx="534377" cy="259045"/>
    <xdr:sp macro="" textlink="">
      <xdr:nvSpPr>
        <xdr:cNvPr id="497" name="テキスト ボックス 496"/>
        <xdr:cNvSpPr txBox="1"/>
      </xdr:nvSpPr>
      <xdr:spPr>
        <a:xfrm>
          <a:off x="8483111" y="1668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127515</xdr:rowOff>
    </xdr:from>
    <xdr:to>
      <xdr:col>41</xdr:col>
      <xdr:colOff>101600</xdr:colOff>
      <xdr:row>97</xdr:row>
      <xdr:rowOff>57665</xdr:rowOff>
    </xdr:to>
    <xdr:sp macro="" textlink="">
      <xdr:nvSpPr>
        <xdr:cNvPr id="498" name="楕円 497"/>
        <xdr:cNvSpPr/>
      </xdr:nvSpPr>
      <xdr:spPr>
        <a:xfrm>
          <a:off x="7810500" y="165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48792</xdr:rowOff>
    </xdr:from>
    <xdr:ext cx="534377" cy="259045"/>
    <xdr:sp macro="" textlink="">
      <xdr:nvSpPr>
        <xdr:cNvPr id="499" name="テキスト ボックス 498"/>
        <xdr:cNvSpPr txBox="1"/>
      </xdr:nvSpPr>
      <xdr:spPr>
        <a:xfrm>
          <a:off x="7594111" y="166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121686</xdr:rowOff>
    </xdr:from>
    <xdr:to>
      <xdr:col>36</xdr:col>
      <xdr:colOff>165100</xdr:colOff>
      <xdr:row>97</xdr:row>
      <xdr:rowOff>51836</xdr:rowOff>
    </xdr:to>
    <xdr:sp macro="" textlink="">
      <xdr:nvSpPr>
        <xdr:cNvPr id="500" name="楕円 499"/>
        <xdr:cNvSpPr/>
      </xdr:nvSpPr>
      <xdr:spPr>
        <a:xfrm>
          <a:off x="6921500" y="165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68363</xdr:rowOff>
    </xdr:from>
    <xdr:ext cx="534377" cy="259045"/>
    <xdr:sp macro="" textlink="">
      <xdr:nvSpPr>
        <xdr:cNvPr id="501" name="テキスト ボックス 500"/>
        <xdr:cNvSpPr txBox="1"/>
      </xdr:nvSpPr>
      <xdr:spPr>
        <a:xfrm>
          <a:off x="6705111" y="163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40945</xdr:rowOff>
    </xdr:from>
    <xdr:to>
      <xdr:col>85</xdr:col>
      <xdr:colOff>127000</xdr:colOff>
      <xdr:row>38</xdr:row>
      <xdr:rowOff>125070</xdr:rowOff>
    </xdr:to>
    <xdr:cxnSp macro="">
      <xdr:nvCxnSpPr>
        <xdr:cNvPr id="528" name="直線コネクタ 527"/>
        <xdr:cNvCxnSpPr/>
      </xdr:nvCxnSpPr>
      <xdr:spPr>
        <a:xfrm flipV="1">
          <a:off x="15481300" y="6556045"/>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9" name="災害復旧事業費平均値テキスト"/>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87350</xdr:rowOff>
    </xdr:from>
    <xdr:to>
      <xdr:col>81</xdr:col>
      <xdr:colOff>50800</xdr:colOff>
      <xdr:row>38</xdr:row>
      <xdr:rowOff>125070</xdr:rowOff>
    </xdr:to>
    <xdr:cxnSp macro="">
      <xdr:nvCxnSpPr>
        <xdr:cNvPr id="531" name="直線コネクタ 530"/>
        <xdr:cNvCxnSpPr/>
      </xdr:nvCxnSpPr>
      <xdr:spPr>
        <a:xfrm>
          <a:off x="14592300" y="6602450"/>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87350</xdr:rowOff>
    </xdr:from>
    <xdr:to>
      <xdr:col>76</xdr:col>
      <xdr:colOff>114300</xdr:colOff>
      <xdr:row>38</xdr:row>
      <xdr:rowOff>139700</xdr:rowOff>
    </xdr:to>
    <xdr:cxnSp macro="">
      <xdr:nvCxnSpPr>
        <xdr:cNvPr id="534" name="直線コネクタ 533"/>
        <xdr:cNvCxnSpPr/>
      </xdr:nvCxnSpPr>
      <xdr:spPr>
        <a:xfrm flipV="1">
          <a:off x="13703300" y="6602450"/>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17856</xdr:rowOff>
    </xdr:from>
    <xdr:to>
      <xdr:col>71</xdr:col>
      <xdr:colOff>177800</xdr:colOff>
      <xdr:row>38</xdr:row>
      <xdr:rowOff>139700</xdr:rowOff>
    </xdr:to>
    <xdr:cxnSp macro="">
      <xdr:nvCxnSpPr>
        <xdr:cNvPr id="537" name="直線コネクタ 536"/>
        <xdr:cNvCxnSpPr/>
      </xdr:nvCxnSpPr>
      <xdr:spPr>
        <a:xfrm>
          <a:off x="12814300" y="6532956"/>
          <a:ext cx="8890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111904</xdr:rowOff>
    </xdr:from>
    <xdr:ext cx="378565" cy="259045"/>
    <xdr:sp macro="" textlink="">
      <xdr:nvSpPr>
        <xdr:cNvPr id="541" name="テキスト ボックス 540"/>
        <xdr:cNvSpPr txBox="1"/>
      </xdr:nvSpPr>
      <xdr:spPr>
        <a:xfrm>
          <a:off x="12625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161595</xdr:rowOff>
    </xdr:from>
    <xdr:to>
      <xdr:col>85</xdr:col>
      <xdr:colOff>177800</xdr:colOff>
      <xdr:row>38</xdr:row>
      <xdr:rowOff>91745</xdr:rowOff>
    </xdr:to>
    <xdr:sp macro="" textlink="">
      <xdr:nvSpPr>
        <xdr:cNvPr id="547" name="楕円 546"/>
        <xdr:cNvSpPr/>
      </xdr:nvSpPr>
      <xdr:spPr>
        <a:xfrm>
          <a:off x="162687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92473</xdr:rowOff>
    </xdr:from>
    <xdr:ext cx="378565" cy="259045"/>
    <xdr:sp macro="" textlink="">
      <xdr:nvSpPr>
        <xdr:cNvPr id="548" name="災害復旧事業費該当値テキスト"/>
        <xdr:cNvSpPr txBox="1"/>
      </xdr:nvSpPr>
      <xdr:spPr>
        <a:xfrm>
          <a:off x="16370300"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74270</xdr:rowOff>
    </xdr:from>
    <xdr:to>
      <xdr:col>81</xdr:col>
      <xdr:colOff>101600</xdr:colOff>
      <xdr:row>39</xdr:row>
      <xdr:rowOff>4420</xdr:rowOff>
    </xdr:to>
    <xdr:sp macro="" textlink="">
      <xdr:nvSpPr>
        <xdr:cNvPr id="549" name="楕円 548"/>
        <xdr:cNvSpPr/>
      </xdr:nvSpPr>
      <xdr:spPr>
        <a:xfrm>
          <a:off x="15430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166997</xdr:rowOff>
    </xdr:from>
    <xdr:ext cx="313932" cy="259045"/>
    <xdr:sp macro="" textlink="">
      <xdr:nvSpPr>
        <xdr:cNvPr id="550" name="テキスト ボックス 549"/>
        <xdr:cNvSpPr txBox="1"/>
      </xdr:nvSpPr>
      <xdr:spPr>
        <a:xfrm>
          <a:off x="15324333" y="6682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36550</xdr:rowOff>
    </xdr:from>
    <xdr:to>
      <xdr:col>76</xdr:col>
      <xdr:colOff>165100</xdr:colOff>
      <xdr:row>38</xdr:row>
      <xdr:rowOff>138150</xdr:rowOff>
    </xdr:to>
    <xdr:sp macro="" textlink="">
      <xdr:nvSpPr>
        <xdr:cNvPr id="551" name="楕円 550"/>
        <xdr:cNvSpPr/>
      </xdr:nvSpPr>
      <xdr:spPr>
        <a:xfrm>
          <a:off x="14541500" y="65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129277</xdr:rowOff>
    </xdr:from>
    <xdr:ext cx="378565" cy="259045"/>
    <xdr:sp macro="" textlink="">
      <xdr:nvSpPr>
        <xdr:cNvPr id="552" name="テキスト ボックス 551"/>
        <xdr:cNvSpPr txBox="1"/>
      </xdr:nvSpPr>
      <xdr:spPr>
        <a:xfrm>
          <a:off x="14403017" y="664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138506</xdr:rowOff>
    </xdr:from>
    <xdr:to>
      <xdr:col>67</xdr:col>
      <xdr:colOff>101600</xdr:colOff>
      <xdr:row>38</xdr:row>
      <xdr:rowOff>68656</xdr:rowOff>
    </xdr:to>
    <xdr:sp macro="" textlink="">
      <xdr:nvSpPr>
        <xdr:cNvPr id="555" name="楕円 554"/>
        <xdr:cNvSpPr/>
      </xdr:nvSpPr>
      <xdr:spPr>
        <a:xfrm>
          <a:off x="12763500" y="64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85183</xdr:rowOff>
    </xdr:from>
    <xdr:ext cx="378565" cy="259045"/>
    <xdr:sp macro="" textlink="">
      <xdr:nvSpPr>
        <xdr:cNvPr id="556" name="テキスト ボックス 555"/>
        <xdr:cNvSpPr txBox="1"/>
      </xdr:nvSpPr>
      <xdr:spPr>
        <a:xfrm>
          <a:off x="12625017" y="625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90551</xdr:rowOff>
    </xdr:from>
    <xdr:to>
      <xdr:col>85</xdr:col>
      <xdr:colOff>127000</xdr:colOff>
      <xdr:row>77</xdr:row>
      <xdr:rowOff>94960</xdr:rowOff>
    </xdr:to>
    <xdr:cxnSp macro="">
      <xdr:nvCxnSpPr>
        <xdr:cNvPr id="637" name="直線コネクタ 636"/>
        <xdr:cNvCxnSpPr/>
      </xdr:nvCxnSpPr>
      <xdr:spPr>
        <a:xfrm flipV="1">
          <a:off x="15481300" y="13292201"/>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8" name="公債費平均値テキスト"/>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77651</xdr:rowOff>
    </xdr:from>
    <xdr:to>
      <xdr:col>81</xdr:col>
      <xdr:colOff>50800</xdr:colOff>
      <xdr:row>77</xdr:row>
      <xdr:rowOff>94960</xdr:rowOff>
    </xdr:to>
    <xdr:cxnSp macro="">
      <xdr:nvCxnSpPr>
        <xdr:cNvPr id="640" name="直線コネクタ 639"/>
        <xdr:cNvCxnSpPr/>
      </xdr:nvCxnSpPr>
      <xdr:spPr>
        <a:xfrm>
          <a:off x="14592300" y="13279301"/>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2" name="テキスト ボックス 641"/>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77651</xdr:rowOff>
    </xdr:from>
    <xdr:to>
      <xdr:col>76</xdr:col>
      <xdr:colOff>114300</xdr:colOff>
      <xdr:row>77</xdr:row>
      <xdr:rowOff>122163</xdr:rowOff>
    </xdr:to>
    <xdr:cxnSp macro="">
      <xdr:nvCxnSpPr>
        <xdr:cNvPr id="643" name="直線コネクタ 642"/>
        <xdr:cNvCxnSpPr/>
      </xdr:nvCxnSpPr>
      <xdr:spPr>
        <a:xfrm flipV="1">
          <a:off x="13703300" y="13279301"/>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122163</xdr:rowOff>
    </xdr:from>
    <xdr:to>
      <xdr:col>71</xdr:col>
      <xdr:colOff>177800</xdr:colOff>
      <xdr:row>77</xdr:row>
      <xdr:rowOff>166153</xdr:rowOff>
    </xdr:to>
    <xdr:cxnSp macro="">
      <xdr:nvCxnSpPr>
        <xdr:cNvPr id="646" name="直線コネクタ 645"/>
        <xdr:cNvCxnSpPr/>
      </xdr:nvCxnSpPr>
      <xdr:spPr>
        <a:xfrm flipV="1">
          <a:off x="12814300" y="13323813"/>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39751</xdr:rowOff>
    </xdr:from>
    <xdr:to>
      <xdr:col>85</xdr:col>
      <xdr:colOff>177800</xdr:colOff>
      <xdr:row>77</xdr:row>
      <xdr:rowOff>141351</xdr:rowOff>
    </xdr:to>
    <xdr:sp macro="" textlink="">
      <xdr:nvSpPr>
        <xdr:cNvPr id="656" name="楕円 655"/>
        <xdr:cNvSpPr/>
      </xdr:nvSpPr>
      <xdr:spPr>
        <a:xfrm>
          <a:off x="162687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18178</xdr:rowOff>
    </xdr:from>
    <xdr:ext cx="534377" cy="259045"/>
    <xdr:sp macro="" textlink="">
      <xdr:nvSpPr>
        <xdr:cNvPr id="657" name="公債費該当値テキスト"/>
        <xdr:cNvSpPr txBox="1"/>
      </xdr:nvSpPr>
      <xdr:spPr>
        <a:xfrm>
          <a:off x="16370300" y="13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44160</xdr:rowOff>
    </xdr:from>
    <xdr:to>
      <xdr:col>81</xdr:col>
      <xdr:colOff>101600</xdr:colOff>
      <xdr:row>77</xdr:row>
      <xdr:rowOff>145760</xdr:rowOff>
    </xdr:to>
    <xdr:sp macro="" textlink="">
      <xdr:nvSpPr>
        <xdr:cNvPr id="658" name="楕円 657"/>
        <xdr:cNvSpPr/>
      </xdr:nvSpPr>
      <xdr:spPr>
        <a:xfrm>
          <a:off x="15430500" y="132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136887</xdr:rowOff>
    </xdr:from>
    <xdr:ext cx="534377" cy="259045"/>
    <xdr:sp macro="" textlink="">
      <xdr:nvSpPr>
        <xdr:cNvPr id="659" name="テキスト ボックス 658"/>
        <xdr:cNvSpPr txBox="1"/>
      </xdr:nvSpPr>
      <xdr:spPr>
        <a:xfrm>
          <a:off x="15214111" y="133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26851</xdr:rowOff>
    </xdr:from>
    <xdr:to>
      <xdr:col>76</xdr:col>
      <xdr:colOff>165100</xdr:colOff>
      <xdr:row>77</xdr:row>
      <xdr:rowOff>128451</xdr:rowOff>
    </xdr:to>
    <xdr:sp macro="" textlink="">
      <xdr:nvSpPr>
        <xdr:cNvPr id="660" name="楕円 659"/>
        <xdr:cNvSpPr/>
      </xdr:nvSpPr>
      <xdr:spPr>
        <a:xfrm>
          <a:off x="14541500" y="1322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119578</xdr:rowOff>
    </xdr:from>
    <xdr:ext cx="534377" cy="259045"/>
    <xdr:sp macro="" textlink="">
      <xdr:nvSpPr>
        <xdr:cNvPr id="661" name="テキスト ボックス 660"/>
        <xdr:cNvSpPr txBox="1"/>
      </xdr:nvSpPr>
      <xdr:spPr>
        <a:xfrm>
          <a:off x="14325111" y="1332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71363</xdr:rowOff>
    </xdr:from>
    <xdr:to>
      <xdr:col>72</xdr:col>
      <xdr:colOff>38100</xdr:colOff>
      <xdr:row>78</xdr:row>
      <xdr:rowOff>1513</xdr:rowOff>
    </xdr:to>
    <xdr:sp macro="" textlink="">
      <xdr:nvSpPr>
        <xdr:cNvPr id="662" name="楕円 661"/>
        <xdr:cNvSpPr/>
      </xdr:nvSpPr>
      <xdr:spPr>
        <a:xfrm>
          <a:off x="13652500" y="1327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164090</xdr:rowOff>
    </xdr:from>
    <xdr:ext cx="534377" cy="259045"/>
    <xdr:sp macro="" textlink="">
      <xdr:nvSpPr>
        <xdr:cNvPr id="663" name="テキスト ボックス 662"/>
        <xdr:cNvSpPr txBox="1"/>
      </xdr:nvSpPr>
      <xdr:spPr>
        <a:xfrm>
          <a:off x="13436111" y="1336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115353</xdr:rowOff>
    </xdr:from>
    <xdr:to>
      <xdr:col>67</xdr:col>
      <xdr:colOff>101600</xdr:colOff>
      <xdr:row>78</xdr:row>
      <xdr:rowOff>45503</xdr:rowOff>
    </xdr:to>
    <xdr:sp macro="" textlink="">
      <xdr:nvSpPr>
        <xdr:cNvPr id="664" name="楕円 663"/>
        <xdr:cNvSpPr/>
      </xdr:nvSpPr>
      <xdr:spPr>
        <a:xfrm>
          <a:off x="12763500" y="1331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36630</xdr:rowOff>
    </xdr:from>
    <xdr:ext cx="534377" cy="259045"/>
    <xdr:sp macro="" textlink="">
      <xdr:nvSpPr>
        <xdr:cNvPr id="665" name="テキスト ボックス 664"/>
        <xdr:cNvSpPr txBox="1"/>
      </xdr:nvSpPr>
      <xdr:spPr>
        <a:xfrm>
          <a:off x="12547111" y="1340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136317</xdr:rowOff>
    </xdr:from>
    <xdr:to>
      <xdr:col>85</xdr:col>
      <xdr:colOff>127000</xdr:colOff>
      <xdr:row>97</xdr:row>
      <xdr:rowOff>124613</xdr:rowOff>
    </xdr:to>
    <xdr:cxnSp macro="">
      <xdr:nvCxnSpPr>
        <xdr:cNvPr id="692" name="直線コネクタ 691"/>
        <xdr:cNvCxnSpPr/>
      </xdr:nvCxnSpPr>
      <xdr:spPr>
        <a:xfrm>
          <a:off x="15481300" y="16595517"/>
          <a:ext cx="838200" cy="1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3" name="積立金平均値テキスト"/>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136317</xdr:rowOff>
    </xdr:from>
    <xdr:to>
      <xdr:col>81</xdr:col>
      <xdr:colOff>50800</xdr:colOff>
      <xdr:row>97</xdr:row>
      <xdr:rowOff>113137</xdr:rowOff>
    </xdr:to>
    <xdr:cxnSp macro="">
      <xdr:nvCxnSpPr>
        <xdr:cNvPr id="695" name="直線コネクタ 694"/>
        <xdr:cNvCxnSpPr/>
      </xdr:nvCxnSpPr>
      <xdr:spPr>
        <a:xfrm flipV="1">
          <a:off x="14592300" y="16595517"/>
          <a:ext cx="889000" cy="14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10177</xdr:rowOff>
    </xdr:from>
    <xdr:ext cx="469744" cy="259045"/>
    <xdr:sp macro="" textlink="">
      <xdr:nvSpPr>
        <xdr:cNvPr id="697" name="テキスト ボックス 696"/>
        <xdr:cNvSpPr txBox="1"/>
      </xdr:nvSpPr>
      <xdr:spPr>
        <a:xfrm>
          <a:off x="15246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113137</xdr:rowOff>
    </xdr:from>
    <xdr:to>
      <xdr:col>76</xdr:col>
      <xdr:colOff>114300</xdr:colOff>
      <xdr:row>97</xdr:row>
      <xdr:rowOff>170973</xdr:rowOff>
    </xdr:to>
    <xdr:cxnSp macro="">
      <xdr:nvCxnSpPr>
        <xdr:cNvPr id="698" name="直線コネクタ 697"/>
        <xdr:cNvCxnSpPr/>
      </xdr:nvCxnSpPr>
      <xdr:spPr>
        <a:xfrm flipV="1">
          <a:off x="13703300" y="16743787"/>
          <a:ext cx="889000" cy="5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114646</xdr:rowOff>
    </xdr:from>
    <xdr:to>
      <xdr:col>71</xdr:col>
      <xdr:colOff>177800</xdr:colOff>
      <xdr:row>97</xdr:row>
      <xdr:rowOff>170973</xdr:rowOff>
    </xdr:to>
    <xdr:cxnSp macro="">
      <xdr:nvCxnSpPr>
        <xdr:cNvPr id="701" name="直線コネクタ 700"/>
        <xdr:cNvCxnSpPr/>
      </xdr:nvCxnSpPr>
      <xdr:spPr>
        <a:xfrm>
          <a:off x="12814300" y="16573846"/>
          <a:ext cx="889000" cy="22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18406</xdr:rowOff>
    </xdr:from>
    <xdr:ext cx="469744" cy="259045"/>
    <xdr:sp macro="" textlink="">
      <xdr:nvSpPr>
        <xdr:cNvPr id="705" name="テキスト ボックス 704"/>
        <xdr:cNvSpPr txBox="1"/>
      </xdr:nvSpPr>
      <xdr:spPr>
        <a:xfrm>
          <a:off x="12579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73813</xdr:rowOff>
    </xdr:from>
    <xdr:to>
      <xdr:col>85</xdr:col>
      <xdr:colOff>177800</xdr:colOff>
      <xdr:row>98</xdr:row>
      <xdr:rowOff>3963</xdr:rowOff>
    </xdr:to>
    <xdr:sp macro="" textlink="">
      <xdr:nvSpPr>
        <xdr:cNvPr id="711" name="楕円 710"/>
        <xdr:cNvSpPr/>
      </xdr:nvSpPr>
      <xdr:spPr>
        <a:xfrm>
          <a:off x="16268700" y="1670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52240</xdr:rowOff>
    </xdr:from>
    <xdr:ext cx="469744" cy="259045"/>
    <xdr:sp macro="" textlink="">
      <xdr:nvSpPr>
        <xdr:cNvPr id="712" name="積立金該当値テキスト"/>
        <xdr:cNvSpPr txBox="1"/>
      </xdr:nvSpPr>
      <xdr:spPr>
        <a:xfrm>
          <a:off x="16370300" y="1668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85517</xdr:rowOff>
    </xdr:from>
    <xdr:to>
      <xdr:col>81</xdr:col>
      <xdr:colOff>101600</xdr:colOff>
      <xdr:row>97</xdr:row>
      <xdr:rowOff>15667</xdr:rowOff>
    </xdr:to>
    <xdr:sp macro="" textlink="">
      <xdr:nvSpPr>
        <xdr:cNvPr id="713" name="楕円 712"/>
        <xdr:cNvSpPr/>
      </xdr:nvSpPr>
      <xdr:spPr>
        <a:xfrm>
          <a:off x="15430500" y="165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32194</xdr:rowOff>
    </xdr:from>
    <xdr:ext cx="469744" cy="259045"/>
    <xdr:sp macro="" textlink="">
      <xdr:nvSpPr>
        <xdr:cNvPr id="714" name="テキスト ボックス 713"/>
        <xdr:cNvSpPr txBox="1"/>
      </xdr:nvSpPr>
      <xdr:spPr>
        <a:xfrm>
          <a:off x="15246428" y="1631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62337</xdr:rowOff>
    </xdr:from>
    <xdr:to>
      <xdr:col>76</xdr:col>
      <xdr:colOff>165100</xdr:colOff>
      <xdr:row>97</xdr:row>
      <xdr:rowOff>163937</xdr:rowOff>
    </xdr:to>
    <xdr:sp macro="" textlink="">
      <xdr:nvSpPr>
        <xdr:cNvPr id="715" name="楕円 714"/>
        <xdr:cNvSpPr/>
      </xdr:nvSpPr>
      <xdr:spPr>
        <a:xfrm>
          <a:off x="14541500" y="166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155064</xdr:rowOff>
    </xdr:from>
    <xdr:ext cx="469744" cy="259045"/>
    <xdr:sp macro="" textlink="">
      <xdr:nvSpPr>
        <xdr:cNvPr id="716" name="テキスト ボックス 715"/>
        <xdr:cNvSpPr txBox="1"/>
      </xdr:nvSpPr>
      <xdr:spPr>
        <a:xfrm>
          <a:off x="14357428" y="1678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120173</xdr:rowOff>
    </xdr:from>
    <xdr:to>
      <xdr:col>72</xdr:col>
      <xdr:colOff>38100</xdr:colOff>
      <xdr:row>98</xdr:row>
      <xdr:rowOff>50323</xdr:rowOff>
    </xdr:to>
    <xdr:sp macro="" textlink="">
      <xdr:nvSpPr>
        <xdr:cNvPr id="717" name="楕円 716"/>
        <xdr:cNvSpPr/>
      </xdr:nvSpPr>
      <xdr:spPr>
        <a:xfrm>
          <a:off x="13652500" y="1675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41450</xdr:rowOff>
    </xdr:from>
    <xdr:ext cx="469744" cy="259045"/>
    <xdr:sp macro="" textlink="">
      <xdr:nvSpPr>
        <xdr:cNvPr id="718" name="テキスト ボックス 717"/>
        <xdr:cNvSpPr txBox="1"/>
      </xdr:nvSpPr>
      <xdr:spPr>
        <a:xfrm>
          <a:off x="13468428" y="168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63846</xdr:rowOff>
    </xdr:from>
    <xdr:to>
      <xdr:col>67</xdr:col>
      <xdr:colOff>101600</xdr:colOff>
      <xdr:row>96</xdr:row>
      <xdr:rowOff>165446</xdr:rowOff>
    </xdr:to>
    <xdr:sp macro="" textlink="">
      <xdr:nvSpPr>
        <xdr:cNvPr id="719" name="楕円 718"/>
        <xdr:cNvSpPr/>
      </xdr:nvSpPr>
      <xdr:spPr>
        <a:xfrm>
          <a:off x="12763500" y="165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10523</xdr:rowOff>
    </xdr:from>
    <xdr:ext cx="469744" cy="259045"/>
    <xdr:sp macro="" textlink="">
      <xdr:nvSpPr>
        <xdr:cNvPr id="720" name="テキスト ボックス 719"/>
        <xdr:cNvSpPr txBox="1"/>
      </xdr:nvSpPr>
      <xdr:spPr>
        <a:xfrm>
          <a:off x="12579428" y="1629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33655</xdr:rowOff>
    </xdr:from>
    <xdr:to>
      <xdr:col>116</xdr:col>
      <xdr:colOff>63500</xdr:colOff>
      <xdr:row>37</xdr:row>
      <xdr:rowOff>114681</xdr:rowOff>
    </xdr:to>
    <xdr:cxnSp macro="">
      <xdr:nvCxnSpPr>
        <xdr:cNvPr id="749" name="直線コネクタ 748"/>
        <xdr:cNvCxnSpPr/>
      </xdr:nvCxnSpPr>
      <xdr:spPr>
        <a:xfrm>
          <a:off x="21323300" y="6377305"/>
          <a:ext cx="838200" cy="8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129430</xdr:rowOff>
    </xdr:from>
    <xdr:ext cx="469744" cy="259045"/>
    <xdr:sp macro="" textlink="">
      <xdr:nvSpPr>
        <xdr:cNvPr id="750" name="投資及び出資金平均値テキスト"/>
        <xdr:cNvSpPr txBox="1"/>
      </xdr:nvSpPr>
      <xdr:spPr>
        <a:xfrm>
          <a:off x="22212300" y="6473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38735</xdr:rowOff>
    </xdr:from>
    <xdr:to>
      <xdr:col>111</xdr:col>
      <xdr:colOff>177800</xdr:colOff>
      <xdr:row>37</xdr:row>
      <xdr:rowOff>33655</xdr:rowOff>
    </xdr:to>
    <xdr:cxnSp macro="">
      <xdr:nvCxnSpPr>
        <xdr:cNvPr id="752" name="直線コネクタ 751"/>
        <xdr:cNvCxnSpPr/>
      </xdr:nvCxnSpPr>
      <xdr:spPr>
        <a:xfrm>
          <a:off x="20434300" y="6210935"/>
          <a:ext cx="889000" cy="1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117238</xdr:rowOff>
    </xdr:from>
    <xdr:ext cx="469744" cy="259045"/>
    <xdr:sp macro="" textlink="">
      <xdr:nvSpPr>
        <xdr:cNvPr id="754" name="テキスト ボックス 753"/>
        <xdr:cNvSpPr txBox="1"/>
      </xdr:nvSpPr>
      <xdr:spPr>
        <a:xfrm>
          <a:off x="21088428" y="66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38735</xdr:rowOff>
    </xdr:from>
    <xdr:to>
      <xdr:col>107</xdr:col>
      <xdr:colOff>50800</xdr:colOff>
      <xdr:row>36</xdr:row>
      <xdr:rowOff>72390</xdr:rowOff>
    </xdr:to>
    <xdr:cxnSp macro="">
      <xdr:nvCxnSpPr>
        <xdr:cNvPr id="755" name="直線コネクタ 754"/>
        <xdr:cNvCxnSpPr/>
      </xdr:nvCxnSpPr>
      <xdr:spPr>
        <a:xfrm flipV="1">
          <a:off x="19545300" y="6210935"/>
          <a:ext cx="889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109110</xdr:rowOff>
    </xdr:from>
    <xdr:ext cx="469744" cy="259045"/>
    <xdr:sp macro="" textlink="">
      <xdr:nvSpPr>
        <xdr:cNvPr id="757" name="テキスト ボックス 756"/>
        <xdr:cNvSpPr txBox="1"/>
      </xdr:nvSpPr>
      <xdr:spPr>
        <a:xfrm>
          <a:off x="20199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72390</xdr:rowOff>
    </xdr:from>
    <xdr:to>
      <xdr:col>102</xdr:col>
      <xdr:colOff>114300</xdr:colOff>
      <xdr:row>39</xdr:row>
      <xdr:rowOff>43942</xdr:rowOff>
    </xdr:to>
    <xdr:cxnSp macro="">
      <xdr:nvCxnSpPr>
        <xdr:cNvPr id="758" name="直線コネクタ 757"/>
        <xdr:cNvCxnSpPr/>
      </xdr:nvCxnSpPr>
      <xdr:spPr>
        <a:xfrm flipV="1">
          <a:off x="18656300" y="6244590"/>
          <a:ext cx="889000" cy="48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89933</xdr:rowOff>
    </xdr:from>
    <xdr:ext cx="469744" cy="259045"/>
    <xdr:sp macro="" textlink="">
      <xdr:nvSpPr>
        <xdr:cNvPr id="760" name="テキスト ボックス 759"/>
        <xdr:cNvSpPr txBox="1"/>
      </xdr:nvSpPr>
      <xdr:spPr>
        <a:xfrm>
          <a:off x="19310428"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63881</xdr:rowOff>
    </xdr:from>
    <xdr:to>
      <xdr:col>116</xdr:col>
      <xdr:colOff>114300</xdr:colOff>
      <xdr:row>37</xdr:row>
      <xdr:rowOff>165481</xdr:rowOff>
    </xdr:to>
    <xdr:sp macro="" textlink="">
      <xdr:nvSpPr>
        <xdr:cNvPr id="768" name="楕円 767"/>
        <xdr:cNvSpPr/>
      </xdr:nvSpPr>
      <xdr:spPr>
        <a:xfrm>
          <a:off x="22110700" y="64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86758</xdr:rowOff>
    </xdr:from>
    <xdr:ext cx="469744" cy="259045"/>
    <xdr:sp macro="" textlink="">
      <xdr:nvSpPr>
        <xdr:cNvPr id="769" name="投資及び出資金該当値テキスト"/>
        <xdr:cNvSpPr txBox="1"/>
      </xdr:nvSpPr>
      <xdr:spPr>
        <a:xfrm>
          <a:off x="22212300"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154305</xdr:rowOff>
    </xdr:from>
    <xdr:to>
      <xdr:col>112</xdr:col>
      <xdr:colOff>38100</xdr:colOff>
      <xdr:row>37</xdr:row>
      <xdr:rowOff>84455</xdr:rowOff>
    </xdr:to>
    <xdr:sp macro="" textlink="">
      <xdr:nvSpPr>
        <xdr:cNvPr id="770" name="楕円 769"/>
        <xdr:cNvSpPr/>
      </xdr:nvSpPr>
      <xdr:spPr>
        <a:xfrm>
          <a:off x="21272500" y="63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100982</xdr:rowOff>
    </xdr:from>
    <xdr:ext cx="469744" cy="259045"/>
    <xdr:sp macro="" textlink="">
      <xdr:nvSpPr>
        <xdr:cNvPr id="771" name="テキスト ボックス 770"/>
        <xdr:cNvSpPr txBox="1"/>
      </xdr:nvSpPr>
      <xdr:spPr>
        <a:xfrm>
          <a:off x="21088428" y="61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159385</xdr:rowOff>
    </xdr:from>
    <xdr:to>
      <xdr:col>107</xdr:col>
      <xdr:colOff>101600</xdr:colOff>
      <xdr:row>36</xdr:row>
      <xdr:rowOff>89535</xdr:rowOff>
    </xdr:to>
    <xdr:sp macro="" textlink="">
      <xdr:nvSpPr>
        <xdr:cNvPr id="772" name="楕円 771"/>
        <xdr:cNvSpPr/>
      </xdr:nvSpPr>
      <xdr:spPr>
        <a:xfrm>
          <a:off x="203835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106062</xdr:rowOff>
    </xdr:from>
    <xdr:ext cx="469744" cy="259045"/>
    <xdr:sp macro="" textlink="">
      <xdr:nvSpPr>
        <xdr:cNvPr id="773" name="テキスト ボックス 772"/>
        <xdr:cNvSpPr txBox="1"/>
      </xdr:nvSpPr>
      <xdr:spPr>
        <a:xfrm>
          <a:off x="20199428" y="593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21590</xdr:rowOff>
    </xdr:from>
    <xdr:to>
      <xdr:col>102</xdr:col>
      <xdr:colOff>165100</xdr:colOff>
      <xdr:row>36</xdr:row>
      <xdr:rowOff>123190</xdr:rowOff>
    </xdr:to>
    <xdr:sp macro="" textlink="">
      <xdr:nvSpPr>
        <xdr:cNvPr id="774" name="楕円 773"/>
        <xdr:cNvSpPr/>
      </xdr:nvSpPr>
      <xdr:spPr>
        <a:xfrm>
          <a:off x="19494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139717</xdr:rowOff>
    </xdr:from>
    <xdr:ext cx="469744" cy="259045"/>
    <xdr:sp macro="" textlink="">
      <xdr:nvSpPr>
        <xdr:cNvPr id="775" name="テキスト ボックス 774"/>
        <xdr:cNvSpPr txBox="1"/>
      </xdr:nvSpPr>
      <xdr:spPr>
        <a:xfrm>
          <a:off x="19310428"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164592</xdr:rowOff>
    </xdr:from>
    <xdr:to>
      <xdr:col>98</xdr:col>
      <xdr:colOff>38100</xdr:colOff>
      <xdr:row>39</xdr:row>
      <xdr:rowOff>94742</xdr:rowOff>
    </xdr:to>
    <xdr:sp macro="" textlink="">
      <xdr:nvSpPr>
        <xdr:cNvPr id="776" name="楕円 775"/>
        <xdr:cNvSpPr/>
      </xdr:nvSpPr>
      <xdr:spPr>
        <a:xfrm>
          <a:off x="18605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85869</xdr:rowOff>
    </xdr:from>
    <xdr:ext cx="249299" cy="259045"/>
    <xdr:sp macro="" textlink="">
      <xdr:nvSpPr>
        <xdr:cNvPr id="777" name="テキスト ボックス 776"/>
        <xdr:cNvSpPr txBox="1"/>
      </xdr:nvSpPr>
      <xdr:spPr>
        <a:xfrm>
          <a:off x="18531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24348</xdr:rowOff>
    </xdr:from>
    <xdr:to>
      <xdr:col>116</xdr:col>
      <xdr:colOff>63500</xdr:colOff>
      <xdr:row>56</xdr:row>
      <xdr:rowOff>113228</xdr:rowOff>
    </xdr:to>
    <xdr:cxnSp macro="">
      <xdr:nvCxnSpPr>
        <xdr:cNvPr id="804" name="直線コネクタ 803"/>
        <xdr:cNvCxnSpPr/>
      </xdr:nvCxnSpPr>
      <xdr:spPr>
        <a:xfrm>
          <a:off x="21323300" y="9625548"/>
          <a:ext cx="838200" cy="8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24213</xdr:rowOff>
    </xdr:from>
    <xdr:ext cx="469744" cy="259045"/>
    <xdr:sp macro="" textlink="">
      <xdr:nvSpPr>
        <xdr:cNvPr id="805" name="貸付金平均値テキスト"/>
        <xdr:cNvSpPr txBox="1"/>
      </xdr:nvSpPr>
      <xdr:spPr>
        <a:xfrm>
          <a:off x="22212300" y="979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63759</xdr:rowOff>
    </xdr:from>
    <xdr:to>
      <xdr:col>111</xdr:col>
      <xdr:colOff>177800</xdr:colOff>
      <xdr:row>56</xdr:row>
      <xdr:rowOff>24348</xdr:rowOff>
    </xdr:to>
    <xdr:cxnSp macro="">
      <xdr:nvCxnSpPr>
        <xdr:cNvPr id="807" name="直線コネクタ 806"/>
        <xdr:cNvCxnSpPr/>
      </xdr:nvCxnSpPr>
      <xdr:spPr>
        <a:xfrm>
          <a:off x="20434300" y="9493509"/>
          <a:ext cx="889000" cy="13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96862</xdr:rowOff>
    </xdr:from>
    <xdr:ext cx="469744" cy="259045"/>
    <xdr:sp macro="" textlink="">
      <xdr:nvSpPr>
        <xdr:cNvPr id="809" name="テキスト ボックス 808"/>
        <xdr:cNvSpPr txBox="1"/>
      </xdr:nvSpPr>
      <xdr:spPr>
        <a:xfrm>
          <a:off x="21088428" y="9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63759</xdr:rowOff>
    </xdr:from>
    <xdr:to>
      <xdr:col>107</xdr:col>
      <xdr:colOff>50800</xdr:colOff>
      <xdr:row>55</xdr:row>
      <xdr:rowOff>152547</xdr:rowOff>
    </xdr:to>
    <xdr:cxnSp macro="">
      <xdr:nvCxnSpPr>
        <xdr:cNvPr id="810" name="直線コネクタ 809"/>
        <xdr:cNvCxnSpPr/>
      </xdr:nvCxnSpPr>
      <xdr:spPr>
        <a:xfrm flipV="1">
          <a:off x="19545300" y="9493509"/>
          <a:ext cx="889000" cy="8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56171</xdr:rowOff>
    </xdr:from>
    <xdr:ext cx="469744" cy="259045"/>
    <xdr:sp macro="" textlink="">
      <xdr:nvSpPr>
        <xdr:cNvPr id="812" name="テキスト ボックス 811"/>
        <xdr:cNvSpPr txBox="1"/>
      </xdr:nvSpPr>
      <xdr:spPr>
        <a:xfrm>
          <a:off x="20199428" y="982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4597</xdr:rowOff>
    </xdr:from>
    <xdr:to>
      <xdr:col>102</xdr:col>
      <xdr:colOff>114300</xdr:colOff>
      <xdr:row>55</xdr:row>
      <xdr:rowOff>152547</xdr:rowOff>
    </xdr:to>
    <xdr:cxnSp macro="">
      <xdr:nvCxnSpPr>
        <xdr:cNvPr id="813" name="直線コネクタ 812"/>
        <xdr:cNvCxnSpPr/>
      </xdr:nvCxnSpPr>
      <xdr:spPr>
        <a:xfrm>
          <a:off x="18656300" y="9434347"/>
          <a:ext cx="889000" cy="14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25173</xdr:rowOff>
    </xdr:from>
    <xdr:ext cx="469744" cy="259045"/>
    <xdr:sp macro="" textlink="">
      <xdr:nvSpPr>
        <xdr:cNvPr id="815" name="テキスト ボックス 814"/>
        <xdr:cNvSpPr txBox="1"/>
      </xdr:nvSpPr>
      <xdr:spPr>
        <a:xfrm>
          <a:off x="19310428" y="979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137233</xdr:rowOff>
    </xdr:from>
    <xdr:ext cx="469744" cy="259045"/>
    <xdr:sp macro="" textlink="">
      <xdr:nvSpPr>
        <xdr:cNvPr id="817" name="テキスト ボックス 816"/>
        <xdr:cNvSpPr txBox="1"/>
      </xdr:nvSpPr>
      <xdr:spPr>
        <a:xfrm>
          <a:off x="18421428" y="97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62428</xdr:rowOff>
    </xdr:from>
    <xdr:to>
      <xdr:col>116</xdr:col>
      <xdr:colOff>114300</xdr:colOff>
      <xdr:row>56</xdr:row>
      <xdr:rowOff>164028</xdr:rowOff>
    </xdr:to>
    <xdr:sp macro="" textlink="">
      <xdr:nvSpPr>
        <xdr:cNvPr id="823" name="楕円 822"/>
        <xdr:cNvSpPr/>
      </xdr:nvSpPr>
      <xdr:spPr>
        <a:xfrm>
          <a:off x="22110700" y="96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85305</xdr:rowOff>
    </xdr:from>
    <xdr:ext cx="469744" cy="259045"/>
    <xdr:sp macro="" textlink="">
      <xdr:nvSpPr>
        <xdr:cNvPr id="824" name="貸付金該当値テキスト"/>
        <xdr:cNvSpPr txBox="1"/>
      </xdr:nvSpPr>
      <xdr:spPr>
        <a:xfrm>
          <a:off x="22212300" y="951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144998</xdr:rowOff>
    </xdr:from>
    <xdr:to>
      <xdr:col>112</xdr:col>
      <xdr:colOff>38100</xdr:colOff>
      <xdr:row>56</xdr:row>
      <xdr:rowOff>75148</xdr:rowOff>
    </xdr:to>
    <xdr:sp macro="" textlink="">
      <xdr:nvSpPr>
        <xdr:cNvPr id="825" name="楕円 824"/>
        <xdr:cNvSpPr/>
      </xdr:nvSpPr>
      <xdr:spPr>
        <a:xfrm>
          <a:off x="21272500" y="95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91675</xdr:rowOff>
    </xdr:from>
    <xdr:ext cx="534377" cy="259045"/>
    <xdr:sp macro="" textlink="">
      <xdr:nvSpPr>
        <xdr:cNvPr id="826" name="テキスト ボックス 825"/>
        <xdr:cNvSpPr txBox="1"/>
      </xdr:nvSpPr>
      <xdr:spPr>
        <a:xfrm>
          <a:off x="21056111" y="934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12959</xdr:rowOff>
    </xdr:from>
    <xdr:to>
      <xdr:col>107</xdr:col>
      <xdr:colOff>101600</xdr:colOff>
      <xdr:row>55</xdr:row>
      <xdr:rowOff>114559</xdr:rowOff>
    </xdr:to>
    <xdr:sp macro="" textlink="">
      <xdr:nvSpPr>
        <xdr:cNvPr id="827" name="楕円 826"/>
        <xdr:cNvSpPr/>
      </xdr:nvSpPr>
      <xdr:spPr>
        <a:xfrm>
          <a:off x="20383500" y="94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131086</xdr:rowOff>
    </xdr:from>
    <xdr:ext cx="534377" cy="259045"/>
    <xdr:sp macro="" textlink="">
      <xdr:nvSpPr>
        <xdr:cNvPr id="828" name="テキスト ボックス 827"/>
        <xdr:cNvSpPr txBox="1"/>
      </xdr:nvSpPr>
      <xdr:spPr>
        <a:xfrm>
          <a:off x="20167111" y="921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101747</xdr:rowOff>
    </xdr:from>
    <xdr:to>
      <xdr:col>102</xdr:col>
      <xdr:colOff>165100</xdr:colOff>
      <xdr:row>56</xdr:row>
      <xdr:rowOff>31897</xdr:rowOff>
    </xdr:to>
    <xdr:sp macro="" textlink="">
      <xdr:nvSpPr>
        <xdr:cNvPr id="829" name="楕円 828"/>
        <xdr:cNvSpPr/>
      </xdr:nvSpPr>
      <xdr:spPr>
        <a:xfrm>
          <a:off x="19494500" y="953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48424</xdr:rowOff>
    </xdr:from>
    <xdr:ext cx="534377" cy="259045"/>
    <xdr:sp macro="" textlink="">
      <xdr:nvSpPr>
        <xdr:cNvPr id="830" name="テキスト ボックス 829"/>
        <xdr:cNvSpPr txBox="1"/>
      </xdr:nvSpPr>
      <xdr:spPr>
        <a:xfrm>
          <a:off x="19278111" y="93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125247</xdr:rowOff>
    </xdr:from>
    <xdr:to>
      <xdr:col>98</xdr:col>
      <xdr:colOff>38100</xdr:colOff>
      <xdr:row>55</xdr:row>
      <xdr:rowOff>55397</xdr:rowOff>
    </xdr:to>
    <xdr:sp macro="" textlink="">
      <xdr:nvSpPr>
        <xdr:cNvPr id="831" name="楕円 830"/>
        <xdr:cNvSpPr/>
      </xdr:nvSpPr>
      <xdr:spPr>
        <a:xfrm>
          <a:off x="18605500" y="93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71924</xdr:rowOff>
    </xdr:from>
    <xdr:ext cx="534377" cy="259045"/>
    <xdr:sp macro="" textlink="">
      <xdr:nvSpPr>
        <xdr:cNvPr id="832" name="テキスト ボックス 831"/>
        <xdr:cNvSpPr txBox="1"/>
      </xdr:nvSpPr>
      <xdr:spPr>
        <a:xfrm>
          <a:off x="18389111" y="915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149377</xdr:rowOff>
    </xdr:from>
    <xdr:to>
      <xdr:col>116</xdr:col>
      <xdr:colOff>63500</xdr:colOff>
      <xdr:row>77</xdr:row>
      <xdr:rowOff>43078</xdr:rowOff>
    </xdr:to>
    <xdr:cxnSp macro="">
      <xdr:nvCxnSpPr>
        <xdr:cNvPr id="862" name="直線コネクタ 861"/>
        <xdr:cNvCxnSpPr/>
      </xdr:nvCxnSpPr>
      <xdr:spPr>
        <a:xfrm flipV="1">
          <a:off x="21323300" y="13179577"/>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63" name="繰出金平均値テキスト"/>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143548</xdr:rowOff>
    </xdr:from>
    <xdr:to>
      <xdr:col>111</xdr:col>
      <xdr:colOff>177800</xdr:colOff>
      <xdr:row>77</xdr:row>
      <xdr:rowOff>43078</xdr:rowOff>
    </xdr:to>
    <xdr:cxnSp macro="">
      <xdr:nvCxnSpPr>
        <xdr:cNvPr id="865" name="直線コネクタ 864"/>
        <xdr:cNvCxnSpPr/>
      </xdr:nvCxnSpPr>
      <xdr:spPr>
        <a:xfrm>
          <a:off x="20434300" y="13173748"/>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7" name="テキスト ボックス 866"/>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143548</xdr:rowOff>
    </xdr:from>
    <xdr:to>
      <xdr:col>107</xdr:col>
      <xdr:colOff>50800</xdr:colOff>
      <xdr:row>76</xdr:row>
      <xdr:rowOff>156578</xdr:rowOff>
    </xdr:to>
    <xdr:cxnSp macro="">
      <xdr:nvCxnSpPr>
        <xdr:cNvPr id="868" name="直線コネクタ 867"/>
        <xdr:cNvCxnSpPr/>
      </xdr:nvCxnSpPr>
      <xdr:spPr>
        <a:xfrm flipV="1">
          <a:off x="19545300" y="1317374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70" name="テキスト ボックス 869"/>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13627</xdr:rowOff>
    </xdr:from>
    <xdr:to>
      <xdr:col>102</xdr:col>
      <xdr:colOff>114300</xdr:colOff>
      <xdr:row>76</xdr:row>
      <xdr:rowOff>156578</xdr:rowOff>
    </xdr:to>
    <xdr:cxnSp macro="">
      <xdr:nvCxnSpPr>
        <xdr:cNvPr id="871" name="直線コネクタ 870"/>
        <xdr:cNvCxnSpPr/>
      </xdr:nvCxnSpPr>
      <xdr:spPr>
        <a:xfrm>
          <a:off x="18656300" y="12529477"/>
          <a:ext cx="889000" cy="65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103090</xdr:rowOff>
    </xdr:from>
    <xdr:ext cx="534377" cy="259045"/>
    <xdr:sp macro="" textlink="">
      <xdr:nvSpPr>
        <xdr:cNvPr id="873" name="テキスト ボックス 872"/>
        <xdr:cNvSpPr txBox="1"/>
      </xdr:nvSpPr>
      <xdr:spPr>
        <a:xfrm>
          <a:off x="19278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18750</xdr:rowOff>
    </xdr:from>
    <xdr:ext cx="534377" cy="259045"/>
    <xdr:sp macro="" textlink="">
      <xdr:nvSpPr>
        <xdr:cNvPr id="875" name="テキスト ボックス 874"/>
        <xdr:cNvSpPr txBox="1"/>
      </xdr:nvSpPr>
      <xdr:spPr>
        <a:xfrm>
          <a:off x="18389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98577</xdr:rowOff>
    </xdr:from>
    <xdr:to>
      <xdr:col>116</xdr:col>
      <xdr:colOff>114300</xdr:colOff>
      <xdr:row>77</xdr:row>
      <xdr:rowOff>28727</xdr:rowOff>
    </xdr:to>
    <xdr:sp macro="" textlink="">
      <xdr:nvSpPr>
        <xdr:cNvPr id="881" name="楕円 880"/>
        <xdr:cNvSpPr/>
      </xdr:nvSpPr>
      <xdr:spPr>
        <a:xfrm>
          <a:off x="22110700" y="131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77004</xdr:rowOff>
    </xdr:from>
    <xdr:ext cx="534377" cy="259045"/>
    <xdr:sp macro="" textlink="">
      <xdr:nvSpPr>
        <xdr:cNvPr id="882" name="繰出金該当値テキスト"/>
        <xdr:cNvSpPr txBox="1"/>
      </xdr:nvSpPr>
      <xdr:spPr>
        <a:xfrm>
          <a:off x="22212300" y="1310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163728</xdr:rowOff>
    </xdr:from>
    <xdr:to>
      <xdr:col>112</xdr:col>
      <xdr:colOff>38100</xdr:colOff>
      <xdr:row>77</xdr:row>
      <xdr:rowOff>93878</xdr:rowOff>
    </xdr:to>
    <xdr:sp macro="" textlink="">
      <xdr:nvSpPr>
        <xdr:cNvPr id="883" name="楕円 882"/>
        <xdr:cNvSpPr/>
      </xdr:nvSpPr>
      <xdr:spPr>
        <a:xfrm>
          <a:off x="21272500" y="131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85005</xdr:rowOff>
    </xdr:from>
    <xdr:ext cx="534377" cy="259045"/>
    <xdr:sp macro="" textlink="">
      <xdr:nvSpPr>
        <xdr:cNvPr id="884" name="テキスト ボックス 883"/>
        <xdr:cNvSpPr txBox="1"/>
      </xdr:nvSpPr>
      <xdr:spPr>
        <a:xfrm>
          <a:off x="21056111" y="1328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92748</xdr:rowOff>
    </xdr:from>
    <xdr:to>
      <xdr:col>107</xdr:col>
      <xdr:colOff>101600</xdr:colOff>
      <xdr:row>77</xdr:row>
      <xdr:rowOff>22898</xdr:rowOff>
    </xdr:to>
    <xdr:sp macro="" textlink="">
      <xdr:nvSpPr>
        <xdr:cNvPr id="885" name="楕円 884"/>
        <xdr:cNvSpPr/>
      </xdr:nvSpPr>
      <xdr:spPr>
        <a:xfrm>
          <a:off x="20383500" y="131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14025</xdr:rowOff>
    </xdr:from>
    <xdr:ext cx="534377" cy="259045"/>
    <xdr:sp macro="" textlink="">
      <xdr:nvSpPr>
        <xdr:cNvPr id="886" name="テキスト ボックス 885"/>
        <xdr:cNvSpPr txBox="1"/>
      </xdr:nvSpPr>
      <xdr:spPr>
        <a:xfrm>
          <a:off x="20167111" y="1321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105778</xdr:rowOff>
    </xdr:from>
    <xdr:to>
      <xdr:col>102</xdr:col>
      <xdr:colOff>165100</xdr:colOff>
      <xdr:row>77</xdr:row>
      <xdr:rowOff>35928</xdr:rowOff>
    </xdr:to>
    <xdr:sp macro="" textlink="">
      <xdr:nvSpPr>
        <xdr:cNvPr id="887" name="楕円 886"/>
        <xdr:cNvSpPr/>
      </xdr:nvSpPr>
      <xdr:spPr>
        <a:xfrm>
          <a:off x="19494500" y="131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27055</xdr:rowOff>
    </xdr:from>
    <xdr:ext cx="534377" cy="259045"/>
    <xdr:sp macro="" textlink="">
      <xdr:nvSpPr>
        <xdr:cNvPr id="888" name="テキスト ボックス 887"/>
        <xdr:cNvSpPr txBox="1"/>
      </xdr:nvSpPr>
      <xdr:spPr>
        <a:xfrm>
          <a:off x="19278111" y="1322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134277</xdr:rowOff>
    </xdr:from>
    <xdr:to>
      <xdr:col>98</xdr:col>
      <xdr:colOff>38100</xdr:colOff>
      <xdr:row>73</xdr:row>
      <xdr:rowOff>64427</xdr:rowOff>
    </xdr:to>
    <xdr:sp macro="" textlink="">
      <xdr:nvSpPr>
        <xdr:cNvPr id="889" name="楕円 888"/>
        <xdr:cNvSpPr/>
      </xdr:nvSpPr>
      <xdr:spPr>
        <a:xfrm>
          <a:off x="18605500" y="124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80954</xdr:rowOff>
    </xdr:from>
    <xdr:ext cx="534377" cy="259045"/>
    <xdr:sp macro="" textlink="">
      <xdr:nvSpPr>
        <xdr:cNvPr id="890" name="テキスト ボックス 889"/>
        <xdr:cNvSpPr txBox="1"/>
      </xdr:nvSpPr>
      <xdr:spPr>
        <a:xfrm>
          <a:off x="18389111" y="12253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歳出決算総額は住民一人当たり約</a:t>
          </a:r>
          <a:r>
            <a:rPr kumimoji="1" lang="en-US" altLang="ja-JP" sz="1100">
              <a:solidFill>
                <a:sysClr val="windowText" lastClr="000000"/>
              </a:solidFill>
              <a:effectLst/>
              <a:latin typeface="+mn-lt"/>
              <a:ea typeface="+mn-ea"/>
              <a:cs typeface="+mn-cs"/>
            </a:rPr>
            <a:t>32</a:t>
          </a:r>
          <a:r>
            <a:rPr kumimoji="1" lang="ja-JP" altLang="ja-JP" sz="1100">
              <a:solidFill>
                <a:sysClr val="windowText" lastClr="000000"/>
              </a:solidFill>
              <a:effectLst/>
              <a:latin typeface="+mn-lt"/>
              <a:ea typeface="+mn-ea"/>
              <a:cs typeface="+mn-cs"/>
            </a:rPr>
            <a:t>万円で、性質別経費においては、扶助費が全体の</a:t>
          </a:r>
          <a:r>
            <a:rPr kumimoji="1" lang="en-US" altLang="ja-JP" sz="1100">
              <a:solidFill>
                <a:sysClr val="windowText" lastClr="000000"/>
              </a:solidFill>
              <a:effectLst/>
              <a:latin typeface="+mn-lt"/>
              <a:ea typeface="+mn-ea"/>
              <a:cs typeface="+mn-cs"/>
            </a:rPr>
            <a:t>29.6</a:t>
          </a:r>
          <a:r>
            <a:rPr kumimoji="1" lang="ja-JP" altLang="ja-JP" sz="1100">
              <a:solidFill>
                <a:sysClr val="windowText" lastClr="000000"/>
              </a:solidFill>
              <a:effectLst/>
              <a:latin typeface="+mn-lt"/>
              <a:ea typeface="+mn-ea"/>
              <a:cs typeface="+mn-cs"/>
            </a:rPr>
            <a:t>％を占め、次いで人件費が</a:t>
          </a:r>
          <a:r>
            <a:rPr kumimoji="1" lang="en-US" altLang="ja-JP" sz="1100">
              <a:solidFill>
                <a:sysClr val="windowText" lastClr="000000"/>
              </a:solidFill>
              <a:effectLst/>
              <a:latin typeface="+mn-lt"/>
              <a:ea typeface="+mn-ea"/>
              <a:cs typeface="+mn-cs"/>
            </a:rPr>
            <a:t>18.3</a:t>
          </a:r>
          <a:r>
            <a:rPr kumimoji="1" lang="ja-JP" altLang="ja-JP" sz="1100">
              <a:solidFill>
                <a:sysClr val="windowText" lastClr="000000"/>
              </a:solidFill>
              <a:effectLst/>
              <a:latin typeface="+mn-lt"/>
              <a:ea typeface="+mn-ea"/>
              <a:cs typeface="+mn-cs"/>
            </a:rPr>
            <a:t>％、物件費が</a:t>
          </a:r>
          <a:r>
            <a:rPr kumimoji="1" lang="en-US" altLang="ja-JP" sz="1100">
              <a:solidFill>
                <a:sysClr val="windowText" lastClr="000000"/>
              </a:solidFill>
              <a:effectLst/>
              <a:latin typeface="+mn-lt"/>
              <a:ea typeface="+mn-ea"/>
              <a:cs typeface="+mn-cs"/>
            </a:rPr>
            <a:t>14.2</a:t>
          </a:r>
          <a:r>
            <a:rPr kumimoji="1" lang="ja-JP" altLang="ja-JP" sz="1100">
              <a:solidFill>
                <a:sysClr val="windowText" lastClr="000000"/>
              </a:solidFill>
              <a:effectLst/>
              <a:latin typeface="+mn-lt"/>
              <a:ea typeface="+mn-ea"/>
              <a:cs typeface="+mn-cs"/>
            </a:rPr>
            <a:t>％となっている。物件費、補助費等、普通建設事業費、災害復旧事業費</a:t>
          </a:r>
          <a:r>
            <a:rPr kumimoji="1" lang="ja-JP" altLang="en-US" sz="1100">
              <a:solidFill>
                <a:sysClr val="windowText" lastClr="000000"/>
              </a:solidFill>
              <a:effectLst/>
              <a:latin typeface="+mn-lt"/>
              <a:ea typeface="+mn-ea"/>
              <a:cs typeface="+mn-cs"/>
            </a:rPr>
            <a:t>、公債費、積立金</a:t>
          </a:r>
          <a:r>
            <a:rPr kumimoji="1" lang="ja-JP" altLang="ja-JP" sz="1100">
              <a:solidFill>
                <a:sysClr val="windowText" lastClr="000000"/>
              </a:solidFill>
              <a:effectLst/>
              <a:latin typeface="+mn-lt"/>
              <a:ea typeface="+mn-ea"/>
              <a:cs typeface="+mn-cs"/>
            </a:rPr>
            <a:t>については、全国、神奈川県、類似団体のいずれの平均も下回っている。人件費、扶助費については、全国、神奈川県の平均を下回っている。</a:t>
          </a:r>
          <a:r>
            <a:rPr kumimoji="1" lang="ja-JP" altLang="en-US" sz="1100">
              <a:solidFill>
                <a:sysClr val="windowText" lastClr="000000"/>
              </a:solidFill>
              <a:effectLst/>
              <a:latin typeface="+mn-lt"/>
              <a:ea typeface="+mn-ea"/>
              <a:cs typeface="+mn-cs"/>
            </a:rPr>
            <a:t>繰出金、</a:t>
          </a:r>
          <a:r>
            <a:rPr kumimoji="1" lang="ja-JP" altLang="ja-JP" sz="1100">
              <a:solidFill>
                <a:sysClr val="windowText" lastClr="000000"/>
              </a:solidFill>
              <a:effectLst/>
              <a:latin typeface="+mn-lt"/>
              <a:ea typeface="+mn-ea"/>
              <a:cs typeface="+mn-cs"/>
            </a:rPr>
            <a:t>維持補修費は神奈川県の平均を上回っているものの、全国、類似団体の平均を下回っている。</a:t>
          </a:r>
          <a:r>
            <a:rPr kumimoji="1" lang="ja-JP" altLang="en-US" sz="1100">
              <a:solidFill>
                <a:sysClr val="windowText" lastClr="000000"/>
              </a:solidFill>
              <a:effectLst/>
              <a:latin typeface="+mn-lt"/>
              <a:ea typeface="+mn-ea"/>
              <a:cs typeface="+mn-cs"/>
            </a:rPr>
            <a:t>投資及び出資金、貸付金</a:t>
          </a:r>
          <a:r>
            <a:rPr kumimoji="1" lang="ja-JP" altLang="ja-JP" sz="1100">
              <a:solidFill>
                <a:sysClr val="windowText" lastClr="000000"/>
              </a:solidFill>
              <a:effectLst/>
              <a:latin typeface="+mn-lt"/>
              <a:ea typeface="+mn-ea"/>
              <a:cs typeface="+mn-cs"/>
            </a:rPr>
            <a:t>は</a:t>
          </a:r>
          <a:r>
            <a:rPr kumimoji="1" lang="ja-JP" altLang="en-US" sz="1100">
              <a:solidFill>
                <a:sysClr val="windowText" lastClr="000000"/>
              </a:solidFill>
              <a:effectLst/>
              <a:latin typeface="+mn-lt"/>
              <a:ea typeface="+mn-ea"/>
              <a:cs typeface="+mn-cs"/>
            </a:rPr>
            <a:t>神奈川県</a:t>
          </a:r>
          <a:r>
            <a:rPr kumimoji="1" lang="ja-JP" altLang="ja-JP" sz="1100">
              <a:solidFill>
                <a:sysClr val="windowText" lastClr="000000"/>
              </a:solidFill>
              <a:effectLst/>
              <a:latin typeface="+mn-lt"/>
              <a:ea typeface="+mn-ea"/>
              <a:cs typeface="+mn-cs"/>
            </a:rPr>
            <a:t>の平均を</a:t>
          </a:r>
          <a:r>
            <a:rPr kumimoji="1" lang="ja-JP" altLang="en-US" sz="1100">
              <a:solidFill>
                <a:sysClr val="windowText" lastClr="000000"/>
              </a:solidFill>
              <a:effectLst/>
              <a:latin typeface="+mn-lt"/>
              <a:ea typeface="+mn-ea"/>
              <a:cs typeface="+mn-cs"/>
            </a:rPr>
            <a:t>下</a:t>
          </a:r>
          <a:r>
            <a:rPr kumimoji="1" lang="ja-JP" altLang="ja-JP" sz="1100">
              <a:solidFill>
                <a:sysClr val="windowText" lastClr="000000"/>
              </a:solidFill>
              <a:effectLst/>
              <a:latin typeface="+mn-lt"/>
              <a:ea typeface="+mn-ea"/>
              <a:cs typeface="+mn-cs"/>
            </a:rPr>
            <a:t>回っているものの、</a:t>
          </a:r>
          <a:r>
            <a:rPr kumimoji="1" lang="ja-JP" altLang="en-US" sz="1100">
              <a:solidFill>
                <a:sysClr val="windowText" lastClr="000000"/>
              </a:solidFill>
              <a:effectLst/>
              <a:latin typeface="+mn-lt"/>
              <a:ea typeface="+mn-ea"/>
              <a:cs typeface="+mn-cs"/>
            </a:rPr>
            <a:t>全国、</a:t>
          </a:r>
          <a:r>
            <a:rPr kumimoji="1" lang="ja-JP" altLang="ja-JP" sz="1100">
              <a:solidFill>
                <a:sysClr val="windowText" lastClr="000000"/>
              </a:solidFill>
              <a:effectLst/>
              <a:latin typeface="+mn-lt"/>
              <a:ea typeface="+mn-ea"/>
              <a:cs typeface="+mn-cs"/>
            </a:rPr>
            <a:t>類似団体の平均を</a:t>
          </a:r>
          <a:r>
            <a:rPr kumimoji="1" lang="ja-JP" altLang="en-US" sz="1100">
              <a:solidFill>
                <a:sysClr val="windowText" lastClr="000000"/>
              </a:solidFill>
              <a:effectLst/>
              <a:latin typeface="+mn-lt"/>
              <a:ea typeface="+mn-ea"/>
              <a:cs typeface="+mn-cs"/>
            </a:rPr>
            <a:t>上</a:t>
          </a:r>
          <a:r>
            <a:rPr kumimoji="1" lang="ja-JP" altLang="ja-JP" sz="1100">
              <a:solidFill>
                <a:sysClr val="windowText" lastClr="000000"/>
              </a:solidFill>
              <a:effectLst/>
              <a:latin typeface="+mn-lt"/>
              <a:ea typeface="+mn-ea"/>
              <a:cs typeface="+mn-cs"/>
            </a:rPr>
            <a:t>回っている。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投資及び出資金については、下水道事業会計の財務適用による繰出金からの性質変更の影響が出ている。</a:t>
          </a:r>
          <a:r>
            <a:rPr kumimoji="1" lang="ja-JP" altLang="ja-JP" sz="1100">
              <a:solidFill>
                <a:sysClr val="windowText" lastClr="000000"/>
              </a:solidFill>
              <a:effectLst/>
              <a:latin typeface="+mn-lt"/>
              <a:ea typeface="+mn-ea"/>
              <a:cs typeface="+mn-cs"/>
            </a:rPr>
            <a:t>また、</a:t>
          </a:r>
          <a:r>
            <a:rPr kumimoji="1" lang="ja-JP" altLang="ja-JP" sz="1100">
              <a:solidFill>
                <a:schemeClr val="dk1"/>
              </a:solidFill>
              <a:effectLst/>
              <a:latin typeface="+mn-lt"/>
              <a:ea typeface="+mn-ea"/>
              <a:cs typeface="+mn-cs"/>
            </a:rPr>
            <a:t>貸付金については、病院事業会計への運転資金の長期貸付が大きく影響している。</a:t>
          </a:r>
          <a:r>
            <a:rPr kumimoji="1" lang="ja-JP" altLang="ja-JP" sz="1100">
              <a:solidFill>
                <a:sysClr val="windowText" lastClr="000000"/>
              </a:solidFill>
              <a:effectLst/>
              <a:latin typeface="+mn-lt"/>
              <a:ea typeface="+mn-ea"/>
              <a:cs typeface="+mn-cs"/>
            </a:rPr>
            <a:t>今後も扶助費や</a:t>
          </a:r>
          <a:r>
            <a:rPr kumimoji="1" lang="ja-JP" altLang="en-US" sz="1100">
              <a:solidFill>
                <a:sysClr val="windowText" lastClr="000000"/>
              </a:solidFill>
              <a:effectLst/>
              <a:latin typeface="+mn-lt"/>
              <a:ea typeface="+mn-ea"/>
              <a:cs typeface="+mn-cs"/>
            </a:rPr>
            <a:t>公債費</a:t>
          </a:r>
          <a:r>
            <a:rPr kumimoji="1" lang="ja-JP" altLang="ja-JP" sz="1100">
              <a:solidFill>
                <a:sysClr val="windowText" lastClr="000000"/>
              </a:solidFill>
              <a:effectLst/>
              <a:latin typeface="+mn-lt"/>
              <a:ea typeface="+mn-ea"/>
              <a:cs typeface="+mn-cs"/>
            </a:rPr>
            <a:t>の増加等に留意しつつ、電子化の推進やアウトソーシングの活用を図ることで、健全な財政運営を維持していく。</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神奈川県平塚市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256,947
251,710
67.82
86,262,227
82,321,541
3,248,763
48,842,924
54,436,325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64589</xdr:rowOff>
    </xdr:from>
    <xdr:to>
      <xdr:col>24</xdr:col>
      <xdr:colOff>63500</xdr:colOff>
      <xdr:row>37</xdr:row>
      <xdr:rowOff>2540</xdr:rowOff>
    </xdr:to>
    <xdr:cxnSp macro="">
      <xdr:nvCxnSpPr>
        <xdr:cNvPr id="63" name="直線コネクタ 62"/>
        <xdr:cNvCxnSpPr/>
      </xdr:nvCxnSpPr>
      <xdr:spPr>
        <a:xfrm>
          <a:off x="3797300" y="6236789"/>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152599</xdr:rowOff>
    </xdr:from>
    <xdr:ext cx="469744" cy="259045"/>
    <xdr:sp macro="" textlink="">
      <xdr:nvSpPr>
        <xdr:cNvPr id="64" name="議会費平均値テキスト"/>
        <xdr:cNvSpPr txBox="1"/>
      </xdr:nvSpPr>
      <xdr:spPr>
        <a:xfrm>
          <a:off x="4686300" y="5810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64589</xdr:rowOff>
    </xdr:from>
    <xdr:to>
      <xdr:col>19</xdr:col>
      <xdr:colOff>177800</xdr:colOff>
      <xdr:row>36</xdr:row>
      <xdr:rowOff>71120</xdr:rowOff>
    </xdr:to>
    <xdr:cxnSp macro="">
      <xdr:nvCxnSpPr>
        <xdr:cNvPr id="66" name="直線コネクタ 65"/>
        <xdr:cNvCxnSpPr/>
      </xdr:nvCxnSpPr>
      <xdr:spPr>
        <a:xfrm flipV="1">
          <a:off x="2908300" y="623678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68" name="テキスト ボックス 67"/>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46627</xdr:rowOff>
    </xdr:from>
    <xdr:to>
      <xdr:col>15</xdr:col>
      <xdr:colOff>50800</xdr:colOff>
      <xdr:row>36</xdr:row>
      <xdr:rowOff>71120</xdr:rowOff>
    </xdr:to>
    <xdr:cxnSp macro="">
      <xdr:nvCxnSpPr>
        <xdr:cNvPr id="69" name="直線コネクタ 68"/>
        <xdr:cNvCxnSpPr/>
      </xdr:nvCxnSpPr>
      <xdr:spPr>
        <a:xfrm>
          <a:off x="2019300" y="62188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107423</xdr:rowOff>
    </xdr:from>
    <xdr:ext cx="469744" cy="259045"/>
    <xdr:sp macro="" textlink="">
      <xdr:nvSpPr>
        <xdr:cNvPr id="71" name="テキスト ボックス 70"/>
        <xdr:cNvSpPr txBox="1"/>
      </xdr:nvSpPr>
      <xdr:spPr>
        <a:xfrm>
          <a:off x="2673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90714</xdr:rowOff>
    </xdr:from>
    <xdr:to>
      <xdr:col>10</xdr:col>
      <xdr:colOff>114300</xdr:colOff>
      <xdr:row>36</xdr:row>
      <xdr:rowOff>46627</xdr:rowOff>
    </xdr:to>
    <xdr:cxnSp macro="">
      <xdr:nvCxnSpPr>
        <xdr:cNvPr id="72" name="直線コネクタ 71"/>
        <xdr:cNvCxnSpPr/>
      </xdr:nvCxnSpPr>
      <xdr:spPr>
        <a:xfrm>
          <a:off x="1130300" y="5920014"/>
          <a:ext cx="889000" cy="2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92727</xdr:rowOff>
    </xdr:from>
    <xdr:ext cx="469744" cy="259045"/>
    <xdr:sp macro="" textlink="">
      <xdr:nvSpPr>
        <xdr:cNvPr id="74" name="テキスト ボックス 73"/>
        <xdr:cNvSpPr txBox="1"/>
      </xdr:nvSpPr>
      <xdr:spPr>
        <a:xfrm>
          <a:off x="1784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76" name="テキスト ボックス 75"/>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123190</xdr:rowOff>
    </xdr:from>
    <xdr:to>
      <xdr:col>24</xdr:col>
      <xdr:colOff>114300</xdr:colOff>
      <xdr:row>37</xdr:row>
      <xdr:rowOff>53340</xdr:rowOff>
    </xdr:to>
    <xdr:sp macro="" textlink="">
      <xdr:nvSpPr>
        <xdr:cNvPr id="82" name="楕円 81"/>
        <xdr:cNvSpPr/>
      </xdr:nvSpPr>
      <xdr:spPr>
        <a:xfrm>
          <a:off x="45847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469744" cy="259045"/>
    <xdr:sp macro="" textlink="">
      <xdr:nvSpPr>
        <xdr:cNvPr id="83" name="議会費該当値テキスト"/>
        <xdr:cNvSpPr txBox="1"/>
      </xdr:nvSpPr>
      <xdr:spPr>
        <a:xfrm>
          <a:off x="4686300"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13789</xdr:rowOff>
    </xdr:from>
    <xdr:to>
      <xdr:col>20</xdr:col>
      <xdr:colOff>38100</xdr:colOff>
      <xdr:row>36</xdr:row>
      <xdr:rowOff>115389</xdr:rowOff>
    </xdr:to>
    <xdr:sp macro="" textlink="">
      <xdr:nvSpPr>
        <xdr:cNvPr id="84" name="楕円 83"/>
        <xdr:cNvSpPr/>
      </xdr:nvSpPr>
      <xdr:spPr>
        <a:xfrm>
          <a:off x="3746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106516</xdr:rowOff>
    </xdr:from>
    <xdr:ext cx="469744" cy="259045"/>
    <xdr:sp macro="" textlink="">
      <xdr:nvSpPr>
        <xdr:cNvPr id="85" name="テキスト ボックス 84"/>
        <xdr:cNvSpPr txBox="1"/>
      </xdr:nvSpPr>
      <xdr:spPr>
        <a:xfrm>
          <a:off x="3562428" y="627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20320</xdr:rowOff>
    </xdr:from>
    <xdr:to>
      <xdr:col>15</xdr:col>
      <xdr:colOff>101600</xdr:colOff>
      <xdr:row>36</xdr:row>
      <xdr:rowOff>121920</xdr:rowOff>
    </xdr:to>
    <xdr:sp macro="" textlink="">
      <xdr:nvSpPr>
        <xdr:cNvPr id="86" name="楕円 85"/>
        <xdr:cNvSpPr/>
      </xdr:nvSpPr>
      <xdr:spPr>
        <a:xfrm>
          <a:off x="2857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113047</xdr:rowOff>
    </xdr:from>
    <xdr:ext cx="469744" cy="259045"/>
    <xdr:sp macro="" textlink="">
      <xdr:nvSpPr>
        <xdr:cNvPr id="87" name="テキスト ボックス 86"/>
        <xdr:cNvSpPr txBox="1"/>
      </xdr:nvSpPr>
      <xdr:spPr>
        <a:xfrm>
          <a:off x="2673428"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167277</xdr:rowOff>
    </xdr:from>
    <xdr:to>
      <xdr:col>10</xdr:col>
      <xdr:colOff>165100</xdr:colOff>
      <xdr:row>36</xdr:row>
      <xdr:rowOff>97427</xdr:rowOff>
    </xdr:to>
    <xdr:sp macro="" textlink="">
      <xdr:nvSpPr>
        <xdr:cNvPr id="88" name="楕円 87"/>
        <xdr:cNvSpPr/>
      </xdr:nvSpPr>
      <xdr:spPr>
        <a:xfrm>
          <a:off x="19685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88554</xdr:rowOff>
    </xdr:from>
    <xdr:ext cx="469744" cy="259045"/>
    <xdr:sp macro="" textlink="">
      <xdr:nvSpPr>
        <xdr:cNvPr id="89" name="テキスト ボックス 88"/>
        <xdr:cNvSpPr txBox="1"/>
      </xdr:nvSpPr>
      <xdr:spPr>
        <a:xfrm>
          <a:off x="1784428" y="626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39914</xdr:rowOff>
    </xdr:from>
    <xdr:to>
      <xdr:col>6</xdr:col>
      <xdr:colOff>38100</xdr:colOff>
      <xdr:row>34</xdr:row>
      <xdr:rowOff>141514</xdr:rowOff>
    </xdr:to>
    <xdr:sp macro="" textlink="">
      <xdr:nvSpPr>
        <xdr:cNvPr id="90" name="楕円 89"/>
        <xdr:cNvSpPr/>
      </xdr:nvSpPr>
      <xdr:spPr>
        <a:xfrm>
          <a:off x="1079500" y="5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132641</xdr:rowOff>
    </xdr:from>
    <xdr:ext cx="469744" cy="259045"/>
    <xdr:sp macro="" textlink="">
      <xdr:nvSpPr>
        <xdr:cNvPr id="91" name="テキスト ボックス 90"/>
        <xdr:cNvSpPr txBox="1"/>
      </xdr:nvSpPr>
      <xdr:spPr>
        <a:xfrm>
          <a:off x="895428" y="59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22977</xdr:rowOff>
    </xdr:from>
    <xdr:to>
      <xdr:col>24</xdr:col>
      <xdr:colOff>63500</xdr:colOff>
      <xdr:row>59</xdr:row>
      <xdr:rowOff>67051</xdr:rowOff>
    </xdr:to>
    <xdr:cxnSp macro="">
      <xdr:nvCxnSpPr>
        <xdr:cNvPr id="119" name="直線コネクタ 118"/>
        <xdr:cNvCxnSpPr/>
      </xdr:nvCxnSpPr>
      <xdr:spPr>
        <a:xfrm>
          <a:off x="3797300" y="10138527"/>
          <a:ext cx="8382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31767</xdr:rowOff>
    </xdr:from>
    <xdr:ext cx="534377" cy="259045"/>
    <xdr:sp macro="" textlink="">
      <xdr:nvSpPr>
        <xdr:cNvPr id="120" name="総務費平均値テキスト"/>
        <xdr:cNvSpPr txBox="1"/>
      </xdr:nvSpPr>
      <xdr:spPr>
        <a:xfrm>
          <a:off x="4686300" y="946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152456</xdr:rowOff>
    </xdr:from>
    <xdr:to>
      <xdr:col>19</xdr:col>
      <xdr:colOff>177800</xdr:colOff>
      <xdr:row>59</xdr:row>
      <xdr:rowOff>22977</xdr:rowOff>
    </xdr:to>
    <xdr:cxnSp macro="">
      <xdr:nvCxnSpPr>
        <xdr:cNvPr id="122" name="直線コネクタ 121"/>
        <xdr:cNvCxnSpPr/>
      </xdr:nvCxnSpPr>
      <xdr:spPr>
        <a:xfrm>
          <a:off x="2908300" y="9925106"/>
          <a:ext cx="889000" cy="2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158427</xdr:rowOff>
    </xdr:from>
    <xdr:ext cx="534377" cy="259045"/>
    <xdr:sp macro="" textlink="">
      <xdr:nvSpPr>
        <xdr:cNvPr id="124" name="テキスト ボックス 123"/>
        <xdr:cNvSpPr txBox="1"/>
      </xdr:nvSpPr>
      <xdr:spPr>
        <a:xfrm>
          <a:off x="3530111" y="941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152456</xdr:rowOff>
    </xdr:from>
    <xdr:to>
      <xdr:col>15</xdr:col>
      <xdr:colOff>50800</xdr:colOff>
      <xdr:row>59</xdr:row>
      <xdr:rowOff>80493</xdr:rowOff>
    </xdr:to>
    <xdr:cxnSp macro="">
      <xdr:nvCxnSpPr>
        <xdr:cNvPr id="125" name="直線コネクタ 124"/>
        <xdr:cNvCxnSpPr/>
      </xdr:nvCxnSpPr>
      <xdr:spPr>
        <a:xfrm flipV="1">
          <a:off x="2019300" y="9925106"/>
          <a:ext cx="889000" cy="27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92681</xdr:rowOff>
    </xdr:from>
    <xdr:ext cx="534377" cy="259045"/>
    <xdr:sp macro="" textlink="">
      <xdr:nvSpPr>
        <xdr:cNvPr id="127" name="テキスト ボックス 126"/>
        <xdr:cNvSpPr txBox="1"/>
      </xdr:nvSpPr>
      <xdr:spPr>
        <a:xfrm>
          <a:off x="2641111" y="95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79075</xdr:rowOff>
    </xdr:from>
    <xdr:to>
      <xdr:col>10</xdr:col>
      <xdr:colOff>114300</xdr:colOff>
      <xdr:row>59</xdr:row>
      <xdr:rowOff>80493</xdr:rowOff>
    </xdr:to>
    <xdr:cxnSp macro="">
      <xdr:nvCxnSpPr>
        <xdr:cNvPr id="128" name="直線コネクタ 127"/>
        <xdr:cNvCxnSpPr/>
      </xdr:nvCxnSpPr>
      <xdr:spPr>
        <a:xfrm>
          <a:off x="1130300" y="9851725"/>
          <a:ext cx="889000" cy="34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98671</xdr:rowOff>
    </xdr:from>
    <xdr:ext cx="534377" cy="259045"/>
    <xdr:sp macro="" textlink="">
      <xdr:nvSpPr>
        <xdr:cNvPr id="130" name="テキスト ボックス 129"/>
        <xdr:cNvSpPr txBox="1"/>
      </xdr:nvSpPr>
      <xdr:spPr>
        <a:xfrm>
          <a:off x="1752111" y="952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68770</xdr:rowOff>
    </xdr:from>
    <xdr:ext cx="534377" cy="259045"/>
    <xdr:sp macro="" textlink="">
      <xdr:nvSpPr>
        <xdr:cNvPr id="132" name="テキスト ボックス 131"/>
        <xdr:cNvSpPr txBox="1"/>
      </xdr:nvSpPr>
      <xdr:spPr>
        <a:xfrm>
          <a:off x="863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16251</xdr:rowOff>
    </xdr:from>
    <xdr:to>
      <xdr:col>24</xdr:col>
      <xdr:colOff>114300</xdr:colOff>
      <xdr:row>59</xdr:row>
      <xdr:rowOff>117851</xdr:rowOff>
    </xdr:to>
    <xdr:sp macro="" textlink="">
      <xdr:nvSpPr>
        <xdr:cNvPr id="138" name="楕円 137"/>
        <xdr:cNvSpPr/>
      </xdr:nvSpPr>
      <xdr:spPr>
        <a:xfrm>
          <a:off x="4584700" y="101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102628</xdr:rowOff>
    </xdr:from>
    <xdr:ext cx="534377" cy="259045"/>
    <xdr:sp macro="" textlink="">
      <xdr:nvSpPr>
        <xdr:cNvPr id="139" name="総務費該当値テキスト"/>
        <xdr:cNvSpPr txBox="1"/>
      </xdr:nvSpPr>
      <xdr:spPr>
        <a:xfrm>
          <a:off x="4686300" y="100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143627</xdr:rowOff>
    </xdr:from>
    <xdr:to>
      <xdr:col>20</xdr:col>
      <xdr:colOff>38100</xdr:colOff>
      <xdr:row>59</xdr:row>
      <xdr:rowOff>73777</xdr:rowOff>
    </xdr:to>
    <xdr:sp macro="" textlink="">
      <xdr:nvSpPr>
        <xdr:cNvPr id="140" name="楕円 139"/>
        <xdr:cNvSpPr/>
      </xdr:nvSpPr>
      <xdr:spPr>
        <a:xfrm>
          <a:off x="3746500" y="1008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64904</xdr:rowOff>
    </xdr:from>
    <xdr:ext cx="534377" cy="259045"/>
    <xdr:sp macro="" textlink="">
      <xdr:nvSpPr>
        <xdr:cNvPr id="141" name="テキスト ボックス 140"/>
        <xdr:cNvSpPr txBox="1"/>
      </xdr:nvSpPr>
      <xdr:spPr>
        <a:xfrm>
          <a:off x="3530111" y="1018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101656</xdr:rowOff>
    </xdr:from>
    <xdr:to>
      <xdr:col>15</xdr:col>
      <xdr:colOff>101600</xdr:colOff>
      <xdr:row>58</xdr:row>
      <xdr:rowOff>31806</xdr:rowOff>
    </xdr:to>
    <xdr:sp macro="" textlink="">
      <xdr:nvSpPr>
        <xdr:cNvPr id="142" name="楕円 141"/>
        <xdr:cNvSpPr/>
      </xdr:nvSpPr>
      <xdr:spPr>
        <a:xfrm>
          <a:off x="2857500" y="987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22933</xdr:rowOff>
    </xdr:from>
    <xdr:ext cx="534377" cy="259045"/>
    <xdr:sp macro="" textlink="">
      <xdr:nvSpPr>
        <xdr:cNvPr id="143" name="テキスト ボックス 142"/>
        <xdr:cNvSpPr txBox="1"/>
      </xdr:nvSpPr>
      <xdr:spPr>
        <a:xfrm>
          <a:off x="2641111" y="996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29693</xdr:rowOff>
    </xdr:from>
    <xdr:to>
      <xdr:col>10</xdr:col>
      <xdr:colOff>165100</xdr:colOff>
      <xdr:row>59</xdr:row>
      <xdr:rowOff>131293</xdr:rowOff>
    </xdr:to>
    <xdr:sp macro="" textlink="">
      <xdr:nvSpPr>
        <xdr:cNvPr id="144" name="楕円 143"/>
        <xdr:cNvSpPr/>
      </xdr:nvSpPr>
      <xdr:spPr>
        <a:xfrm>
          <a:off x="1968500" y="101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122420</xdr:rowOff>
    </xdr:from>
    <xdr:ext cx="534377" cy="259045"/>
    <xdr:sp macro="" textlink="">
      <xdr:nvSpPr>
        <xdr:cNvPr id="145" name="テキスト ボックス 144"/>
        <xdr:cNvSpPr txBox="1"/>
      </xdr:nvSpPr>
      <xdr:spPr>
        <a:xfrm>
          <a:off x="1752111" y="1023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28275</xdr:rowOff>
    </xdr:from>
    <xdr:to>
      <xdr:col>6</xdr:col>
      <xdr:colOff>38100</xdr:colOff>
      <xdr:row>57</xdr:row>
      <xdr:rowOff>129875</xdr:rowOff>
    </xdr:to>
    <xdr:sp macro="" textlink="">
      <xdr:nvSpPr>
        <xdr:cNvPr id="146" name="楕円 145"/>
        <xdr:cNvSpPr/>
      </xdr:nvSpPr>
      <xdr:spPr>
        <a:xfrm>
          <a:off x="1079500" y="980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121002</xdr:rowOff>
    </xdr:from>
    <xdr:ext cx="534377" cy="259045"/>
    <xdr:sp macro="" textlink="">
      <xdr:nvSpPr>
        <xdr:cNvPr id="147" name="テキスト ボックス 146"/>
        <xdr:cNvSpPr txBox="1"/>
      </xdr:nvSpPr>
      <xdr:spPr>
        <a:xfrm>
          <a:off x="863111" y="98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2" name="直線コネクタ 171"/>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3"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5"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6" name="直線コネクタ 175"/>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90475</xdr:rowOff>
    </xdr:from>
    <xdr:to>
      <xdr:col>24</xdr:col>
      <xdr:colOff>63500</xdr:colOff>
      <xdr:row>76</xdr:row>
      <xdr:rowOff>166751</xdr:rowOff>
    </xdr:to>
    <xdr:cxnSp macro="">
      <xdr:nvCxnSpPr>
        <xdr:cNvPr id="177" name="直線コネクタ 176"/>
        <xdr:cNvCxnSpPr/>
      </xdr:nvCxnSpPr>
      <xdr:spPr>
        <a:xfrm flipV="1">
          <a:off x="3797300" y="13120675"/>
          <a:ext cx="8382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19341</xdr:rowOff>
    </xdr:from>
    <xdr:ext cx="599010" cy="259045"/>
    <xdr:sp macro="" textlink="">
      <xdr:nvSpPr>
        <xdr:cNvPr id="178" name="民生費平均値テキスト"/>
        <xdr:cNvSpPr txBox="1"/>
      </xdr:nvSpPr>
      <xdr:spPr>
        <a:xfrm>
          <a:off x="4686300" y="1304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9" name="フローチャート: 判断 178"/>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130403</xdr:rowOff>
    </xdr:from>
    <xdr:to>
      <xdr:col>19</xdr:col>
      <xdr:colOff>177800</xdr:colOff>
      <xdr:row>76</xdr:row>
      <xdr:rowOff>166751</xdr:rowOff>
    </xdr:to>
    <xdr:cxnSp macro="">
      <xdr:nvCxnSpPr>
        <xdr:cNvPr id="180" name="直線コネクタ 179"/>
        <xdr:cNvCxnSpPr/>
      </xdr:nvCxnSpPr>
      <xdr:spPr>
        <a:xfrm>
          <a:off x="2908300" y="13160603"/>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35577</xdr:rowOff>
    </xdr:from>
    <xdr:ext cx="599010" cy="259045"/>
    <xdr:sp macro="" textlink="">
      <xdr:nvSpPr>
        <xdr:cNvPr id="182" name="テキスト ボックス 181"/>
        <xdr:cNvSpPr txBox="1"/>
      </xdr:nvSpPr>
      <xdr:spPr>
        <a:xfrm>
          <a:off x="3497795" y="1289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130403</xdr:rowOff>
    </xdr:from>
    <xdr:to>
      <xdr:col>15</xdr:col>
      <xdr:colOff>50800</xdr:colOff>
      <xdr:row>76</xdr:row>
      <xdr:rowOff>134443</xdr:rowOff>
    </xdr:to>
    <xdr:cxnSp macro="">
      <xdr:nvCxnSpPr>
        <xdr:cNvPr id="183" name="直線コネクタ 182"/>
        <xdr:cNvCxnSpPr/>
      </xdr:nvCxnSpPr>
      <xdr:spPr>
        <a:xfrm flipV="1">
          <a:off x="2019300" y="13160603"/>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4" name="フローチャート: 判断 183"/>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5" name="テキスト ボックス 184"/>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134443</xdr:rowOff>
    </xdr:from>
    <xdr:to>
      <xdr:col>10</xdr:col>
      <xdr:colOff>114300</xdr:colOff>
      <xdr:row>77</xdr:row>
      <xdr:rowOff>18751</xdr:rowOff>
    </xdr:to>
    <xdr:cxnSp macro="">
      <xdr:nvCxnSpPr>
        <xdr:cNvPr id="186" name="直線コネクタ 185"/>
        <xdr:cNvCxnSpPr/>
      </xdr:nvCxnSpPr>
      <xdr:spPr>
        <a:xfrm flipV="1">
          <a:off x="1130300" y="13164643"/>
          <a:ext cx="889000" cy="5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7" name="フローチャート: 判断 186"/>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88" name="テキスト ボックス 187"/>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9" name="フローチャート: 判断 188"/>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0" name="テキスト ボックス 189"/>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39675</xdr:rowOff>
    </xdr:from>
    <xdr:to>
      <xdr:col>24</xdr:col>
      <xdr:colOff>114300</xdr:colOff>
      <xdr:row>76</xdr:row>
      <xdr:rowOff>141275</xdr:rowOff>
    </xdr:to>
    <xdr:sp macro="" textlink="">
      <xdr:nvSpPr>
        <xdr:cNvPr id="196" name="楕円 195"/>
        <xdr:cNvSpPr/>
      </xdr:nvSpPr>
      <xdr:spPr>
        <a:xfrm>
          <a:off x="4584700" y="1306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62552</xdr:rowOff>
    </xdr:from>
    <xdr:ext cx="599010" cy="259045"/>
    <xdr:sp macro="" textlink="">
      <xdr:nvSpPr>
        <xdr:cNvPr id="197" name="民生費該当値テキスト"/>
        <xdr:cNvSpPr txBox="1"/>
      </xdr:nvSpPr>
      <xdr:spPr>
        <a:xfrm>
          <a:off x="4686300" y="1292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115951</xdr:rowOff>
    </xdr:from>
    <xdr:to>
      <xdr:col>20</xdr:col>
      <xdr:colOff>38100</xdr:colOff>
      <xdr:row>77</xdr:row>
      <xdr:rowOff>46101</xdr:rowOff>
    </xdr:to>
    <xdr:sp macro="" textlink="">
      <xdr:nvSpPr>
        <xdr:cNvPr id="198" name="楕円 197"/>
        <xdr:cNvSpPr/>
      </xdr:nvSpPr>
      <xdr:spPr>
        <a:xfrm>
          <a:off x="3746500" y="131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37228</xdr:rowOff>
    </xdr:from>
    <xdr:ext cx="599010" cy="259045"/>
    <xdr:sp macro="" textlink="">
      <xdr:nvSpPr>
        <xdr:cNvPr id="199" name="テキスト ボックス 198"/>
        <xdr:cNvSpPr txBox="1"/>
      </xdr:nvSpPr>
      <xdr:spPr>
        <a:xfrm>
          <a:off x="3497795" y="1323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79603</xdr:rowOff>
    </xdr:from>
    <xdr:to>
      <xdr:col>15</xdr:col>
      <xdr:colOff>101600</xdr:colOff>
      <xdr:row>77</xdr:row>
      <xdr:rowOff>9753</xdr:rowOff>
    </xdr:to>
    <xdr:sp macro="" textlink="">
      <xdr:nvSpPr>
        <xdr:cNvPr id="200" name="楕円 199"/>
        <xdr:cNvSpPr/>
      </xdr:nvSpPr>
      <xdr:spPr>
        <a:xfrm>
          <a:off x="2857500" y="131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880</xdr:rowOff>
    </xdr:from>
    <xdr:ext cx="599010" cy="259045"/>
    <xdr:sp macro="" textlink="">
      <xdr:nvSpPr>
        <xdr:cNvPr id="201" name="テキスト ボックス 200"/>
        <xdr:cNvSpPr txBox="1"/>
      </xdr:nvSpPr>
      <xdr:spPr>
        <a:xfrm>
          <a:off x="2608795" y="1320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83643</xdr:rowOff>
    </xdr:from>
    <xdr:to>
      <xdr:col>10</xdr:col>
      <xdr:colOff>165100</xdr:colOff>
      <xdr:row>77</xdr:row>
      <xdr:rowOff>13793</xdr:rowOff>
    </xdr:to>
    <xdr:sp macro="" textlink="">
      <xdr:nvSpPr>
        <xdr:cNvPr id="202" name="楕円 201"/>
        <xdr:cNvSpPr/>
      </xdr:nvSpPr>
      <xdr:spPr>
        <a:xfrm>
          <a:off x="1968500" y="131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4920</xdr:rowOff>
    </xdr:from>
    <xdr:ext cx="599010" cy="259045"/>
    <xdr:sp macro="" textlink="">
      <xdr:nvSpPr>
        <xdr:cNvPr id="203" name="テキスト ボックス 202"/>
        <xdr:cNvSpPr txBox="1"/>
      </xdr:nvSpPr>
      <xdr:spPr>
        <a:xfrm>
          <a:off x="1719795" y="1320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139401</xdr:rowOff>
    </xdr:from>
    <xdr:to>
      <xdr:col>6</xdr:col>
      <xdr:colOff>38100</xdr:colOff>
      <xdr:row>77</xdr:row>
      <xdr:rowOff>69551</xdr:rowOff>
    </xdr:to>
    <xdr:sp macro="" textlink="">
      <xdr:nvSpPr>
        <xdr:cNvPr id="204" name="楕円 203"/>
        <xdr:cNvSpPr/>
      </xdr:nvSpPr>
      <xdr:spPr>
        <a:xfrm>
          <a:off x="1079500" y="131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60678</xdr:rowOff>
    </xdr:from>
    <xdr:ext cx="599010" cy="259045"/>
    <xdr:sp macro="" textlink="">
      <xdr:nvSpPr>
        <xdr:cNvPr id="205" name="テキスト ボックス 204"/>
        <xdr:cNvSpPr txBox="1"/>
      </xdr:nvSpPr>
      <xdr:spPr>
        <a:xfrm>
          <a:off x="830795" y="1326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8" name="直線コネクタ 227"/>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9"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0" name="直線コネクタ 229"/>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1"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2" name="直線コネクタ 231"/>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124361</xdr:rowOff>
    </xdr:from>
    <xdr:to>
      <xdr:col>24</xdr:col>
      <xdr:colOff>63500</xdr:colOff>
      <xdr:row>97</xdr:row>
      <xdr:rowOff>168320</xdr:rowOff>
    </xdr:to>
    <xdr:cxnSp macro="">
      <xdr:nvCxnSpPr>
        <xdr:cNvPr id="233" name="直線コネクタ 232"/>
        <xdr:cNvCxnSpPr/>
      </xdr:nvCxnSpPr>
      <xdr:spPr>
        <a:xfrm>
          <a:off x="3797300" y="16755011"/>
          <a:ext cx="838200" cy="4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4" name="衛生費平均値テキスト"/>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5" name="フローチャート: 判断 234"/>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109959</xdr:rowOff>
    </xdr:from>
    <xdr:to>
      <xdr:col>19</xdr:col>
      <xdr:colOff>177800</xdr:colOff>
      <xdr:row>97</xdr:row>
      <xdr:rowOff>124361</xdr:rowOff>
    </xdr:to>
    <xdr:cxnSp macro="">
      <xdr:nvCxnSpPr>
        <xdr:cNvPr id="236" name="直線コネクタ 235"/>
        <xdr:cNvCxnSpPr/>
      </xdr:nvCxnSpPr>
      <xdr:spPr>
        <a:xfrm>
          <a:off x="2908300" y="16740609"/>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38" name="テキスト ボックス 237"/>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78755</xdr:rowOff>
    </xdr:from>
    <xdr:to>
      <xdr:col>15</xdr:col>
      <xdr:colOff>50800</xdr:colOff>
      <xdr:row>97</xdr:row>
      <xdr:rowOff>109959</xdr:rowOff>
    </xdr:to>
    <xdr:cxnSp macro="">
      <xdr:nvCxnSpPr>
        <xdr:cNvPr id="239" name="直線コネクタ 238"/>
        <xdr:cNvCxnSpPr/>
      </xdr:nvCxnSpPr>
      <xdr:spPr>
        <a:xfrm>
          <a:off x="2019300" y="16709405"/>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78755</xdr:rowOff>
    </xdr:from>
    <xdr:to>
      <xdr:col>10</xdr:col>
      <xdr:colOff>114300</xdr:colOff>
      <xdr:row>97</xdr:row>
      <xdr:rowOff>100884</xdr:rowOff>
    </xdr:to>
    <xdr:cxnSp macro="">
      <xdr:nvCxnSpPr>
        <xdr:cNvPr id="242" name="直線コネクタ 241"/>
        <xdr:cNvCxnSpPr/>
      </xdr:nvCxnSpPr>
      <xdr:spPr>
        <a:xfrm flipV="1">
          <a:off x="1130300" y="16709405"/>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6" name="テキスト ボックス 245"/>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117520</xdr:rowOff>
    </xdr:from>
    <xdr:to>
      <xdr:col>24</xdr:col>
      <xdr:colOff>114300</xdr:colOff>
      <xdr:row>98</xdr:row>
      <xdr:rowOff>47670</xdr:rowOff>
    </xdr:to>
    <xdr:sp macro="" textlink="">
      <xdr:nvSpPr>
        <xdr:cNvPr id="252" name="楕円 251"/>
        <xdr:cNvSpPr/>
      </xdr:nvSpPr>
      <xdr:spPr>
        <a:xfrm>
          <a:off x="4584700" y="167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32447</xdr:rowOff>
    </xdr:from>
    <xdr:ext cx="534377" cy="259045"/>
    <xdr:sp macro="" textlink="">
      <xdr:nvSpPr>
        <xdr:cNvPr id="253" name="衛生費該当値テキスト"/>
        <xdr:cNvSpPr txBox="1"/>
      </xdr:nvSpPr>
      <xdr:spPr>
        <a:xfrm>
          <a:off x="4686300" y="1666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73561</xdr:rowOff>
    </xdr:from>
    <xdr:to>
      <xdr:col>20</xdr:col>
      <xdr:colOff>38100</xdr:colOff>
      <xdr:row>98</xdr:row>
      <xdr:rowOff>3711</xdr:rowOff>
    </xdr:to>
    <xdr:sp macro="" textlink="">
      <xdr:nvSpPr>
        <xdr:cNvPr id="254" name="楕円 253"/>
        <xdr:cNvSpPr/>
      </xdr:nvSpPr>
      <xdr:spPr>
        <a:xfrm>
          <a:off x="3746500" y="1670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166288</xdr:rowOff>
    </xdr:from>
    <xdr:ext cx="534377" cy="259045"/>
    <xdr:sp macro="" textlink="">
      <xdr:nvSpPr>
        <xdr:cNvPr id="255" name="テキスト ボックス 254"/>
        <xdr:cNvSpPr txBox="1"/>
      </xdr:nvSpPr>
      <xdr:spPr>
        <a:xfrm>
          <a:off x="3530111" y="1679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59159</xdr:rowOff>
    </xdr:from>
    <xdr:to>
      <xdr:col>15</xdr:col>
      <xdr:colOff>101600</xdr:colOff>
      <xdr:row>97</xdr:row>
      <xdr:rowOff>160759</xdr:rowOff>
    </xdr:to>
    <xdr:sp macro="" textlink="">
      <xdr:nvSpPr>
        <xdr:cNvPr id="256" name="楕円 255"/>
        <xdr:cNvSpPr/>
      </xdr:nvSpPr>
      <xdr:spPr>
        <a:xfrm>
          <a:off x="2857500" y="1668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151886</xdr:rowOff>
    </xdr:from>
    <xdr:ext cx="534377" cy="259045"/>
    <xdr:sp macro="" textlink="">
      <xdr:nvSpPr>
        <xdr:cNvPr id="257" name="テキスト ボックス 256"/>
        <xdr:cNvSpPr txBox="1"/>
      </xdr:nvSpPr>
      <xdr:spPr>
        <a:xfrm>
          <a:off x="2641111" y="1678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27955</xdr:rowOff>
    </xdr:from>
    <xdr:to>
      <xdr:col>10</xdr:col>
      <xdr:colOff>165100</xdr:colOff>
      <xdr:row>97</xdr:row>
      <xdr:rowOff>129555</xdr:rowOff>
    </xdr:to>
    <xdr:sp macro="" textlink="">
      <xdr:nvSpPr>
        <xdr:cNvPr id="258" name="楕円 257"/>
        <xdr:cNvSpPr/>
      </xdr:nvSpPr>
      <xdr:spPr>
        <a:xfrm>
          <a:off x="1968500" y="1665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120682</xdr:rowOff>
    </xdr:from>
    <xdr:ext cx="534377" cy="259045"/>
    <xdr:sp macro="" textlink="">
      <xdr:nvSpPr>
        <xdr:cNvPr id="259" name="テキスト ボックス 258"/>
        <xdr:cNvSpPr txBox="1"/>
      </xdr:nvSpPr>
      <xdr:spPr>
        <a:xfrm>
          <a:off x="1752111" y="167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50084</xdr:rowOff>
    </xdr:from>
    <xdr:to>
      <xdr:col>6</xdr:col>
      <xdr:colOff>38100</xdr:colOff>
      <xdr:row>97</xdr:row>
      <xdr:rowOff>151684</xdr:rowOff>
    </xdr:to>
    <xdr:sp macro="" textlink="">
      <xdr:nvSpPr>
        <xdr:cNvPr id="260" name="楕円 259"/>
        <xdr:cNvSpPr/>
      </xdr:nvSpPr>
      <xdr:spPr>
        <a:xfrm>
          <a:off x="1079500" y="166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142811</xdr:rowOff>
    </xdr:from>
    <xdr:ext cx="534377" cy="259045"/>
    <xdr:sp macro="" textlink="">
      <xdr:nvSpPr>
        <xdr:cNvPr id="261" name="テキスト ボックス 260"/>
        <xdr:cNvSpPr txBox="1"/>
      </xdr:nvSpPr>
      <xdr:spPr>
        <a:xfrm>
          <a:off x="863111" y="1677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5" name="直線コネクタ 284"/>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6"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7" name="直線コネクタ 286"/>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8"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9" name="直線コネクタ 288"/>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44831</xdr:rowOff>
    </xdr:from>
    <xdr:to>
      <xdr:col>55</xdr:col>
      <xdr:colOff>0</xdr:colOff>
      <xdr:row>37</xdr:row>
      <xdr:rowOff>47498</xdr:rowOff>
    </xdr:to>
    <xdr:cxnSp macro="">
      <xdr:nvCxnSpPr>
        <xdr:cNvPr id="290" name="直線コネクタ 289"/>
        <xdr:cNvCxnSpPr/>
      </xdr:nvCxnSpPr>
      <xdr:spPr>
        <a:xfrm>
          <a:off x="9639300" y="6388481"/>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7891</xdr:rowOff>
    </xdr:from>
    <xdr:ext cx="378565" cy="259045"/>
    <xdr:sp macro="" textlink="">
      <xdr:nvSpPr>
        <xdr:cNvPr id="291" name="労働費平均値テキスト"/>
        <xdr:cNvSpPr txBox="1"/>
      </xdr:nvSpPr>
      <xdr:spPr>
        <a:xfrm>
          <a:off x="10528300" y="6351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2" name="フローチャート: 判断 291"/>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44831</xdr:rowOff>
    </xdr:from>
    <xdr:to>
      <xdr:col>50</xdr:col>
      <xdr:colOff>114300</xdr:colOff>
      <xdr:row>37</xdr:row>
      <xdr:rowOff>45974</xdr:rowOff>
    </xdr:to>
    <xdr:cxnSp macro="">
      <xdr:nvCxnSpPr>
        <xdr:cNvPr id="293" name="直線コネクタ 292"/>
        <xdr:cNvCxnSpPr/>
      </xdr:nvCxnSpPr>
      <xdr:spPr>
        <a:xfrm flipV="1">
          <a:off x="8750300" y="638848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4" name="フローチャート: 判断 293"/>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5" name="テキスト ボックス 294"/>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44450</xdr:rowOff>
    </xdr:from>
    <xdr:to>
      <xdr:col>45</xdr:col>
      <xdr:colOff>177800</xdr:colOff>
      <xdr:row>37</xdr:row>
      <xdr:rowOff>45974</xdr:rowOff>
    </xdr:to>
    <xdr:cxnSp macro="">
      <xdr:nvCxnSpPr>
        <xdr:cNvPr id="296" name="直線コネクタ 295"/>
        <xdr:cNvCxnSpPr/>
      </xdr:nvCxnSpPr>
      <xdr:spPr>
        <a:xfrm>
          <a:off x="7861300" y="63881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298" name="テキスト ボックス 297"/>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38354</xdr:rowOff>
    </xdr:from>
    <xdr:to>
      <xdr:col>41</xdr:col>
      <xdr:colOff>50800</xdr:colOff>
      <xdr:row>37</xdr:row>
      <xdr:rowOff>44450</xdr:rowOff>
    </xdr:to>
    <xdr:cxnSp macro="">
      <xdr:nvCxnSpPr>
        <xdr:cNvPr id="299" name="直線コネクタ 298"/>
        <xdr:cNvCxnSpPr/>
      </xdr:nvCxnSpPr>
      <xdr:spPr>
        <a:xfrm>
          <a:off x="6972300" y="63820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1" name="テキスト ボックス 300"/>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3" name="テキスト ボックス 302"/>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168148</xdr:rowOff>
    </xdr:from>
    <xdr:to>
      <xdr:col>55</xdr:col>
      <xdr:colOff>50800</xdr:colOff>
      <xdr:row>37</xdr:row>
      <xdr:rowOff>98298</xdr:rowOff>
    </xdr:to>
    <xdr:sp macro="" textlink="">
      <xdr:nvSpPr>
        <xdr:cNvPr id="309" name="楕円 308"/>
        <xdr:cNvSpPr/>
      </xdr:nvSpPr>
      <xdr:spPr>
        <a:xfrm>
          <a:off x="10426700" y="634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19575</xdr:rowOff>
    </xdr:from>
    <xdr:ext cx="378565" cy="259045"/>
    <xdr:sp macro="" textlink="">
      <xdr:nvSpPr>
        <xdr:cNvPr id="310" name="労働費該当値テキスト"/>
        <xdr:cNvSpPr txBox="1"/>
      </xdr:nvSpPr>
      <xdr:spPr>
        <a:xfrm>
          <a:off x="10528300"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165481</xdr:rowOff>
    </xdr:from>
    <xdr:to>
      <xdr:col>50</xdr:col>
      <xdr:colOff>165100</xdr:colOff>
      <xdr:row>37</xdr:row>
      <xdr:rowOff>95631</xdr:rowOff>
    </xdr:to>
    <xdr:sp macro="" textlink="">
      <xdr:nvSpPr>
        <xdr:cNvPr id="311" name="楕円 310"/>
        <xdr:cNvSpPr/>
      </xdr:nvSpPr>
      <xdr:spPr>
        <a:xfrm>
          <a:off x="9588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86758</xdr:rowOff>
    </xdr:from>
    <xdr:ext cx="378565" cy="259045"/>
    <xdr:sp macro="" textlink="">
      <xdr:nvSpPr>
        <xdr:cNvPr id="312" name="テキスト ボックス 311"/>
        <xdr:cNvSpPr txBox="1"/>
      </xdr:nvSpPr>
      <xdr:spPr>
        <a:xfrm>
          <a:off x="9450017" y="643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166624</xdr:rowOff>
    </xdr:from>
    <xdr:to>
      <xdr:col>46</xdr:col>
      <xdr:colOff>38100</xdr:colOff>
      <xdr:row>37</xdr:row>
      <xdr:rowOff>96774</xdr:rowOff>
    </xdr:to>
    <xdr:sp macro="" textlink="">
      <xdr:nvSpPr>
        <xdr:cNvPr id="313" name="楕円 312"/>
        <xdr:cNvSpPr/>
      </xdr:nvSpPr>
      <xdr:spPr>
        <a:xfrm>
          <a:off x="8699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87901</xdr:rowOff>
    </xdr:from>
    <xdr:ext cx="378565" cy="259045"/>
    <xdr:sp macro="" textlink="">
      <xdr:nvSpPr>
        <xdr:cNvPr id="314" name="テキスト ボックス 313"/>
        <xdr:cNvSpPr txBox="1"/>
      </xdr:nvSpPr>
      <xdr:spPr>
        <a:xfrm>
          <a:off x="8561017" y="6431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165100</xdr:rowOff>
    </xdr:from>
    <xdr:to>
      <xdr:col>41</xdr:col>
      <xdr:colOff>101600</xdr:colOff>
      <xdr:row>37</xdr:row>
      <xdr:rowOff>95250</xdr:rowOff>
    </xdr:to>
    <xdr:sp macro="" textlink="">
      <xdr:nvSpPr>
        <xdr:cNvPr id="315" name="楕円 314"/>
        <xdr:cNvSpPr/>
      </xdr:nvSpPr>
      <xdr:spPr>
        <a:xfrm>
          <a:off x="7810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86377</xdr:rowOff>
    </xdr:from>
    <xdr:ext cx="378565" cy="259045"/>
    <xdr:sp macro="" textlink="">
      <xdr:nvSpPr>
        <xdr:cNvPr id="316" name="テキスト ボックス 315"/>
        <xdr:cNvSpPr txBox="1"/>
      </xdr:nvSpPr>
      <xdr:spPr>
        <a:xfrm>
          <a:off x="7672017" y="6430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159004</xdr:rowOff>
    </xdr:from>
    <xdr:to>
      <xdr:col>36</xdr:col>
      <xdr:colOff>165100</xdr:colOff>
      <xdr:row>37</xdr:row>
      <xdr:rowOff>89154</xdr:rowOff>
    </xdr:to>
    <xdr:sp macro="" textlink="">
      <xdr:nvSpPr>
        <xdr:cNvPr id="317" name="楕円 316"/>
        <xdr:cNvSpPr/>
      </xdr:nvSpPr>
      <xdr:spPr>
        <a:xfrm>
          <a:off x="6921500" y="63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80281</xdr:rowOff>
    </xdr:from>
    <xdr:ext cx="378565" cy="259045"/>
    <xdr:sp macro="" textlink="">
      <xdr:nvSpPr>
        <xdr:cNvPr id="318" name="テキスト ボックス 317"/>
        <xdr:cNvSpPr txBox="1"/>
      </xdr:nvSpPr>
      <xdr:spPr>
        <a:xfrm>
          <a:off x="6783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0" name="直線コネクタ 339"/>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1"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2" name="直線コネクタ 341"/>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3"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4" name="直線コネクタ 343"/>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153965</xdr:rowOff>
    </xdr:from>
    <xdr:to>
      <xdr:col>55</xdr:col>
      <xdr:colOff>0</xdr:colOff>
      <xdr:row>58</xdr:row>
      <xdr:rowOff>1077</xdr:rowOff>
    </xdr:to>
    <xdr:cxnSp macro="">
      <xdr:nvCxnSpPr>
        <xdr:cNvPr id="345" name="直線コネクタ 344"/>
        <xdr:cNvCxnSpPr/>
      </xdr:nvCxnSpPr>
      <xdr:spPr>
        <a:xfrm flipV="1">
          <a:off x="9639300" y="9926615"/>
          <a:ext cx="8382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6" name="農林水産業費平均値テキスト"/>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7" name="フローチャート: 判断 346"/>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1077</xdr:rowOff>
    </xdr:from>
    <xdr:to>
      <xdr:col>50</xdr:col>
      <xdr:colOff>114300</xdr:colOff>
      <xdr:row>58</xdr:row>
      <xdr:rowOff>23068</xdr:rowOff>
    </xdr:to>
    <xdr:cxnSp macro="">
      <xdr:nvCxnSpPr>
        <xdr:cNvPr id="348" name="直線コネクタ 347"/>
        <xdr:cNvCxnSpPr/>
      </xdr:nvCxnSpPr>
      <xdr:spPr>
        <a:xfrm flipV="1">
          <a:off x="8750300" y="9945177"/>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9" name="フローチャート: 判断 348"/>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0" name="テキスト ボックス 349"/>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23068</xdr:rowOff>
    </xdr:from>
    <xdr:to>
      <xdr:col>45</xdr:col>
      <xdr:colOff>177800</xdr:colOff>
      <xdr:row>58</xdr:row>
      <xdr:rowOff>29423</xdr:rowOff>
    </xdr:to>
    <xdr:cxnSp macro="">
      <xdr:nvCxnSpPr>
        <xdr:cNvPr id="351" name="直線コネクタ 350"/>
        <xdr:cNvCxnSpPr/>
      </xdr:nvCxnSpPr>
      <xdr:spPr>
        <a:xfrm flipV="1">
          <a:off x="7861300" y="9967168"/>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2" name="フローチャート: 判断 351"/>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3" name="テキスト ボックス 352"/>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29423</xdr:rowOff>
    </xdr:from>
    <xdr:to>
      <xdr:col>41</xdr:col>
      <xdr:colOff>50800</xdr:colOff>
      <xdr:row>58</xdr:row>
      <xdr:rowOff>30749</xdr:rowOff>
    </xdr:to>
    <xdr:cxnSp macro="">
      <xdr:nvCxnSpPr>
        <xdr:cNvPr id="354" name="直線コネクタ 353"/>
        <xdr:cNvCxnSpPr/>
      </xdr:nvCxnSpPr>
      <xdr:spPr>
        <a:xfrm flipV="1">
          <a:off x="6972300" y="9973523"/>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5" name="フローチャート: 判断 354"/>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6" name="テキスト ボックス 355"/>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7" name="フローチャート: 判断 356"/>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58" name="テキスト ボックス 357"/>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103165</xdr:rowOff>
    </xdr:from>
    <xdr:to>
      <xdr:col>55</xdr:col>
      <xdr:colOff>50800</xdr:colOff>
      <xdr:row>58</xdr:row>
      <xdr:rowOff>33315</xdr:rowOff>
    </xdr:to>
    <xdr:sp macro="" textlink="">
      <xdr:nvSpPr>
        <xdr:cNvPr id="364" name="楕円 363"/>
        <xdr:cNvSpPr/>
      </xdr:nvSpPr>
      <xdr:spPr>
        <a:xfrm>
          <a:off x="10426700" y="98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81592</xdr:rowOff>
    </xdr:from>
    <xdr:ext cx="469744" cy="259045"/>
    <xdr:sp macro="" textlink="">
      <xdr:nvSpPr>
        <xdr:cNvPr id="365" name="農林水産業費該当値テキスト"/>
        <xdr:cNvSpPr txBox="1"/>
      </xdr:nvSpPr>
      <xdr:spPr>
        <a:xfrm>
          <a:off x="10528300" y="985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121727</xdr:rowOff>
    </xdr:from>
    <xdr:to>
      <xdr:col>50</xdr:col>
      <xdr:colOff>165100</xdr:colOff>
      <xdr:row>58</xdr:row>
      <xdr:rowOff>51877</xdr:rowOff>
    </xdr:to>
    <xdr:sp macro="" textlink="">
      <xdr:nvSpPr>
        <xdr:cNvPr id="366" name="楕円 365"/>
        <xdr:cNvSpPr/>
      </xdr:nvSpPr>
      <xdr:spPr>
        <a:xfrm>
          <a:off x="9588500" y="989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43004</xdr:rowOff>
    </xdr:from>
    <xdr:ext cx="469744" cy="259045"/>
    <xdr:sp macro="" textlink="">
      <xdr:nvSpPr>
        <xdr:cNvPr id="367" name="テキスト ボックス 366"/>
        <xdr:cNvSpPr txBox="1"/>
      </xdr:nvSpPr>
      <xdr:spPr>
        <a:xfrm>
          <a:off x="9404428" y="998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143718</xdr:rowOff>
    </xdr:from>
    <xdr:to>
      <xdr:col>46</xdr:col>
      <xdr:colOff>38100</xdr:colOff>
      <xdr:row>58</xdr:row>
      <xdr:rowOff>73868</xdr:rowOff>
    </xdr:to>
    <xdr:sp macro="" textlink="">
      <xdr:nvSpPr>
        <xdr:cNvPr id="368" name="楕円 367"/>
        <xdr:cNvSpPr/>
      </xdr:nvSpPr>
      <xdr:spPr>
        <a:xfrm>
          <a:off x="8699500" y="991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64995</xdr:rowOff>
    </xdr:from>
    <xdr:ext cx="469744" cy="259045"/>
    <xdr:sp macro="" textlink="">
      <xdr:nvSpPr>
        <xdr:cNvPr id="369" name="テキスト ボックス 368"/>
        <xdr:cNvSpPr txBox="1"/>
      </xdr:nvSpPr>
      <xdr:spPr>
        <a:xfrm>
          <a:off x="8515428" y="1000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150073</xdr:rowOff>
    </xdr:from>
    <xdr:to>
      <xdr:col>41</xdr:col>
      <xdr:colOff>101600</xdr:colOff>
      <xdr:row>58</xdr:row>
      <xdr:rowOff>80223</xdr:rowOff>
    </xdr:to>
    <xdr:sp macro="" textlink="">
      <xdr:nvSpPr>
        <xdr:cNvPr id="370" name="楕円 369"/>
        <xdr:cNvSpPr/>
      </xdr:nvSpPr>
      <xdr:spPr>
        <a:xfrm>
          <a:off x="7810500" y="992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71350</xdr:rowOff>
    </xdr:from>
    <xdr:ext cx="469744" cy="259045"/>
    <xdr:sp macro="" textlink="">
      <xdr:nvSpPr>
        <xdr:cNvPr id="371" name="テキスト ボックス 370"/>
        <xdr:cNvSpPr txBox="1"/>
      </xdr:nvSpPr>
      <xdr:spPr>
        <a:xfrm>
          <a:off x="7626428" y="1001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151399</xdr:rowOff>
    </xdr:from>
    <xdr:to>
      <xdr:col>36</xdr:col>
      <xdr:colOff>165100</xdr:colOff>
      <xdr:row>58</xdr:row>
      <xdr:rowOff>81549</xdr:rowOff>
    </xdr:to>
    <xdr:sp macro="" textlink="">
      <xdr:nvSpPr>
        <xdr:cNvPr id="372" name="楕円 371"/>
        <xdr:cNvSpPr/>
      </xdr:nvSpPr>
      <xdr:spPr>
        <a:xfrm>
          <a:off x="6921500" y="99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72676</xdr:rowOff>
    </xdr:from>
    <xdr:ext cx="469744" cy="259045"/>
    <xdr:sp macro="" textlink="">
      <xdr:nvSpPr>
        <xdr:cNvPr id="373" name="テキスト ボックス 372"/>
        <xdr:cNvSpPr txBox="1"/>
      </xdr:nvSpPr>
      <xdr:spPr>
        <a:xfrm>
          <a:off x="6737428" y="1001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5" name="直線コネクタ 394"/>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6" name="商工費最小値テキスト"/>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7" name="直線コネクタ 396"/>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8" name="商工費最大値テキスト"/>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9" name="直線コネクタ 398"/>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115926</xdr:rowOff>
    </xdr:from>
    <xdr:to>
      <xdr:col>55</xdr:col>
      <xdr:colOff>0</xdr:colOff>
      <xdr:row>76</xdr:row>
      <xdr:rowOff>117618</xdr:rowOff>
    </xdr:to>
    <xdr:cxnSp macro="">
      <xdr:nvCxnSpPr>
        <xdr:cNvPr id="400" name="直線コネクタ 399"/>
        <xdr:cNvCxnSpPr/>
      </xdr:nvCxnSpPr>
      <xdr:spPr>
        <a:xfrm flipV="1">
          <a:off x="9639300" y="13146126"/>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1" name="商工費平均値テキスト"/>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2" name="フローチャート: 判断 401"/>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117618</xdr:rowOff>
    </xdr:from>
    <xdr:to>
      <xdr:col>50</xdr:col>
      <xdr:colOff>114300</xdr:colOff>
      <xdr:row>76</xdr:row>
      <xdr:rowOff>119628</xdr:rowOff>
    </xdr:to>
    <xdr:cxnSp macro="">
      <xdr:nvCxnSpPr>
        <xdr:cNvPr id="403" name="直線コネクタ 402"/>
        <xdr:cNvCxnSpPr/>
      </xdr:nvCxnSpPr>
      <xdr:spPr>
        <a:xfrm flipV="1">
          <a:off x="8750300" y="1314781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4" name="フローチャート: 判断 403"/>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6290</xdr:rowOff>
    </xdr:from>
    <xdr:ext cx="469744" cy="259045"/>
    <xdr:sp macro="" textlink="">
      <xdr:nvSpPr>
        <xdr:cNvPr id="405" name="テキスト ボックス 404"/>
        <xdr:cNvSpPr txBox="1"/>
      </xdr:nvSpPr>
      <xdr:spPr>
        <a:xfrm>
          <a:off x="9404428" y="132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119628</xdr:rowOff>
    </xdr:from>
    <xdr:to>
      <xdr:col>45</xdr:col>
      <xdr:colOff>177800</xdr:colOff>
      <xdr:row>76</xdr:row>
      <xdr:rowOff>121869</xdr:rowOff>
    </xdr:to>
    <xdr:cxnSp macro="">
      <xdr:nvCxnSpPr>
        <xdr:cNvPr id="406" name="直線コネクタ 405"/>
        <xdr:cNvCxnSpPr/>
      </xdr:nvCxnSpPr>
      <xdr:spPr>
        <a:xfrm flipV="1">
          <a:off x="7861300" y="13149828"/>
          <a:ext cx="889000" cy="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7" name="フローチャート: 判断 406"/>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08" name="テキスト ボックス 407"/>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90140</xdr:rowOff>
    </xdr:from>
    <xdr:to>
      <xdr:col>41</xdr:col>
      <xdr:colOff>50800</xdr:colOff>
      <xdr:row>76</xdr:row>
      <xdr:rowOff>121869</xdr:rowOff>
    </xdr:to>
    <xdr:cxnSp macro="">
      <xdr:nvCxnSpPr>
        <xdr:cNvPr id="409" name="直線コネクタ 408"/>
        <xdr:cNvCxnSpPr/>
      </xdr:nvCxnSpPr>
      <xdr:spPr>
        <a:xfrm>
          <a:off x="6972300" y="13120340"/>
          <a:ext cx="889000" cy="3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0" name="フローチャート: 判断 409"/>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1" name="テキスト ボックス 410"/>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2" name="フローチャート: 判断 411"/>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3" name="テキスト ボックス 412"/>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65126</xdr:rowOff>
    </xdr:from>
    <xdr:to>
      <xdr:col>55</xdr:col>
      <xdr:colOff>50800</xdr:colOff>
      <xdr:row>76</xdr:row>
      <xdr:rowOff>166726</xdr:rowOff>
    </xdr:to>
    <xdr:sp macro="" textlink="">
      <xdr:nvSpPr>
        <xdr:cNvPr id="419" name="楕円 418"/>
        <xdr:cNvSpPr/>
      </xdr:nvSpPr>
      <xdr:spPr>
        <a:xfrm>
          <a:off x="10426700" y="1309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43553</xdr:rowOff>
    </xdr:from>
    <xdr:ext cx="469744" cy="259045"/>
    <xdr:sp macro="" textlink="">
      <xdr:nvSpPr>
        <xdr:cNvPr id="420" name="商工費該当値テキスト"/>
        <xdr:cNvSpPr txBox="1"/>
      </xdr:nvSpPr>
      <xdr:spPr>
        <a:xfrm>
          <a:off x="10528300" y="1307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66818</xdr:rowOff>
    </xdr:from>
    <xdr:to>
      <xdr:col>50</xdr:col>
      <xdr:colOff>165100</xdr:colOff>
      <xdr:row>76</xdr:row>
      <xdr:rowOff>168418</xdr:rowOff>
    </xdr:to>
    <xdr:sp macro="" textlink="">
      <xdr:nvSpPr>
        <xdr:cNvPr id="421" name="楕円 420"/>
        <xdr:cNvSpPr/>
      </xdr:nvSpPr>
      <xdr:spPr>
        <a:xfrm>
          <a:off x="9588500" y="1309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13495</xdr:rowOff>
    </xdr:from>
    <xdr:ext cx="469744" cy="259045"/>
    <xdr:sp macro="" textlink="">
      <xdr:nvSpPr>
        <xdr:cNvPr id="422" name="テキスト ボックス 421"/>
        <xdr:cNvSpPr txBox="1"/>
      </xdr:nvSpPr>
      <xdr:spPr>
        <a:xfrm>
          <a:off x="9404428" y="1287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68828</xdr:rowOff>
    </xdr:from>
    <xdr:to>
      <xdr:col>46</xdr:col>
      <xdr:colOff>38100</xdr:colOff>
      <xdr:row>76</xdr:row>
      <xdr:rowOff>170428</xdr:rowOff>
    </xdr:to>
    <xdr:sp macro="" textlink="">
      <xdr:nvSpPr>
        <xdr:cNvPr id="423" name="楕円 422"/>
        <xdr:cNvSpPr/>
      </xdr:nvSpPr>
      <xdr:spPr>
        <a:xfrm>
          <a:off x="8699500" y="130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161555</xdr:rowOff>
    </xdr:from>
    <xdr:ext cx="469744" cy="259045"/>
    <xdr:sp macro="" textlink="">
      <xdr:nvSpPr>
        <xdr:cNvPr id="424" name="テキスト ボックス 423"/>
        <xdr:cNvSpPr txBox="1"/>
      </xdr:nvSpPr>
      <xdr:spPr>
        <a:xfrm>
          <a:off x="8515428" y="131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71069</xdr:rowOff>
    </xdr:from>
    <xdr:to>
      <xdr:col>41</xdr:col>
      <xdr:colOff>101600</xdr:colOff>
      <xdr:row>77</xdr:row>
      <xdr:rowOff>1219</xdr:rowOff>
    </xdr:to>
    <xdr:sp macro="" textlink="">
      <xdr:nvSpPr>
        <xdr:cNvPr id="425" name="楕円 424"/>
        <xdr:cNvSpPr/>
      </xdr:nvSpPr>
      <xdr:spPr>
        <a:xfrm>
          <a:off x="7810500" y="131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163796</xdr:rowOff>
    </xdr:from>
    <xdr:ext cx="469744" cy="259045"/>
    <xdr:sp macro="" textlink="">
      <xdr:nvSpPr>
        <xdr:cNvPr id="426" name="テキスト ボックス 425"/>
        <xdr:cNvSpPr txBox="1"/>
      </xdr:nvSpPr>
      <xdr:spPr>
        <a:xfrm>
          <a:off x="7626428" y="131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39340</xdr:rowOff>
    </xdr:from>
    <xdr:to>
      <xdr:col>36</xdr:col>
      <xdr:colOff>165100</xdr:colOff>
      <xdr:row>76</xdr:row>
      <xdr:rowOff>140940</xdr:rowOff>
    </xdr:to>
    <xdr:sp macro="" textlink="">
      <xdr:nvSpPr>
        <xdr:cNvPr id="427" name="楕円 426"/>
        <xdr:cNvSpPr/>
      </xdr:nvSpPr>
      <xdr:spPr>
        <a:xfrm>
          <a:off x="6921500" y="130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132067</xdr:rowOff>
    </xdr:from>
    <xdr:ext cx="469744" cy="259045"/>
    <xdr:sp macro="" textlink="">
      <xdr:nvSpPr>
        <xdr:cNvPr id="428" name="テキスト ボックス 427"/>
        <xdr:cNvSpPr txBox="1"/>
      </xdr:nvSpPr>
      <xdr:spPr>
        <a:xfrm>
          <a:off x="6737428" y="1316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3" name="直線コネクタ 452"/>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4"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5" name="直線コネクタ 454"/>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6"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7" name="直線コネクタ 456"/>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81065</xdr:rowOff>
    </xdr:from>
    <xdr:to>
      <xdr:col>55</xdr:col>
      <xdr:colOff>0</xdr:colOff>
      <xdr:row>97</xdr:row>
      <xdr:rowOff>96704</xdr:rowOff>
    </xdr:to>
    <xdr:cxnSp macro="">
      <xdr:nvCxnSpPr>
        <xdr:cNvPr id="458" name="直線コネクタ 457"/>
        <xdr:cNvCxnSpPr/>
      </xdr:nvCxnSpPr>
      <xdr:spPr>
        <a:xfrm>
          <a:off x="9639300" y="16711715"/>
          <a:ext cx="838200" cy="1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59" name="土木費平均値テキスト"/>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0" name="フローチャート: 判断 459"/>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65387</xdr:rowOff>
    </xdr:from>
    <xdr:to>
      <xdr:col>50</xdr:col>
      <xdr:colOff>114300</xdr:colOff>
      <xdr:row>97</xdr:row>
      <xdr:rowOff>81065</xdr:rowOff>
    </xdr:to>
    <xdr:cxnSp macro="">
      <xdr:nvCxnSpPr>
        <xdr:cNvPr id="461" name="直線コネクタ 460"/>
        <xdr:cNvCxnSpPr/>
      </xdr:nvCxnSpPr>
      <xdr:spPr>
        <a:xfrm>
          <a:off x="8750300" y="16696037"/>
          <a:ext cx="8890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2" name="フローチャート: 判断 461"/>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3" name="テキスト ボックス 462"/>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65387</xdr:rowOff>
    </xdr:from>
    <xdr:to>
      <xdr:col>45</xdr:col>
      <xdr:colOff>177800</xdr:colOff>
      <xdr:row>97</xdr:row>
      <xdr:rowOff>78073</xdr:rowOff>
    </xdr:to>
    <xdr:cxnSp macro="">
      <xdr:nvCxnSpPr>
        <xdr:cNvPr id="464" name="直線コネクタ 463"/>
        <xdr:cNvCxnSpPr/>
      </xdr:nvCxnSpPr>
      <xdr:spPr>
        <a:xfrm flipV="1">
          <a:off x="7861300" y="16696037"/>
          <a:ext cx="8890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5" name="フローチャート: 判断 464"/>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6" name="テキスト ボックス 465"/>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42278</xdr:rowOff>
    </xdr:from>
    <xdr:to>
      <xdr:col>41</xdr:col>
      <xdr:colOff>50800</xdr:colOff>
      <xdr:row>97</xdr:row>
      <xdr:rowOff>78073</xdr:rowOff>
    </xdr:to>
    <xdr:cxnSp macro="">
      <xdr:nvCxnSpPr>
        <xdr:cNvPr id="467" name="直線コネクタ 466"/>
        <xdr:cNvCxnSpPr/>
      </xdr:nvCxnSpPr>
      <xdr:spPr>
        <a:xfrm>
          <a:off x="6972300" y="16672928"/>
          <a:ext cx="889000" cy="3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8" name="フローチャート: 判断 467"/>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69" name="テキスト ボックス 468"/>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0" name="フローチャート: 判断 469"/>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1" name="テキスト ボックス 470"/>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45904</xdr:rowOff>
    </xdr:from>
    <xdr:to>
      <xdr:col>55</xdr:col>
      <xdr:colOff>50800</xdr:colOff>
      <xdr:row>97</xdr:row>
      <xdr:rowOff>147504</xdr:rowOff>
    </xdr:to>
    <xdr:sp macro="" textlink="">
      <xdr:nvSpPr>
        <xdr:cNvPr id="477" name="楕円 476"/>
        <xdr:cNvSpPr/>
      </xdr:nvSpPr>
      <xdr:spPr>
        <a:xfrm>
          <a:off x="10426700" y="166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24331</xdr:rowOff>
    </xdr:from>
    <xdr:ext cx="534377" cy="259045"/>
    <xdr:sp macro="" textlink="">
      <xdr:nvSpPr>
        <xdr:cNvPr id="478" name="土木費該当値テキスト"/>
        <xdr:cNvSpPr txBox="1"/>
      </xdr:nvSpPr>
      <xdr:spPr>
        <a:xfrm>
          <a:off x="10528300" y="166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30265</xdr:rowOff>
    </xdr:from>
    <xdr:to>
      <xdr:col>50</xdr:col>
      <xdr:colOff>165100</xdr:colOff>
      <xdr:row>97</xdr:row>
      <xdr:rowOff>131865</xdr:rowOff>
    </xdr:to>
    <xdr:sp macro="" textlink="">
      <xdr:nvSpPr>
        <xdr:cNvPr id="479" name="楕円 478"/>
        <xdr:cNvSpPr/>
      </xdr:nvSpPr>
      <xdr:spPr>
        <a:xfrm>
          <a:off x="9588500" y="166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122992</xdr:rowOff>
    </xdr:from>
    <xdr:ext cx="534377" cy="259045"/>
    <xdr:sp macro="" textlink="">
      <xdr:nvSpPr>
        <xdr:cNvPr id="480" name="テキスト ボックス 479"/>
        <xdr:cNvSpPr txBox="1"/>
      </xdr:nvSpPr>
      <xdr:spPr>
        <a:xfrm>
          <a:off x="9372111" y="1675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14587</xdr:rowOff>
    </xdr:from>
    <xdr:to>
      <xdr:col>46</xdr:col>
      <xdr:colOff>38100</xdr:colOff>
      <xdr:row>97</xdr:row>
      <xdr:rowOff>116187</xdr:rowOff>
    </xdr:to>
    <xdr:sp macro="" textlink="">
      <xdr:nvSpPr>
        <xdr:cNvPr id="481" name="楕円 480"/>
        <xdr:cNvSpPr/>
      </xdr:nvSpPr>
      <xdr:spPr>
        <a:xfrm>
          <a:off x="8699500" y="1664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107314</xdr:rowOff>
    </xdr:from>
    <xdr:ext cx="534377" cy="259045"/>
    <xdr:sp macro="" textlink="">
      <xdr:nvSpPr>
        <xdr:cNvPr id="482" name="テキスト ボックス 481"/>
        <xdr:cNvSpPr txBox="1"/>
      </xdr:nvSpPr>
      <xdr:spPr>
        <a:xfrm>
          <a:off x="8483111"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27273</xdr:rowOff>
    </xdr:from>
    <xdr:to>
      <xdr:col>41</xdr:col>
      <xdr:colOff>101600</xdr:colOff>
      <xdr:row>97</xdr:row>
      <xdr:rowOff>128873</xdr:rowOff>
    </xdr:to>
    <xdr:sp macro="" textlink="">
      <xdr:nvSpPr>
        <xdr:cNvPr id="483" name="楕円 482"/>
        <xdr:cNvSpPr/>
      </xdr:nvSpPr>
      <xdr:spPr>
        <a:xfrm>
          <a:off x="7810500" y="166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120000</xdr:rowOff>
    </xdr:from>
    <xdr:ext cx="534377" cy="259045"/>
    <xdr:sp macro="" textlink="">
      <xdr:nvSpPr>
        <xdr:cNvPr id="484" name="テキスト ボックス 483"/>
        <xdr:cNvSpPr txBox="1"/>
      </xdr:nvSpPr>
      <xdr:spPr>
        <a:xfrm>
          <a:off x="7594111" y="1675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162928</xdr:rowOff>
    </xdr:from>
    <xdr:to>
      <xdr:col>36</xdr:col>
      <xdr:colOff>165100</xdr:colOff>
      <xdr:row>97</xdr:row>
      <xdr:rowOff>93078</xdr:rowOff>
    </xdr:to>
    <xdr:sp macro="" textlink="">
      <xdr:nvSpPr>
        <xdr:cNvPr id="485" name="楕円 484"/>
        <xdr:cNvSpPr/>
      </xdr:nvSpPr>
      <xdr:spPr>
        <a:xfrm>
          <a:off x="6921500" y="1662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84205</xdr:rowOff>
    </xdr:from>
    <xdr:ext cx="534377" cy="259045"/>
    <xdr:sp macro="" textlink="">
      <xdr:nvSpPr>
        <xdr:cNvPr id="486" name="テキスト ボックス 485"/>
        <xdr:cNvSpPr txBox="1"/>
      </xdr:nvSpPr>
      <xdr:spPr>
        <a:xfrm>
          <a:off x="6705111" y="1671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7" name="直線コネクタ 506"/>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8"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9" name="直線コネクタ 508"/>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0"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1" name="直線コネクタ 510"/>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23971</xdr:rowOff>
    </xdr:from>
    <xdr:to>
      <xdr:col>85</xdr:col>
      <xdr:colOff>127000</xdr:colOff>
      <xdr:row>37</xdr:row>
      <xdr:rowOff>112497</xdr:rowOff>
    </xdr:to>
    <xdr:cxnSp macro="">
      <xdr:nvCxnSpPr>
        <xdr:cNvPr id="512" name="直線コネクタ 511"/>
        <xdr:cNvCxnSpPr/>
      </xdr:nvCxnSpPr>
      <xdr:spPr>
        <a:xfrm flipV="1">
          <a:off x="15481300" y="6367621"/>
          <a:ext cx="838200" cy="8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3" name="消防費平均値テキスト"/>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4" name="フローチャート: 判断 513"/>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112497</xdr:rowOff>
    </xdr:from>
    <xdr:to>
      <xdr:col>81</xdr:col>
      <xdr:colOff>50800</xdr:colOff>
      <xdr:row>37</xdr:row>
      <xdr:rowOff>142786</xdr:rowOff>
    </xdr:to>
    <xdr:cxnSp macro="">
      <xdr:nvCxnSpPr>
        <xdr:cNvPr id="515" name="直線コネクタ 514"/>
        <xdr:cNvCxnSpPr/>
      </xdr:nvCxnSpPr>
      <xdr:spPr>
        <a:xfrm flipV="1">
          <a:off x="14592300" y="6456147"/>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6" name="フローチャート: 判断 515"/>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7" name="テキスト ボックス 516"/>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78149</xdr:rowOff>
    </xdr:from>
    <xdr:to>
      <xdr:col>76</xdr:col>
      <xdr:colOff>114300</xdr:colOff>
      <xdr:row>37</xdr:row>
      <xdr:rowOff>142786</xdr:rowOff>
    </xdr:to>
    <xdr:cxnSp macro="">
      <xdr:nvCxnSpPr>
        <xdr:cNvPr id="518" name="直線コネクタ 517"/>
        <xdr:cNvCxnSpPr/>
      </xdr:nvCxnSpPr>
      <xdr:spPr>
        <a:xfrm>
          <a:off x="13703300" y="6250349"/>
          <a:ext cx="889000" cy="23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0" name="テキスト ボックス 519"/>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78149</xdr:rowOff>
    </xdr:from>
    <xdr:to>
      <xdr:col>71</xdr:col>
      <xdr:colOff>177800</xdr:colOff>
      <xdr:row>37</xdr:row>
      <xdr:rowOff>46146</xdr:rowOff>
    </xdr:to>
    <xdr:cxnSp macro="">
      <xdr:nvCxnSpPr>
        <xdr:cNvPr id="521" name="直線コネクタ 520"/>
        <xdr:cNvCxnSpPr/>
      </xdr:nvCxnSpPr>
      <xdr:spPr>
        <a:xfrm flipV="1">
          <a:off x="12814300" y="6250349"/>
          <a:ext cx="889000" cy="13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3" name="テキスト ボックス 522"/>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4" name="フローチャート: 判断 523"/>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5" name="テキスト ボックス 524"/>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144621</xdr:rowOff>
    </xdr:from>
    <xdr:to>
      <xdr:col>85</xdr:col>
      <xdr:colOff>177800</xdr:colOff>
      <xdr:row>37</xdr:row>
      <xdr:rowOff>74771</xdr:rowOff>
    </xdr:to>
    <xdr:sp macro="" textlink="">
      <xdr:nvSpPr>
        <xdr:cNvPr id="531" name="楕円 530"/>
        <xdr:cNvSpPr/>
      </xdr:nvSpPr>
      <xdr:spPr>
        <a:xfrm>
          <a:off x="16268700" y="63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123048</xdr:rowOff>
    </xdr:from>
    <xdr:ext cx="534377" cy="259045"/>
    <xdr:sp macro="" textlink="">
      <xdr:nvSpPr>
        <xdr:cNvPr id="532" name="消防費該当値テキスト"/>
        <xdr:cNvSpPr txBox="1"/>
      </xdr:nvSpPr>
      <xdr:spPr>
        <a:xfrm>
          <a:off x="16370300"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61697</xdr:rowOff>
    </xdr:from>
    <xdr:to>
      <xdr:col>81</xdr:col>
      <xdr:colOff>101600</xdr:colOff>
      <xdr:row>37</xdr:row>
      <xdr:rowOff>163297</xdr:rowOff>
    </xdr:to>
    <xdr:sp macro="" textlink="">
      <xdr:nvSpPr>
        <xdr:cNvPr id="533" name="楕円 532"/>
        <xdr:cNvSpPr/>
      </xdr:nvSpPr>
      <xdr:spPr>
        <a:xfrm>
          <a:off x="15430500" y="64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154423</xdr:rowOff>
    </xdr:from>
    <xdr:ext cx="534377" cy="259045"/>
    <xdr:sp macro="" textlink="">
      <xdr:nvSpPr>
        <xdr:cNvPr id="534" name="テキスト ボックス 533"/>
        <xdr:cNvSpPr txBox="1"/>
      </xdr:nvSpPr>
      <xdr:spPr>
        <a:xfrm>
          <a:off x="15214111" y="64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91986</xdr:rowOff>
    </xdr:from>
    <xdr:to>
      <xdr:col>76</xdr:col>
      <xdr:colOff>165100</xdr:colOff>
      <xdr:row>38</xdr:row>
      <xdr:rowOff>22137</xdr:rowOff>
    </xdr:to>
    <xdr:sp macro="" textlink="">
      <xdr:nvSpPr>
        <xdr:cNvPr id="535" name="楕円 534"/>
        <xdr:cNvSpPr/>
      </xdr:nvSpPr>
      <xdr:spPr>
        <a:xfrm>
          <a:off x="14541500" y="64356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13263</xdr:rowOff>
    </xdr:from>
    <xdr:ext cx="534377" cy="259045"/>
    <xdr:sp macro="" textlink="">
      <xdr:nvSpPr>
        <xdr:cNvPr id="536" name="テキスト ボックス 535"/>
        <xdr:cNvSpPr txBox="1"/>
      </xdr:nvSpPr>
      <xdr:spPr>
        <a:xfrm>
          <a:off x="14325111" y="65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27349</xdr:rowOff>
    </xdr:from>
    <xdr:to>
      <xdr:col>72</xdr:col>
      <xdr:colOff>38100</xdr:colOff>
      <xdr:row>36</xdr:row>
      <xdr:rowOff>128949</xdr:rowOff>
    </xdr:to>
    <xdr:sp macro="" textlink="">
      <xdr:nvSpPr>
        <xdr:cNvPr id="537" name="楕円 536"/>
        <xdr:cNvSpPr/>
      </xdr:nvSpPr>
      <xdr:spPr>
        <a:xfrm>
          <a:off x="13652500" y="61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145476</xdr:rowOff>
    </xdr:from>
    <xdr:ext cx="534377" cy="259045"/>
    <xdr:sp macro="" textlink="">
      <xdr:nvSpPr>
        <xdr:cNvPr id="538" name="テキスト ボックス 537"/>
        <xdr:cNvSpPr txBox="1"/>
      </xdr:nvSpPr>
      <xdr:spPr>
        <a:xfrm>
          <a:off x="13436111" y="59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166796</xdr:rowOff>
    </xdr:from>
    <xdr:to>
      <xdr:col>67</xdr:col>
      <xdr:colOff>101600</xdr:colOff>
      <xdr:row>37</xdr:row>
      <xdr:rowOff>96946</xdr:rowOff>
    </xdr:to>
    <xdr:sp macro="" textlink="">
      <xdr:nvSpPr>
        <xdr:cNvPr id="539" name="楕円 538"/>
        <xdr:cNvSpPr/>
      </xdr:nvSpPr>
      <xdr:spPr>
        <a:xfrm>
          <a:off x="12763500" y="633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88073</xdr:rowOff>
    </xdr:from>
    <xdr:ext cx="534377" cy="259045"/>
    <xdr:sp macro="" textlink="">
      <xdr:nvSpPr>
        <xdr:cNvPr id="540" name="テキスト ボックス 539"/>
        <xdr:cNvSpPr txBox="1"/>
      </xdr:nvSpPr>
      <xdr:spPr>
        <a:xfrm>
          <a:off x="12547111" y="643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1" name="テキスト ボックス 560"/>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3" name="テキスト ボックス 562"/>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5" name="テキスト ボックス 564"/>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69" name="直線コネクタ 568"/>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0" name="教育費最小値テキスト"/>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1" name="直線コネクタ 570"/>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2" name="教育費最大値テキスト"/>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3" name="直線コネクタ 572"/>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72349</xdr:rowOff>
    </xdr:from>
    <xdr:to>
      <xdr:col>85</xdr:col>
      <xdr:colOff>127000</xdr:colOff>
      <xdr:row>56</xdr:row>
      <xdr:rowOff>133500</xdr:rowOff>
    </xdr:to>
    <xdr:cxnSp macro="">
      <xdr:nvCxnSpPr>
        <xdr:cNvPr id="574" name="直線コネクタ 573"/>
        <xdr:cNvCxnSpPr/>
      </xdr:nvCxnSpPr>
      <xdr:spPr>
        <a:xfrm>
          <a:off x="15481300" y="9673549"/>
          <a:ext cx="838200" cy="6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142152</xdr:rowOff>
    </xdr:from>
    <xdr:ext cx="534377" cy="259045"/>
    <xdr:sp macro="" textlink="">
      <xdr:nvSpPr>
        <xdr:cNvPr id="575" name="教育費平均値テキスト"/>
        <xdr:cNvSpPr txBox="1"/>
      </xdr:nvSpPr>
      <xdr:spPr>
        <a:xfrm>
          <a:off x="16370300" y="9400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6" name="フローチャート: 判断 575"/>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72349</xdr:rowOff>
    </xdr:from>
    <xdr:to>
      <xdr:col>81</xdr:col>
      <xdr:colOff>50800</xdr:colOff>
      <xdr:row>57</xdr:row>
      <xdr:rowOff>127756</xdr:rowOff>
    </xdr:to>
    <xdr:cxnSp macro="">
      <xdr:nvCxnSpPr>
        <xdr:cNvPr id="577" name="直線コネクタ 576"/>
        <xdr:cNvCxnSpPr/>
      </xdr:nvCxnSpPr>
      <xdr:spPr>
        <a:xfrm flipV="1">
          <a:off x="14592300" y="9673549"/>
          <a:ext cx="889000" cy="22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78" name="フローチャート: 判断 577"/>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138733</xdr:rowOff>
    </xdr:from>
    <xdr:ext cx="534377" cy="259045"/>
    <xdr:sp macro="" textlink="">
      <xdr:nvSpPr>
        <xdr:cNvPr id="579" name="テキスト ボックス 578"/>
        <xdr:cNvSpPr txBox="1"/>
      </xdr:nvSpPr>
      <xdr:spPr>
        <a:xfrm>
          <a:off x="15214111" y="9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127756</xdr:rowOff>
    </xdr:from>
    <xdr:to>
      <xdr:col>76</xdr:col>
      <xdr:colOff>114300</xdr:colOff>
      <xdr:row>58</xdr:row>
      <xdr:rowOff>3626</xdr:rowOff>
    </xdr:to>
    <xdr:cxnSp macro="">
      <xdr:nvCxnSpPr>
        <xdr:cNvPr id="580" name="直線コネクタ 579"/>
        <xdr:cNvCxnSpPr/>
      </xdr:nvCxnSpPr>
      <xdr:spPr>
        <a:xfrm flipV="1">
          <a:off x="13703300" y="9900406"/>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1" name="フローチャート: 判断 580"/>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136304</xdr:rowOff>
    </xdr:from>
    <xdr:ext cx="534377" cy="259045"/>
    <xdr:sp macro="" textlink="">
      <xdr:nvSpPr>
        <xdr:cNvPr id="582" name="テキスト ボックス 581"/>
        <xdr:cNvSpPr txBox="1"/>
      </xdr:nvSpPr>
      <xdr:spPr>
        <a:xfrm>
          <a:off x="14325111" y="93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3626</xdr:rowOff>
    </xdr:from>
    <xdr:to>
      <xdr:col>71</xdr:col>
      <xdr:colOff>177800</xdr:colOff>
      <xdr:row>58</xdr:row>
      <xdr:rowOff>4797</xdr:rowOff>
    </xdr:to>
    <xdr:cxnSp macro="">
      <xdr:nvCxnSpPr>
        <xdr:cNvPr id="583" name="直線コネクタ 582"/>
        <xdr:cNvCxnSpPr/>
      </xdr:nvCxnSpPr>
      <xdr:spPr>
        <a:xfrm flipV="1">
          <a:off x="12814300" y="9947726"/>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4" name="フローチャート: 判断 583"/>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17060</xdr:rowOff>
    </xdr:from>
    <xdr:ext cx="534377" cy="259045"/>
    <xdr:sp macro="" textlink="">
      <xdr:nvSpPr>
        <xdr:cNvPr id="585" name="テキスト ボックス 584"/>
        <xdr:cNvSpPr txBox="1"/>
      </xdr:nvSpPr>
      <xdr:spPr>
        <a:xfrm>
          <a:off x="13436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6" name="フローチャート: 判断 585"/>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34234</xdr:rowOff>
    </xdr:from>
    <xdr:ext cx="534377" cy="259045"/>
    <xdr:sp macro="" textlink="">
      <xdr:nvSpPr>
        <xdr:cNvPr id="587" name="テキスト ボックス 586"/>
        <xdr:cNvSpPr txBox="1"/>
      </xdr:nvSpPr>
      <xdr:spPr>
        <a:xfrm>
          <a:off x="12547111" y="94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82700</xdr:rowOff>
    </xdr:from>
    <xdr:to>
      <xdr:col>85</xdr:col>
      <xdr:colOff>177800</xdr:colOff>
      <xdr:row>57</xdr:row>
      <xdr:rowOff>12850</xdr:rowOff>
    </xdr:to>
    <xdr:sp macro="" textlink="">
      <xdr:nvSpPr>
        <xdr:cNvPr id="593" name="楕円 592"/>
        <xdr:cNvSpPr/>
      </xdr:nvSpPr>
      <xdr:spPr>
        <a:xfrm>
          <a:off x="16268700" y="96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61127</xdr:rowOff>
    </xdr:from>
    <xdr:ext cx="534377" cy="259045"/>
    <xdr:sp macro="" textlink="">
      <xdr:nvSpPr>
        <xdr:cNvPr id="594" name="教育費該当値テキスト"/>
        <xdr:cNvSpPr txBox="1"/>
      </xdr:nvSpPr>
      <xdr:spPr>
        <a:xfrm>
          <a:off x="16370300" y="966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21549</xdr:rowOff>
    </xdr:from>
    <xdr:to>
      <xdr:col>81</xdr:col>
      <xdr:colOff>101600</xdr:colOff>
      <xdr:row>56</xdr:row>
      <xdr:rowOff>123149</xdr:rowOff>
    </xdr:to>
    <xdr:sp macro="" textlink="">
      <xdr:nvSpPr>
        <xdr:cNvPr id="595" name="楕円 594"/>
        <xdr:cNvSpPr/>
      </xdr:nvSpPr>
      <xdr:spPr>
        <a:xfrm>
          <a:off x="15430500" y="96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114276</xdr:rowOff>
    </xdr:from>
    <xdr:ext cx="534377" cy="259045"/>
    <xdr:sp macro="" textlink="">
      <xdr:nvSpPr>
        <xdr:cNvPr id="596" name="テキスト ボックス 595"/>
        <xdr:cNvSpPr txBox="1"/>
      </xdr:nvSpPr>
      <xdr:spPr>
        <a:xfrm>
          <a:off x="15214111" y="971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76956</xdr:rowOff>
    </xdr:from>
    <xdr:to>
      <xdr:col>76</xdr:col>
      <xdr:colOff>165100</xdr:colOff>
      <xdr:row>58</xdr:row>
      <xdr:rowOff>7106</xdr:rowOff>
    </xdr:to>
    <xdr:sp macro="" textlink="">
      <xdr:nvSpPr>
        <xdr:cNvPr id="597" name="楕円 596"/>
        <xdr:cNvSpPr/>
      </xdr:nvSpPr>
      <xdr:spPr>
        <a:xfrm>
          <a:off x="14541500" y="984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169683</xdr:rowOff>
    </xdr:from>
    <xdr:ext cx="534377" cy="259045"/>
    <xdr:sp macro="" textlink="">
      <xdr:nvSpPr>
        <xdr:cNvPr id="598" name="テキスト ボックス 597"/>
        <xdr:cNvSpPr txBox="1"/>
      </xdr:nvSpPr>
      <xdr:spPr>
        <a:xfrm>
          <a:off x="14325111" y="994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124276</xdr:rowOff>
    </xdr:from>
    <xdr:to>
      <xdr:col>72</xdr:col>
      <xdr:colOff>38100</xdr:colOff>
      <xdr:row>58</xdr:row>
      <xdr:rowOff>54426</xdr:rowOff>
    </xdr:to>
    <xdr:sp macro="" textlink="">
      <xdr:nvSpPr>
        <xdr:cNvPr id="599" name="楕円 598"/>
        <xdr:cNvSpPr/>
      </xdr:nvSpPr>
      <xdr:spPr>
        <a:xfrm>
          <a:off x="13652500" y="989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45553</xdr:rowOff>
    </xdr:from>
    <xdr:ext cx="534377" cy="259045"/>
    <xdr:sp macro="" textlink="">
      <xdr:nvSpPr>
        <xdr:cNvPr id="600" name="テキスト ボックス 599"/>
        <xdr:cNvSpPr txBox="1"/>
      </xdr:nvSpPr>
      <xdr:spPr>
        <a:xfrm>
          <a:off x="13436111" y="998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125447</xdr:rowOff>
    </xdr:from>
    <xdr:to>
      <xdr:col>67</xdr:col>
      <xdr:colOff>101600</xdr:colOff>
      <xdr:row>58</xdr:row>
      <xdr:rowOff>55597</xdr:rowOff>
    </xdr:to>
    <xdr:sp macro="" textlink="">
      <xdr:nvSpPr>
        <xdr:cNvPr id="601" name="楕円 600"/>
        <xdr:cNvSpPr/>
      </xdr:nvSpPr>
      <xdr:spPr>
        <a:xfrm>
          <a:off x="12763500" y="98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46724</xdr:rowOff>
    </xdr:from>
    <xdr:ext cx="534377" cy="259045"/>
    <xdr:sp macro="" textlink="">
      <xdr:nvSpPr>
        <xdr:cNvPr id="602" name="テキスト ボックス 601"/>
        <xdr:cNvSpPr txBox="1"/>
      </xdr:nvSpPr>
      <xdr:spPr>
        <a:xfrm>
          <a:off x="12547111" y="99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4" name="直線コネクタ 623"/>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7"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8" name="直線コネクタ 627"/>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40945</xdr:rowOff>
    </xdr:from>
    <xdr:to>
      <xdr:col>85</xdr:col>
      <xdr:colOff>127000</xdr:colOff>
      <xdr:row>78</xdr:row>
      <xdr:rowOff>125070</xdr:rowOff>
    </xdr:to>
    <xdr:cxnSp macro="">
      <xdr:nvCxnSpPr>
        <xdr:cNvPr id="629" name="直線コネクタ 628"/>
        <xdr:cNvCxnSpPr/>
      </xdr:nvCxnSpPr>
      <xdr:spPr>
        <a:xfrm flipV="1">
          <a:off x="15481300" y="13414045"/>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30" name="災害復旧費平均値テキスト"/>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1" name="フローチャート: 判断 630"/>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87351</xdr:rowOff>
    </xdr:from>
    <xdr:to>
      <xdr:col>81</xdr:col>
      <xdr:colOff>50800</xdr:colOff>
      <xdr:row>78</xdr:row>
      <xdr:rowOff>125070</xdr:rowOff>
    </xdr:to>
    <xdr:cxnSp macro="">
      <xdr:nvCxnSpPr>
        <xdr:cNvPr id="632" name="直線コネクタ 631"/>
        <xdr:cNvCxnSpPr/>
      </xdr:nvCxnSpPr>
      <xdr:spPr>
        <a:xfrm>
          <a:off x="14592300" y="1346045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3" name="フローチャート: 判断 632"/>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4" name="テキスト ボックス 633"/>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87351</xdr:rowOff>
    </xdr:from>
    <xdr:to>
      <xdr:col>76</xdr:col>
      <xdr:colOff>114300</xdr:colOff>
      <xdr:row>78</xdr:row>
      <xdr:rowOff>139700</xdr:rowOff>
    </xdr:to>
    <xdr:cxnSp macro="">
      <xdr:nvCxnSpPr>
        <xdr:cNvPr id="635" name="直線コネクタ 634"/>
        <xdr:cNvCxnSpPr/>
      </xdr:nvCxnSpPr>
      <xdr:spPr>
        <a:xfrm flipV="1">
          <a:off x="13703300" y="13460451"/>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6" name="フローチャート: 判断 635"/>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7" name="テキスト ボックス 636"/>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17856</xdr:rowOff>
    </xdr:from>
    <xdr:to>
      <xdr:col>71</xdr:col>
      <xdr:colOff>177800</xdr:colOff>
      <xdr:row>78</xdr:row>
      <xdr:rowOff>139700</xdr:rowOff>
    </xdr:to>
    <xdr:cxnSp macro="">
      <xdr:nvCxnSpPr>
        <xdr:cNvPr id="638" name="直線コネクタ 637"/>
        <xdr:cNvCxnSpPr/>
      </xdr:nvCxnSpPr>
      <xdr:spPr>
        <a:xfrm>
          <a:off x="12814300" y="13390956"/>
          <a:ext cx="889000" cy="1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9" name="フローチャート: 判断 638"/>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0" name="テキスト ボックス 639"/>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1" name="フローチャート: 判断 640"/>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111904</xdr:rowOff>
    </xdr:from>
    <xdr:ext cx="378565" cy="259045"/>
    <xdr:sp macro="" textlink="">
      <xdr:nvSpPr>
        <xdr:cNvPr id="642" name="テキスト ボックス 641"/>
        <xdr:cNvSpPr txBox="1"/>
      </xdr:nvSpPr>
      <xdr:spPr>
        <a:xfrm>
          <a:off x="12625017" y="1348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161595</xdr:rowOff>
    </xdr:from>
    <xdr:to>
      <xdr:col>85</xdr:col>
      <xdr:colOff>177800</xdr:colOff>
      <xdr:row>78</xdr:row>
      <xdr:rowOff>91745</xdr:rowOff>
    </xdr:to>
    <xdr:sp macro="" textlink="">
      <xdr:nvSpPr>
        <xdr:cNvPr id="648" name="楕円 647"/>
        <xdr:cNvSpPr/>
      </xdr:nvSpPr>
      <xdr:spPr>
        <a:xfrm>
          <a:off x="16268700" y="133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92016</xdr:rowOff>
    </xdr:from>
    <xdr:ext cx="378565" cy="259045"/>
    <xdr:sp macro="" textlink="">
      <xdr:nvSpPr>
        <xdr:cNvPr id="649" name="災害復旧費該当値テキスト"/>
        <xdr:cNvSpPr txBox="1"/>
      </xdr:nvSpPr>
      <xdr:spPr>
        <a:xfrm>
          <a:off x="16370300" y="13293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74270</xdr:rowOff>
    </xdr:from>
    <xdr:to>
      <xdr:col>81</xdr:col>
      <xdr:colOff>101600</xdr:colOff>
      <xdr:row>79</xdr:row>
      <xdr:rowOff>4420</xdr:rowOff>
    </xdr:to>
    <xdr:sp macro="" textlink="">
      <xdr:nvSpPr>
        <xdr:cNvPr id="650" name="楕円 649"/>
        <xdr:cNvSpPr/>
      </xdr:nvSpPr>
      <xdr:spPr>
        <a:xfrm>
          <a:off x="15430500" y="134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166997</xdr:rowOff>
    </xdr:from>
    <xdr:ext cx="313932" cy="259045"/>
    <xdr:sp macro="" textlink="">
      <xdr:nvSpPr>
        <xdr:cNvPr id="651" name="テキスト ボックス 650"/>
        <xdr:cNvSpPr txBox="1"/>
      </xdr:nvSpPr>
      <xdr:spPr>
        <a:xfrm>
          <a:off x="15324333" y="13540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36551</xdr:rowOff>
    </xdr:from>
    <xdr:to>
      <xdr:col>76</xdr:col>
      <xdr:colOff>165100</xdr:colOff>
      <xdr:row>78</xdr:row>
      <xdr:rowOff>138151</xdr:rowOff>
    </xdr:to>
    <xdr:sp macro="" textlink="">
      <xdr:nvSpPr>
        <xdr:cNvPr id="652" name="楕円 651"/>
        <xdr:cNvSpPr/>
      </xdr:nvSpPr>
      <xdr:spPr>
        <a:xfrm>
          <a:off x="14541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129278</xdr:rowOff>
    </xdr:from>
    <xdr:ext cx="378565" cy="259045"/>
    <xdr:sp macro="" textlink="">
      <xdr:nvSpPr>
        <xdr:cNvPr id="653" name="テキスト ボックス 652"/>
        <xdr:cNvSpPr txBox="1"/>
      </xdr:nvSpPr>
      <xdr:spPr>
        <a:xfrm>
          <a:off x="14403017" y="13502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138506</xdr:rowOff>
    </xdr:from>
    <xdr:to>
      <xdr:col>67</xdr:col>
      <xdr:colOff>101600</xdr:colOff>
      <xdr:row>78</xdr:row>
      <xdr:rowOff>68656</xdr:rowOff>
    </xdr:to>
    <xdr:sp macro="" textlink="">
      <xdr:nvSpPr>
        <xdr:cNvPr id="656" name="楕円 655"/>
        <xdr:cNvSpPr/>
      </xdr:nvSpPr>
      <xdr:spPr>
        <a:xfrm>
          <a:off x="12763500" y="133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85183</xdr:rowOff>
    </xdr:from>
    <xdr:ext cx="378565" cy="259045"/>
    <xdr:sp macro="" textlink="">
      <xdr:nvSpPr>
        <xdr:cNvPr id="657" name="テキスト ボックス 656"/>
        <xdr:cNvSpPr txBox="1"/>
      </xdr:nvSpPr>
      <xdr:spPr>
        <a:xfrm>
          <a:off x="12625017" y="13115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4" name="直線コネクタ 683"/>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5" name="公債費最小値テキスト"/>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6" name="直線コネクタ 685"/>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7" name="公債費最大値テキスト"/>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8" name="直線コネクタ 687"/>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90551</xdr:rowOff>
    </xdr:from>
    <xdr:to>
      <xdr:col>85</xdr:col>
      <xdr:colOff>127000</xdr:colOff>
      <xdr:row>97</xdr:row>
      <xdr:rowOff>94960</xdr:rowOff>
    </xdr:to>
    <xdr:cxnSp macro="">
      <xdr:nvCxnSpPr>
        <xdr:cNvPr id="689" name="直線コネクタ 688"/>
        <xdr:cNvCxnSpPr/>
      </xdr:nvCxnSpPr>
      <xdr:spPr>
        <a:xfrm flipV="1">
          <a:off x="15481300" y="16721201"/>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90" name="公債費平均値テキスト"/>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1" name="フローチャート: 判断 690"/>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77651</xdr:rowOff>
    </xdr:from>
    <xdr:to>
      <xdr:col>81</xdr:col>
      <xdr:colOff>50800</xdr:colOff>
      <xdr:row>97</xdr:row>
      <xdr:rowOff>94960</xdr:rowOff>
    </xdr:to>
    <xdr:cxnSp macro="">
      <xdr:nvCxnSpPr>
        <xdr:cNvPr id="692" name="直線コネクタ 691"/>
        <xdr:cNvCxnSpPr/>
      </xdr:nvCxnSpPr>
      <xdr:spPr>
        <a:xfrm>
          <a:off x="14592300" y="16708301"/>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3" name="フローチャート: 判断 692"/>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4" name="テキスト ボックス 693"/>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77651</xdr:rowOff>
    </xdr:from>
    <xdr:to>
      <xdr:col>76</xdr:col>
      <xdr:colOff>114300</xdr:colOff>
      <xdr:row>97</xdr:row>
      <xdr:rowOff>122163</xdr:rowOff>
    </xdr:to>
    <xdr:cxnSp macro="">
      <xdr:nvCxnSpPr>
        <xdr:cNvPr id="695" name="直線コネクタ 694"/>
        <xdr:cNvCxnSpPr/>
      </xdr:nvCxnSpPr>
      <xdr:spPr>
        <a:xfrm flipV="1">
          <a:off x="13703300" y="16708301"/>
          <a:ext cx="889000" cy="4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6" name="フローチャート: 判断 695"/>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7" name="テキスト ボックス 696"/>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122163</xdr:rowOff>
    </xdr:from>
    <xdr:to>
      <xdr:col>71</xdr:col>
      <xdr:colOff>177800</xdr:colOff>
      <xdr:row>97</xdr:row>
      <xdr:rowOff>166153</xdr:rowOff>
    </xdr:to>
    <xdr:cxnSp macro="">
      <xdr:nvCxnSpPr>
        <xdr:cNvPr id="698" name="直線コネクタ 697"/>
        <xdr:cNvCxnSpPr/>
      </xdr:nvCxnSpPr>
      <xdr:spPr>
        <a:xfrm flipV="1">
          <a:off x="12814300" y="16752813"/>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9" name="フローチャート: 判断 698"/>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700" name="テキスト ボックス 699"/>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1" name="フローチャート: 判断 700"/>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2" name="テキスト ボックス 701"/>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39751</xdr:rowOff>
    </xdr:from>
    <xdr:to>
      <xdr:col>85</xdr:col>
      <xdr:colOff>177800</xdr:colOff>
      <xdr:row>97</xdr:row>
      <xdr:rowOff>141351</xdr:rowOff>
    </xdr:to>
    <xdr:sp macro="" textlink="">
      <xdr:nvSpPr>
        <xdr:cNvPr id="708" name="楕円 707"/>
        <xdr:cNvSpPr/>
      </xdr:nvSpPr>
      <xdr:spPr>
        <a:xfrm>
          <a:off x="16268700" y="166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18178</xdr:rowOff>
    </xdr:from>
    <xdr:ext cx="534377" cy="259045"/>
    <xdr:sp macro="" textlink="">
      <xdr:nvSpPr>
        <xdr:cNvPr id="709" name="公債費該当値テキスト"/>
        <xdr:cNvSpPr txBox="1"/>
      </xdr:nvSpPr>
      <xdr:spPr>
        <a:xfrm>
          <a:off x="16370300" y="166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44160</xdr:rowOff>
    </xdr:from>
    <xdr:to>
      <xdr:col>81</xdr:col>
      <xdr:colOff>101600</xdr:colOff>
      <xdr:row>97</xdr:row>
      <xdr:rowOff>145760</xdr:rowOff>
    </xdr:to>
    <xdr:sp macro="" textlink="">
      <xdr:nvSpPr>
        <xdr:cNvPr id="710" name="楕円 709"/>
        <xdr:cNvSpPr/>
      </xdr:nvSpPr>
      <xdr:spPr>
        <a:xfrm>
          <a:off x="15430500" y="166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136887</xdr:rowOff>
    </xdr:from>
    <xdr:ext cx="534377" cy="259045"/>
    <xdr:sp macro="" textlink="">
      <xdr:nvSpPr>
        <xdr:cNvPr id="711" name="テキスト ボックス 710"/>
        <xdr:cNvSpPr txBox="1"/>
      </xdr:nvSpPr>
      <xdr:spPr>
        <a:xfrm>
          <a:off x="15214111" y="167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26851</xdr:rowOff>
    </xdr:from>
    <xdr:to>
      <xdr:col>76</xdr:col>
      <xdr:colOff>165100</xdr:colOff>
      <xdr:row>97</xdr:row>
      <xdr:rowOff>128451</xdr:rowOff>
    </xdr:to>
    <xdr:sp macro="" textlink="">
      <xdr:nvSpPr>
        <xdr:cNvPr id="712" name="楕円 711"/>
        <xdr:cNvSpPr/>
      </xdr:nvSpPr>
      <xdr:spPr>
        <a:xfrm>
          <a:off x="14541500" y="166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119578</xdr:rowOff>
    </xdr:from>
    <xdr:ext cx="534377" cy="259045"/>
    <xdr:sp macro="" textlink="">
      <xdr:nvSpPr>
        <xdr:cNvPr id="713" name="テキスト ボックス 712"/>
        <xdr:cNvSpPr txBox="1"/>
      </xdr:nvSpPr>
      <xdr:spPr>
        <a:xfrm>
          <a:off x="14325111" y="1675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71363</xdr:rowOff>
    </xdr:from>
    <xdr:to>
      <xdr:col>72</xdr:col>
      <xdr:colOff>38100</xdr:colOff>
      <xdr:row>98</xdr:row>
      <xdr:rowOff>1513</xdr:rowOff>
    </xdr:to>
    <xdr:sp macro="" textlink="">
      <xdr:nvSpPr>
        <xdr:cNvPr id="714" name="楕円 713"/>
        <xdr:cNvSpPr/>
      </xdr:nvSpPr>
      <xdr:spPr>
        <a:xfrm>
          <a:off x="13652500" y="1670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164090</xdr:rowOff>
    </xdr:from>
    <xdr:ext cx="534377" cy="259045"/>
    <xdr:sp macro="" textlink="">
      <xdr:nvSpPr>
        <xdr:cNvPr id="715" name="テキスト ボックス 714"/>
        <xdr:cNvSpPr txBox="1"/>
      </xdr:nvSpPr>
      <xdr:spPr>
        <a:xfrm>
          <a:off x="13436111" y="1679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115353</xdr:rowOff>
    </xdr:from>
    <xdr:to>
      <xdr:col>67</xdr:col>
      <xdr:colOff>101600</xdr:colOff>
      <xdr:row>98</xdr:row>
      <xdr:rowOff>45503</xdr:rowOff>
    </xdr:to>
    <xdr:sp macro="" textlink="">
      <xdr:nvSpPr>
        <xdr:cNvPr id="716" name="楕円 715"/>
        <xdr:cNvSpPr/>
      </xdr:nvSpPr>
      <xdr:spPr>
        <a:xfrm>
          <a:off x="12763500" y="1674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36630</xdr:rowOff>
    </xdr:from>
    <xdr:ext cx="534377" cy="259045"/>
    <xdr:sp macro="" textlink="">
      <xdr:nvSpPr>
        <xdr:cNvPr id="717" name="テキスト ボックス 716"/>
        <xdr:cNvSpPr txBox="1"/>
      </xdr:nvSpPr>
      <xdr:spPr>
        <a:xfrm>
          <a:off x="12547111" y="1683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1" name="直線コネクタ 740"/>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4" name="諸支出金最大値テキスト"/>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5" name="直線コネクタ 744"/>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27305</xdr:rowOff>
    </xdr:from>
    <xdr:to>
      <xdr:col>116</xdr:col>
      <xdr:colOff>63500</xdr:colOff>
      <xdr:row>39</xdr:row>
      <xdr:rowOff>29210</xdr:rowOff>
    </xdr:to>
    <xdr:cxnSp macro="">
      <xdr:nvCxnSpPr>
        <xdr:cNvPr id="746" name="直線コネクタ 745"/>
        <xdr:cNvCxnSpPr/>
      </xdr:nvCxnSpPr>
      <xdr:spPr>
        <a:xfrm flipV="1">
          <a:off x="21323300" y="67138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7" name="諸支出金平均値テキスト"/>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8" name="フローチャート: 判断 747"/>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29210</xdr:rowOff>
    </xdr:from>
    <xdr:to>
      <xdr:col>111</xdr:col>
      <xdr:colOff>177800</xdr:colOff>
      <xdr:row>39</xdr:row>
      <xdr:rowOff>31115</xdr:rowOff>
    </xdr:to>
    <xdr:cxnSp macro="">
      <xdr:nvCxnSpPr>
        <xdr:cNvPr id="749" name="直線コネクタ 748"/>
        <xdr:cNvCxnSpPr/>
      </xdr:nvCxnSpPr>
      <xdr:spPr>
        <a:xfrm flipV="1">
          <a:off x="20434300" y="67157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0" name="フローチャート: 判断 749"/>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1" name="テキスト ボックス 750"/>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31115</xdr:rowOff>
    </xdr:from>
    <xdr:to>
      <xdr:col>107</xdr:col>
      <xdr:colOff>50800</xdr:colOff>
      <xdr:row>39</xdr:row>
      <xdr:rowOff>34925</xdr:rowOff>
    </xdr:to>
    <xdr:cxnSp macro="">
      <xdr:nvCxnSpPr>
        <xdr:cNvPr id="752" name="直線コネクタ 751"/>
        <xdr:cNvCxnSpPr/>
      </xdr:nvCxnSpPr>
      <xdr:spPr>
        <a:xfrm flipV="1">
          <a:off x="19545300" y="67176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3" name="フローチャート: 判断 752"/>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4" name="テキスト ボックス 753"/>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34925</xdr:rowOff>
    </xdr:from>
    <xdr:to>
      <xdr:col>102</xdr:col>
      <xdr:colOff>114300</xdr:colOff>
      <xdr:row>39</xdr:row>
      <xdr:rowOff>36830</xdr:rowOff>
    </xdr:to>
    <xdr:cxnSp macro="">
      <xdr:nvCxnSpPr>
        <xdr:cNvPr id="755" name="直線コネクタ 754"/>
        <xdr:cNvCxnSpPr/>
      </xdr:nvCxnSpPr>
      <xdr:spPr>
        <a:xfrm flipV="1">
          <a:off x="18656300" y="67214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6" name="フローチャート: 判断 755"/>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7" name="テキスト ボックス 756"/>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8" name="フローチャート: 判断 757"/>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9" name="テキスト ボックス 758"/>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147955</xdr:rowOff>
    </xdr:from>
    <xdr:to>
      <xdr:col>116</xdr:col>
      <xdr:colOff>114300</xdr:colOff>
      <xdr:row>39</xdr:row>
      <xdr:rowOff>78105</xdr:rowOff>
    </xdr:to>
    <xdr:sp macro="" textlink="">
      <xdr:nvSpPr>
        <xdr:cNvPr id="765" name="楕円 764"/>
        <xdr:cNvSpPr/>
      </xdr:nvSpPr>
      <xdr:spPr>
        <a:xfrm>
          <a:off x="221107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62882</xdr:rowOff>
    </xdr:from>
    <xdr:ext cx="249299" cy="259045"/>
    <xdr:sp macro="" textlink="">
      <xdr:nvSpPr>
        <xdr:cNvPr id="766" name="諸支出金該当値テキスト"/>
        <xdr:cNvSpPr txBox="1"/>
      </xdr:nvSpPr>
      <xdr:spPr>
        <a:xfrm>
          <a:off x="22212300" y="6577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149860</xdr:rowOff>
    </xdr:from>
    <xdr:to>
      <xdr:col>112</xdr:col>
      <xdr:colOff>38100</xdr:colOff>
      <xdr:row>39</xdr:row>
      <xdr:rowOff>80010</xdr:rowOff>
    </xdr:to>
    <xdr:sp macro="" textlink="">
      <xdr:nvSpPr>
        <xdr:cNvPr id="767" name="楕円 766"/>
        <xdr:cNvSpPr/>
      </xdr:nvSpPr>
      <xdr:spPr>
        <a:xfrm>
          <a:off x="21272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71137</xdr:rowOff>
    </xdr:from>
    <xdr:ext cx="249299" cy="259045"/>
    <xdr:sp macro="" textlink="">
      <xdr:nvSpPr>
        <xdr:cNvPr id="768" name="テキスト ボックス 767"/>
        <xdr:cNvSpPr txBox="1"/>
      </xdr:nvSpPr>
      <xdr:spPr>
        <a:xfrm>
          <a:off x="21198650" y="6757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151765</xdr:rowOff>
    </xdr:from>
    <xdr:to>
      <xdr:col>107</xdr:col>
      <xdr:colOff>101600</xdr:colOff>
      <xdr:row>39</xdr:row>
      <xdr:rowOff>81915</xdr:rowOff>
    </xdr:to>
    <xdr:sp macro="" textlink="">
      <xdr:nvSpPr>
        <xdr:cNvPr id="769" name="楕円 768"/>
        <xdr:cNvSpPr/>
      </xdr:nvSpPr>
      <xdr:spPr>
        <a:xfrm>
          <a:off x="20383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73042</xdr:rowOff>
    </xdr:from>
    <xdr:ext cx="249299" cy="259045"/>
    <xdr:sp macro="" textlink="">
      <xdr:nvSpPr>
        <xdr:cNvPr id="770" name="テキスト ボックス 769"/>
        <xdr:cNvSpPr txBox="1"/>
      </xdr:nvSpPr>
      <xdr:spPr>
        <a:xfrm>
          <a:off x="20309650" y="67595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155575</xdr:rowOff>
    </xdr:from>
    <xdr:to>
      <xdr:col>102</xdr:col>
      <xdr:colOff>165100</xdr:colOff>
      <xdr:row>39</xdr:row>
      <xdr:rowOff>85725</xdr:rowOff>
    </xdr:to>
    <xdr:sp macro="" textlink="">
      <xdr:nvSpPr>
        <xdr:cNvPr id="771" name="楕円 770"/>
        <xdr:cNvSpPr/>
      </xdr:nvSpPr>
      <xdr:spPr>
        <a:xfrm>
          <a:off x="19494500" y="66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76852</xdr:rowOff>
    </xdr:from>
    <xdr:ext cx="249299" cy="259045"/>
    <xdr:sp macro="" textlink="">
      <xdr:nvSpPr>
        <xdr:cNvPr id="772" name="テキスト ボックス 771"/>
        <xdr:cNvSpPr txBox="1"/>
      </xdr:nvSpPr>
      <xdr:spPr>
        <a:xfrm>
          <a:off x="19420650" y="67634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73" name="楕円 772"/>
        <xdr:cNvSpPr/>
      </xdr:nvSpPr>
      <xdr:spPr>
        <a:xfrm>
          <a:off x="18605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78757</xdr:rowOff>
    </xdr:from>
    <xdr:ext cx="249299" cy="259045"/>
    <xdr:sp macro="" textlink="">
      <xdr:nvSpPr>
        <xdr:cNvPr id="774" name="テキスト ボックス 773"/>
        <xdr:cNvSpPr txBox="1"/>
      </xdr:nvSpPr>
      <xdr:spPr>
        <a:xfrm>
          <a:off x="18531650" y="6765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目的別経費においては、民生費が全体の</a:t>
          </a:r>
          <a:r>
            <a:rPr kumimoji="1" lang="en-US" altLang="ja-JP" sz="1100">
              <a:solidFill>
                <a:sysClr val="windowText" lastClr="000000"/>
              </a:solidFill>
              <a:effectLst/>
              <a:latin typeface="+mn-lt"/>
              <a:ea typeface="+mn-ea"/>
              <a:cs typeface="+mn-cs"/>
            </a:rPr>
            <a:t>45.1</a:t>
          </a:r>
          <a:r>
            <a:rPr kumimoji="1" lang="ja-JP" altLang="ja-JP" sz="1100">
              <a:solidFill>
                <a:sysClr val="windowText" lastClr="000000"/>
              </a:solidFill>
              <a:effectLst/>
              <a:latin typeface="+mn-lt"/>
              <a:ea typeface="+mn-ea"/>
              <a:cs typeface="+mn-cs"/>
            </a:rPr>
            <a:t>％を占め、次いで教育費が</a:t>
          </a:r>
          <a:r>
            <a:rPr kumimoji="1" lang="en-US" altLang="ja-JP" sz="1100">
              <a:solidFill>
                <a:sysClr val="windowText" lastClr="000000"/>
              </a:solidFill>
              <a:effectLst/>
              <a:latin typeface="+mn-lt"/>
              <a:ea typeface="+mn-ea"/>
              <a:cs typeface="+mn-cs"/>
            </a:rPr>
            <a:t>11.9</a:t>
          </a:r>
          <a:r>
            <a:rPr kumimoji="1" lang="ja-JP" altLang="ja-JP" sz="1100">
              <a:solidFill>
                <a:sysClr val="windowText" lastClr="000000"/>
              </a:solidFill>
              <a:effectLst/>
              <a:latin typeface="+mn-lt"/>
              <a:ea typeface="+mn-ea"/>
              <a:cs typeface="+mn-cs"/>
            </a:rPr>
            <a:t>％、土木費が</a:t>
          </a:r>
          <a:r>
            <a:rPr kumimoji="1" lang="en-US" altLang="ja-JP" sz="1100">
              <a:solidFill>
                <a:sysClr val="windowText" lastClr="000000"/>
              </a:solidFill>
              <a:effectLst/>
              <a:latin typeface="+mn-lt"/>
              <a:ea typeface="+mn-ea"/>
              <a:cs typeface="+mn-cs"/>
            </a:rPr>
            <a:t>11.0</a:t>
          </a:r>
          <a:r>
            <a:rPr kumimoji="1" lang="ja-JP" altLang="ja-JP" sz="1100">
              <a:solidFill>
                <a:sysClr val="windowText" lastClr="000000"/>
              </a:solidFill>
              <a:effectLst/>
              <a:latin typeface="+mn-lt"/>
              <a:ea typeface="+mn-ea"/>
              <a:cs typeface="+mn-cs"/>
            </a:rPr>
            <a:t>％となっている。総務費、衛生費、</a:t>
          </a:r>
          <a:r>
            <a:rPr kumimoji="1" lang="ja-JP" altLang="en-US" sz="1100">
              <a:solidFill>
                <a:sysClr val="windowText" lastClr="000000"/>
              </a:solidFill>
              <a:effectLst/>
              <a:latin typeface="+mn-lt"/>
              <a:ea typeface="+mn-ea"/>
              <a:cs typeface="+mn-cs"/>
            </a:rPr>
            <a:t>商工</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土木</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消防</a:t>
          </a:r>
          <a:r>
            <a:rPr kumimoji="1" lang="ja-JP" altLang="ja-JP" sz="1100">
              <a:solidFill>
                <a:sysClr val="windowText" lastClr="000000"/>
              </a:solidFill>
              <a:effectLst/>
              <a:latin typeface="+mn-lt"/>
              <a:ea typeface="+mn-ea"/>
              <a:cs typeface="+mn-cs"/>
            </a:rPr>
            <a:t>費、災害復旧費、諸支出金が全国、神奈川県、類似団体のいずれの平均も下回っており、財政的に安定した運営が出来ている可能性がある。神奈川県平均と比較して農林水産業費が</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倍</a:t>
          </a:r>
          <a:r>
            <a:rPr kumimoji="1" lang="ja-JP" altLang="en-US" sz="1100">
              <a:solidFill>
                <a:sysClr val="windowText" lastClr="000000"/>
              </a:solidFill>
              <a:effectLst/>
              <a:latin typeface="+mn-lt"/>
              <a:ea typeface="+mn-ea"/>
              <a:cs typeface="+mn-cs"/>
            </a:rPr>
            <a:t>近く</a:t>
          </a:r>
          <a:r>
            <a:rPr kumimoji="1" lang="ja-JP" altLang="ja-JP" sz="1100">
              <a:solidFill>
                <a:sysClr val="windowText" lastClr="000000"/>
              </a:solidFill>
              <a:effectLst/>
              <a:latin typeface="+mn-lt"/>
              <a:ea typeface="+mn-ea"/>
              <a:cs typeface="+mn-cs"/>
            </a:rPr>
            <a:t>高くなっているのは、本市が県内で有数の農業地域であるためである。大半の項目で住民一人当たりのコストが低く、効率的な財政運営ができていると考えられるが、今後、生活保護費や老朽化した公共施設の整備費等、増加が見込まれる分野も多数あるため、費用対効果等を慎重に検証しつつ、健全な財政運営を維持していく。</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分母である</a:t>
          </a:r>
          <a:r>
            <a:rPr lang="ja-JP" altLang="en-US" sz="1100" b="0" i="0" u="none" strike="noStrike" baseline="0" smtClean="0">
              <a:solidFill>
                <a:sysClr val="windowText" lastClr="000000"/>
              </a:solidFill>
              <a:latin typeface="+mn-lt"/>
              <a:ea typeface="+mn-ea"/>
              <a:cs typeface="+mn-cs"/>
            </a:rPr>
            <a:t>標準財政規模は、前年度対比で</a:t>
          </a:r>
          <a:r>
            <a:rPr lang="ja-JP" altLang="ja-JP" sz="1100" b="0" i="0" baseline="0">
              <a:solidFill>
                <a:sysClr val="windowText" lastClr="000000"/>
              </a:solidFill>
              <a:effectLst/>
              <a:latin typeface="+mn-lt"/>
              <a:ea typeface="+mn-ea"/>
              <a:cs typeface="+mn-cs"/>
            </a:rPr>
            <a:t>約</a:t>
          </a:r>
          <a:r>
            <a:rPr lang="en-US" altLang="ja-JP" sz="1100" b="0" i="0" u="none" strike="noStrike" baseline="0" smtClean="0">
              <a:solidFill>
                <a:sysClr val="windowText" lastClr="000000"/>
              </a:solidFill>
              <a:latin typeface="+mn-lt"/>
              <a:ea typeface="+mn-ea"/>
              <a:cs typeface="+mn-cs"/>
            </a:rPr>
            <a:t>1.3</a:t>
          </a:r>
          <a:r>
            <a:rPr lang="ja-JP" altLang="en-US" sz="1100" b="0" i="0" u="none" strike="noStrike" baseline="0" smtClean="0">
              <a:solidFill>
                <a:sysClr val="windowText" lastClr="000000"/>
              </a:solidFill>
              <a:latin typeface="+mn-lt"/>
              <a:ea typeface="+mn-ea"/>
              <a:cs typeface="+mn-cs"/>
            </a:rPr>
            <a:t>億円減少し</a:t>
          </a:r>
          <a:r>
            <a:rPr lang="ja-JP" altLang="ja-JP" sz="1100" b="0" i="0" baseline="0">
              <a:solidFill>
                <a:sysClr val="windowText" lastClr="000000"/>
              </a:solidFill>
              <a:effectLst/>
              <a:latin typeface="+mn-lt"/>
              <a:ea typeface="+mn-ea"/>
              <a:cs typeface="+mn-cs"/>
            </a:rPr>
            <a:t>約</a:t>
          </a:r>
          <a:r>
            <a:rPr lang="en-US" altLang="ja-JP" sz="1100" b="0" i="0" u="none" strike="noStrike" baseline="0" smtClean="0">
              <a:solidFill>
                <a:sysClr val="windowText" lastClr="000000"/>
              </a:solidFill>
              <a:latin typeface="+mn-lt"/>
              <a:ea typeface="+mn-ea"/>
              <a:cs typeface="+mn-cs"/>
            </a:rPr>
            <a:t>488 .4</a:t>
          </a:r>
          <a:r>
            <a:rPr lang="ja-JP" altLang="en-US" sz="1100" b="0" i="0" u="none" strike="noStrike" baseline="0" smtClean="0">
              <a:solidFill>
                <a:sysClr val="windowText" lastClr="000000"/>
              </a:solidFill>
              <a:latin typeface="+mn-lt"/>
              <a:ea typeface="+mn-ea"/>
              <a:cs typeface="+mn-cs"/>
            </a:rPr>
            <a:t>億円となった。一方、実質収支額は前年度対比で約</a:t>
          </a:r>
          <a:r>
            <a:rPr lang="en-US" altLang="ja-JP" sz="1100" b="0" i="0" u="none" strike="noStrike" baseline="0" smtClean="0">
              <a:solidFill>
                <a:sysClr val="windowText" lastClr="000000"/>
              </a:solidFill>
              <a:latin typeface="+mn-lt"/>
              <a:ea typeface="+mn-ea"/>
              <a:cs typeface="+mn-cs"/>
            </a:rPr>
            <a:t>5.5 </a:t>
          </a:r>
          <a:r>
            <a:rPr lang="ja-JP" altLang="en-US" sz="1100" b="0" i="0" u="none" strike="noStrike" baseline="0" smtClean="0">
              <a:solidFill>
                <a:sysClr val="windowText" lastClr="000000"/>
              </a:solidFill>
              <a:latin typeface="+mn-lt"/>
              <a:ea typeface="+mn-ea"/>
              <a:cs typeface="+mn-cs"/>
            </a:rPr>
            <a:t>億円増加し、実質収支比率は</a:t>
          </a:r>
          <a:r>
            <a:rPr lang="en-US" altLang="ja-JP" sz="1100" b="0" i="0" u="none" strike="noStrike" baseline="0" smtClean="0">
              <a:solidFill>
                <a:sysClr val="windowText" lastClr="000000"/>
              </a:solidFill>
              <a:latin typeface="+mn-lt"/>
              <a:ea typeface="+mn-ea"/>
              <a:cs typeface="+mn-cs"/>
            </a:rPr>
            <a:t>1.14 </a:t>
          </a:r>
          <a:r>
            <a:rPr lang="ja-JP" altLang="en-US" sz="1100" b="0" i="0" u="none" strike="noStrike" baseline="0" smtClean="0">
              <a:solidFill>
                <a:sysClr val="windowText" lastClr="000000"/>
              </a:solidFill>
              <a:latin typeface="+mn-lt"/>
              <a:ea typeface="+mn-ea"/>
              <a:cs typeface="+mn-cs"/>
            </a:rPr>
            <a:t>ポイント増となった。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財政調整基金残高は引き続き標準財政規模に占める割合が</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％を超えているものの、増加する社会保障関係費に対応するための財源等として一定額の基金残高は必要なため、今後も適正な規模の基金残高に努める。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神奈川県平塚市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一般会計については実質収支黒字額が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したため標準財政規模比は</a:t>
          </a:r>
          <a:r>
            <a:rPr kumimoji="1" lang="en-US" altLang="ja-JP" sz="1100">
              <a:solidFill>
                <a:sysClr val="windowText" lastClr="000000"/>
              </a:solidFill>
              <a:effectLst/>
              <a:latin typeface="+mn-lt"/>
              <a:ea typeface="+mn-ea"/>
              <a:cs typeface="+mn-cs"/>
            </a:rPr>
            <a:t>1.14</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他の会計においても、実質黒字の増減はあるものの、引き続き赤字額が算出されることのないよう、健全な経営に努める。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_&#12304;&#36001;&#25919;&#29366;&#27841;&#36039;&#26009;&#38598;&#12305;_142034_&#24179;&#22618;&#24066;_2019(2&#22238;&#30446;)_1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16.7</v>
          </cell>
          <cell r="CF51">
            <v>27.4</v>
          </cell>
          <cell r="CN51">
            <v>23.2</v>
          </cell>
          <cell r="CV51">
            <v>24.5</v>
          </cell>
        </row>
        <row r="53">
          <cell r="BX53">
            <v>61.4</v>
          </cell>
          <cell r="CF53">
            <v>58.3</v>
          </cell>
          <cell r="CN53">
            <v>60.2</v>
          </cell>
          <cell r="CV53">
            <v>61.7</v>
          </cell>
        </row>
        <row r="55">
          <cell r="AN55" t="str">
            <v>類似団体内平均値</v>
          </cell>
          <cell r="BX55">
            <v>31</v>
          </cell>
          <cell r="CF55">
            <v>30</v>
          </cell>
          <cell r="CN55">
            <v>23.1</v>
          </cell>
          <cell r="CV55">
            <v>19</v>
          </cell>
        </row>
        <row r="57">
          <cell r="BX57">
            <v>57.4</v>
          </cell>
          <cell r="CF57">
            <v>58.3</v>
          </cell>
          <cell r="CN57">
            <v>60.4</v>
          </cell>
          <cell r="CV57">
            <v>61.3</v>
          </cell>
        </row>
        <row r="72">
          <cell r="BP72" t="str">
            <v>H27</v>
          </cell>
          <cell r="BX72" t="str">
            <v>H28</v>
          </cell>
          <cell r="CF72" t="str">
            <v>H29</v>
          </cell>
          <cell r="CN72" t="str">
            <v>H30</v>
          </cell>
          <cell r="CV72" t="str">
            <v>R01</v>
          </cell>
        </row>
        <row r="73">
          <cell r="AN73" t="str">
            <v>当該団体値</v>
          </cell>
          <cell r="BP73">
            <v>0</v>
          </cell>
          <cell r="BX73">
            <v>16.7</v>
          </cell>
          <cell r="CF73">
            <v>27.4</v>
          </cell>
          <cell r="CN73">
            <v>23.2</v>
          </cell>
          <cell r="CV73">
            <v>24.5</v>
          </cell>
        </row>
        <row r="75">
          <cell r="BP75">
            <v>2.6</v>
          </cell>
          <cell r="BX75">
            <v>2.2000000000000002</v>
          </cell>
          <cell r="CF75">
            <v>2.4</v>
          </cell>
          <cell r="CN75">
            <v>2</v>
          </cell>
          <cell r="CV75">
            <v>2.4</v>
          </cell>
        </row>
        <row r="77">
          <cell r="AN77" t="str">
            <v>類似団体内平均値</v>
          </cell>
          <cell r="BP77">
            <v>37.4</v>
          </cell>
          <cell r="BX77">
            <v>31</v>
          </cell>
          <cell r="CF77">
            <v>30</v>
          </cell>
          <cell r="CN77">
            <v>23.1</v>
          </cell>
          <cell r="CV77">
            <v>19</v>
          </cell>
        </row>
        <row r="79">
          <cell r="BP79">
            <v>6.3</v>
          </cell>
          <cell r="BX79">
            <v>5.2</v>
          </cell>
          <cell r="CF79">
            <v>5</v>
          </cell>
          <cell r="CN79">
            <v>4.2</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2">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86262227</v>
      </c>
      <c r="BO4" s="393"/>
      <c r="BP4" s="393"/>
      <c r="BQ4" s="393"/>
      <c r="BR4" s="393"/>
      <c r="BS4" s="393"/>
      <c r="BT4" s="393"/>
      <c r="BU4" s="394"/>
      <c r="BV4" s="392">
        <v>85271398</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6.7</v>
      </c>
      <c r="CU4" s="399"/>
      <c r="CV4" s="399"/>
      <c r="CW4" s="399"/>
      <c r="CX4" s="399"/>
      <c r="CY4" s="399"/>
      <c r="CZ4" s="399"/>
      <c r="DA4" s="400"/>
      <c r="DB4" s="398">
        <v>5.5</v>
      </c>
      <c r="DC4" s="399"/>
      <c r="DD4" s="399"/>
      <c r="DE4" s="399"/>
      <c r="DF4" s="399"/>
      <c r="DG4" s="399"/>
      <c r="DH4" s="399"/>
      <c r="DI4" s="400"/>
      <c r="DJ4" s="186"/>
      <c r="DK4" s="186"/>
      <c r="DL4" s="186"/>
      <c r="DM4" s="186"/>
      <c r="DN4" s="186"/>
      <c r="DO4" s="186"/>
    </row>
    <row r="5" spans="1:119" ht="18.75" customHeight="1" x14ac:dyDescent="0.2">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82321541</v>
      </c>
      <c r="BO5" s="430"/>
      <c r="BP5" s="430"/>
      <c r="BQ5" s="430"/>
      <c r="BR5" s="430"/>
      <c r="BS5" s="430"/>
      <c r="BT5" s="430"/>
      <c r="BU5" s="431"/>
      <c r="BV5" s="429">
        <v>82226636</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96.4</v>
      </c>
      <c r="CU5" s="427"/>
      <c r="CV5" s="427"/>
      <c r="CW5" s="427"/>
      <c r="CX5" s="427"/>
      <c r="CY5" s="427"/>
      <c r="CZ5" s="427"/>
      <c r="DA5" s="428"/>
      <c r="DB5" s="426">
        <v>96.5</v>
      </c>
      <c r="DC5" s="427"/>
      <c r="DD5" s="427"/>
      <c r="DE5" s="427"/>
      <c r="DF5" s="427"/>
      <c r="DG5" s="427"/>
      <c r="DH5" s="427"/>
      <c r="DI5" s="428"/>
      <c r="DJ5" s="186"/>
      <c r="DK5" s="186"/>
      <c r="DL5" s="186"/>
      <c r="DM5" s="186"/>
      <c r="DN5" s="186"/>
      <c r="DO5" s="186"/>
    </row>
    <row r="6" spans="1:119" ht="18.75" customHeight="1" x14ac:dyDescent="0.2">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101</v>
      </c>
      <c r="AV6" s="462"/>
      <c r="AW6" s="462"/>
      <c r="AX6" s="462"/>
      <c r="AY6" s="463" t="s">
        <v>102</v>
      </c>
      <c r="AZ6" s="464"/>
      <c r="BA6" s="464"/>
      <c r="BB6" s="464"/>
      <c r="BC6" s="464"/>
      <c r="BD6" s="464"/>
      <c r="BE6" s="464"/>
      <c r="BF6" s="464"/>
      <c r="BG6" s="464"/>
      <c r="BH6" s="464"/>
      <c r="BI6" s="464"/>
      <c r="BJ6" s="464"/>
      <c r="BK6" s="464"/>
      <c r="BL6" s="464"/>
      <c r="BM6" s="465"/>
      <c r="BN6" s="429">
        <v>3940686</v>
      </c>
      <c r="BO6" s="430"/>
      <c r="BP6" s="430"/>
      <c r="BQ6" s="430"/>
      <c r="BR6" s="430"/>
      <c r="BS6" s="430"/>
      <c r="BT6" s="430"/>
      <c r="BU6" s="431"/>
      <c r="BV6" s="429">
        <v>3044762</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99.7</v>
      </c>
      <c r="CU6" s="467"/>
      <c r="CV6" s="467"/>
      <c r="CW6" s="467"/>
      <c r="CX6" s="467"/>
      <c r="CY6" s="467"/>
      <c r="CZ6" s="467"/>
      <c r="DA6" s="468"/>
      <c r="DB6" s="466">
        <v>98.9</v>
      </c>
      <c r="DC6" s="467"/>
      <c r="DD6" s="467"/>
      <c r="DE6" s="467"/>
      <c r="DF6" s="467"/>
      <c r="DG6" s="467"/>
      <c r="DH6" s="467"/>
      <c r="DI6" s="468"/>
      <c r="DJ6" s="186"/>
      <c r="DK6" s="186"/>
      <c r="DL6" s="186"/>
      <c r="DM6" s="186"/>
      <c r="DN6" s="186"/>
      <c r="DO6" s="186"/>
    </row>
    <row r="7" spans="1:119" ht="18.75" customHeight="1" x14ac:dyDescent="0.2">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691923</v>
      </c>
      <c r="BO7" s="430"/>
      <c r="BP7" s="430"/>
      <c r="BQ7" s="430"/>
      <c r="BR7" s="430"/>
      <c r="BS7" s="430"/>
      <c r="BT7" s="430"/>
      <c r="BU7" s="431"/>
      <c r="BV7" s="429">
        <v>345271</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48842924</v>
      </c>
      <c r="CU7" s="430"/>
      <c r="CV7" s="430"/>
      <c r="CW7" s="430"/>
      <c r="CX7" s="430"/>
      <c r="CY7" s="430"/>
      <c r="CZ7" s="430"/>
      <c r="DA7" s="431"/>
      <c r="DB7" s="429">
        <v>48971976</v>
      </c>
      <c r="DC7" s="430"/>
      <c r="DD7" s="430"/>
      <c r="DE7" s="430"/>
      <c r="DF7" s="430"/>
      <c r="DG7" s="430"/>
      <c r="DH7" s="430"/>
      <c r="DI7" s="431"/>
      <c r="DJ7" s="186"/>
      <c r="DK7" s="186"/>
      <c r="DL7" s="186"/>
      <c r="DM7" s="186"/>
      <c r="DN7" s="186"/>
      <c r="DO7" s="186"/>
    </row>
    <row r="8" spans="1:119" ht="18.75" customHeight="1" thickBot="1" x14ac:dyDescent="0.25">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93</v>
      </c>
      <c r="AV8" s="462"/>
      <c r="AW8" s="462"/>
      <c r="AX8" s="462"/>
      <c r="AY8" s="463" t="s">
        <v>109</v>
      </c>
      <c r="AZ8" s="464"/>
      <c r="BA8" s="464"/>
      <c r="BB8" s="464"/>
      <c r="BC8" s="464"/>
      <c r="BD8" s="464"/>
      <c r="BE8" s="464"/>
      <c r="BF8" s="464"/>
      <c r="BG8" s="464"/>
      <c r="BH8" s="464"/>
      <c r="BI8" s="464"/>
      <c r="BJ8" s="464"/>
      <c r="BK8" s="464"/>
      <c r="BL8" s="464"/>
      <c r="BM8" s="465"/>
      <c r="BN8" s="429">
        <v>3248763</v>
      </c>
      <c r="BO8" s="430"/>
      <c r="BP8" s="430"/>
      <c r="BQ8" s="430"/>
      <c r="BR8" s="430"/>
      <c r="BS8" s="430"/>
      <c r="BT8" s="430"/>
      <c r="BU8" s="431"/>
      <c r="BV8" s="429">
        <v>2699491</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0.97</v>
      </c>
      <c r="CU8" s="470"/>
      <c r="CV8" s="470"/>
      <c r="CW8" s="470"/>
      <c r="CX8" s="470"/>
      <c r="CY8" s="470"/>
      <c r="CZ8" s="470"/>
      <c r="DA8" s="471"/>
      <c r="DB8" s="469">
        <v>0.97</v>
      </c>
      <c r="DC8" s="470"/>
      <c r="DD8" s="470"/>
      <c r="DE8" s="470"/>
      <c r="DF8" s="470"/>
      <c r="DG8" s="470"/>
      <c r="DH8" s="470"/>
      <c r="DI8" s="471"/>
      <c r="DJ8" s="186"/>
      <c r="DK8" s="186"/>
      <c r="DL8" s="186"/>
      <c r="DM8" s="186"/>
      <c r="DN8" s="186"/>
      <c r="DO8" s="186"/>
    </row>
    <row r="9" spans="1:119" ht="18.75" customHeight="1" thickBot="1" x14ac:dyDescent="0.25">
      <c r="A9" s="187"/>
      <c r="B9" s="423" t="s">
        <v>111</v>
      </c>
      <c r="C9" s="424"/>
      <c r="D9" s="424"/>
      <c r="E9" s="424"/>
      <c r="F9" s="424"/>
      <c r="G9" s="424"/>
      <c r="H9" s="424"/>
      <c r="I9" s="424"/>
      <c r="J9" s="424"/>
      <c r="K9" s="472"/>
      <c r="L9" s="473" t="s">
        <v>112</v>
      </c>
      <c r="M9" s="474"/>
      <c r="N9" s="474"/>
      <c r="O9" s="474"/>
      <c r="P9" s="474"/>
      <c r="Q9" s="475"/>
      <c r="R9" s="476">
        <v>258227</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549272</v>
      </c>
      <c r="BO9" s="430"/>
      <c r="BP9" s="430"/>
      <c r="BQ9" s="430"/>
      <c r="BR9" s="430"/>
      <c r="BS9" s="430"/>
      <c r="BT9" s="430"/>
      <c r="BU9" s="431"/>
      <c r="BV9" s="429">
        <v>-485521</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9.1</v>
      </c>
      <c r="CU9" s="427"/>
      <c r="CV9" s="427"/>
      <c r="CW9" s="427"/>
      <c r="CX9" s="427"/>
      <c r="CY9" s="427"/>
      <c r="CZ9" s="427"/>
      <c r="DA9" s="428"/>
      <c r="DB9" s="426">
        <v>9.1999999999999993</v>
      </c>
      <c r="DC9" s="427"/>
      <c r="DD9" s="427"/>
      <c r="DE9" s="427"/>
      <c r="DF9" s="427"/>
      <c r="DG9" s="427"/>
      <c r="DH9" s="427"/>
      <c r="DI9" s="428"/>
      <c r="DJ9" s="186"/>
      <c r="DK9" s="186"/>
      <c r="DL9" s="186"/>
      <c r="DM9" s="186"/>
      <c r="DN9" s="186"/>
      <c r="DO9" s="186"/>
    </row>
    <row r="10" spans="1:119" ht="18.75" customHeight="1" thickBot="1" x14ac:dyDescent="0.25">
      <c r="A10" s="187"/>
      <c r="B10" s="423"/>
      <c r="C10" s="424"/>
      <c r="D10" s="424"/>
      <c r="E10" s="424"/>
      <c r="F10" s="424"/>
      <c r="G10" s="424"/>
      <c r="H10" s="424"/>
      <c r="I10" s="424"/>
      <c r="J10" s="424"/>
      <c r="K10" s="472"/>
      <c r="L10" s="479" t="s">
        <v>118</v>
      </c>
      <c r="M10" s="459"/>
      <c r="N10" s="459"/>
      <c r="O10" s="459"/>
      <c r="P10" s="459"/>
      <c r="Q10" s="460"/>
      <c r="R10" s="480">
        <v>260780</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772089</v>
      </c>
      <c r="BO10" s="430"/>
      <c r="BP10" s="430"/>
      <c r="BQ10" s="430"/>
      <c r="BR10" s="430"/>
      <c r="BS10" s="430"/>
      <c r="BT10" s="430"/>
      <c r="BU10" s="431"/>
      <c r="BV10" s="429">
        <v>28145</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93</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2">
      <c r="A12" s="187"/>
      <c r="B12" s="489" t="s">
        <v>129</v>
      </c>
      <c r="C12" s="490"/>
      <c r="D12" s="490"/>
      <c r="E12" s="490"/>
      <c r="F12" s="490"/>
      <c r="G12" s="490"/>
      <c r="H12" s="490"/>
      <c r="I12" s="490"/>
      <c r="J12" s="490"/>
      <c r="K12" s="491"/>
      <c r="L12" s="498" t="s">
        <v>130</v>
      </c>
      <c r="M12" s="499"/>
      <c r="N12" s="499"/>
      <c r="O12" s="499"/>
      <c r="P12" s="499"/>
      <c r="Q12" s="500"/>
      <c r="R12" s="501">
        <v>256947</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101</v>
      </c>
      <c r="AV12" s="462"/>
      <c r="AW12" s="462"/>
      <c r="AX12" s="462"/>
      <c r="AY12" s="463" t="s">
        <v>134</v>
      </c>
      <c r="AZ12" s="464"/>
      <c r="BA12" s="464"/>
      <c r="BB12" s="464"/>
      <c r="BC12" s="464"/>
      <c r="BD12" s="464"/>
      <c r="BE12" s="464"/>
      <c r="BF12" s="464"/>
      <c r="BG12" s="464"/>
      <c r="BH12" s="464"/>
      <c r="BI12" s="464"/>
      <c r="BJ12" s="464"/>
      <c r="BK12" s="464"/>
      <c r="BL12" s="464"/>
      <c r="BM12" s="465"/>
      <c r="BN12" s="429">
        <v>23310</v>
      </c>
      <c r="BO12" s="430"/>
      <c r="BP12" s="430"/>
      <c r="BQ12" s="430"/>
      <c r="BR12" s="430"/>
      <c r="BS12" s="430"/>
      <c r="BT12" s="430"/>
      <c r="BU12" s="431"/>
      <c r="BV12" s="429">
        <v>24680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136</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2">
      <c r="A13" s="187"/>
      <c r="B13" s="492"/>
      <c r="C13" s="493"/>
      <c r="D13" s="493"/>
      <c r="E13" s="493"/>
      <c r="F13" s="493"/>
      <c r="G13" s="493"/>
      <c r="H13" s="493"/>
      <c r="I13" s="493"/>
      <c r="J13" s="493"/>
      <c r="K13" s="494"/>
      <c r="L13" s="197"/>
      <c r="M13" s="520" t="s">
        <v>137</v>
      </c>
      <c r="N13" s="521"/>
      <c r="O13" s="521"/>
      <c r="P13" s="521"/>
      <c r="Q13" s="522"/>
      <c r="R13" s="513">
        <v>251710</v>
      </c>
      <c r="S13" s="514"/>
      <c r="T13" s="514"/>
      <c r="U13" s="514"/>
      <c r="V13" s="515"/>
      <c r="W13" s="445" t="s">
        <v>138</v>
      </c>
      <c r="X13" s="446"/>
      <c r="Y13" s="446"/>
      <c r="Z13" s="446"/>
      <c r="AA13" s="446"/>
      <c r="AB13" s="436"/>
      <c r="AC13" s="480">
        <v>1720</v>
      </c>
      <c r="AD13" s="481"/>
      <c r="AE13" s="481"/>
      <c r="AF13" s="481"/>
      <c r="AG13" s="523"/>
      <c r="AH13" s="480">
        <v>2066</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1298051</v>
      </c>
      <c r="BO13" s="430"/>
      <c r="BP13" s="430"/>
      <c r="BQ13" s="430"/>
      <c r="BR13" s="430"/>
      <c r="BS13" s="430"/>
      <c r="BT13" s="430"/>
      <c r="BU13" s="431"/>
      <c r="BV13" s="429">
        <v>-482056</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2.4</v>
      </c>
      <c r="CU13" s="427"/>
      <c r="CV13" s="427"/>
      <c r="CW13" s="427"/>
      <c r="CX13" s="427"/>
      <c r="CY13" s="427"/>
      <c r="CZ13" s="427"/>
      <c r="DA13" s="428"/>
      <c r="DB13" s="426">
        <v>2</v>
      </c>
      <c r="DC13" s="427"/>
      <c r="DD13" s="427"/>
      <c r="DE13" s="427"/>
      <c r="DF13" s="427"/>
      <c r="DG13" s="427"/>
      <c r="DH13" s="427"/>
      <c r="DI13" s="428"/>
      <c r="DJ13" s="186"/>
      <c r="DK13" s="186"/>
      <c r="DL13" s="186"/>
      <c r="DM13" s="186"/>
      <c r="DN13" s="186"/>
      <c r="DO13" s="186"/>
    </row>
    <row r="14" spans="1:119" ht="18.75" customHeight="1" thickBot="1" x14ac:dyDescent="0.25">
      <c r="A14" s="187"/>
      <c r="B14" s="492"/>
      <c r="C14" s="493"/>
      <c r="D14" s="493"/>
      <c r="E14" s="493"/>
      <c r="F14" s="493"/>
      <c r="G14" s="493"/>
      <c r="H14" s="493"/>
      <c r="I14" s="493"/>
      <c r="J14" s="493"/>
      <c r="K14" s="494"/>
      <c r="L14" s="510" t="s">
        <v>143</v>
      </c>
      <c r="M14" s="511"/>
      <c r="N14" s="511"/>
      <c r="O14" s="511"/>
      <c r="P14" s="511"/>
      <c r="Q14" s="512"/>
      <c r="R14" s="513">
        <v>257113</v>
      </c>
      <c r="S14" s="514"/>
      <c r="T14" s="514"/>
      <c r="U14" s="514"/>
      <c r="V14" s="515"/>
      <c r="W14" s="419"/>
      <c r="X14" s="420"/>
      <c r="Y14" s="420"/>
      <c r="Z14" s="420"/>
      <c r="AA14" s="420"/>
      <c r="AB14" s="409"/>
      <c r="AC14" s="516">
        <v>1.6</v>
      </c>
      <c r="AD14" s="517"/>
      <c r="AE14" s="517"/>
      <c r="AF14" s="517"/>
      <c r="AG14" s="518"/>
      <c r="AH14" s="516">
        <v>1.7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24.5</v>
      </c>
      <c r="CU14" s="528"/>
      <c r="CV14" s="528"/>
      <c r="CW14" s="528"/>
      <c r="CX14" s="528"/>
      <c r="CY14" s="528"/>
      <c r="CZ14" s="528"/>
      <c r="DA14" s="529"/>
      <c r="DB14" s="527">
        <v>23.2</v>
      </c>
      <c r="DC14" s="528"/>
      <c r="DD14" s="528"/>
      <c r="DE14" s="528"/>
      <c r="DF14" s="528"/>
      <c r="DG14" s="528"/>
      <c r="DH14" s="528"/>
      <c r="DI14" s="529"/>
      <c r="DJ14" s="186"/>
      <c r="DK14" s="186"/>
      <c r="DL14" s="186"/>
      <c r="DM14" s="186"/>
      <c r="DN14" s="186"/>
      <c r="DO14" s="186"/>
    </row>
    <row r="15" spans="1:119" ht="18.75" customHeight="1" x14ac:dyDescent="0.2">
      <c r="A15" s="187"/>
      <c r="B15" s="492"/>
      <c r="C15" s="493"/>
      <c r="D15" s="493"/>
      <c r="E15" s="493"/>
      <c r="F15" s="493"/>
      <c r="G15" s="493"/>
      <c r="H15" s="493"/>
      <c r="I15" s="493"/>
      <c r="J15" s="493"/>
      <c r="K15" s="494"/>
      <c r="L15" s="197"/>
      <c r="M15" s="520" t="s">
        <v>137</v>
      </c>
      <c r="N15" s="521"/>
      <c r="O15" s="521"/>
      <c r="P15" s="521"/>
      <c r="Q15" s="522"/>
      <c r="R15" s="513">
        <v>252236</v>
      </c>
      <c r="S15" s="514"/>
      <c r="T15" s="514"/>
      <c r="U15" s="514"/>
      <c r="V15" s="515"/>
      <c r="W15" s="445" t="s">
        <v>145</v>
      </c>
      <c r="X15" s="446"/>
      <c r="Y15" s="446"/>
      <c r="Z15" s="446"/>
      <c r="AA15" s="446"/>
      <c r="AB15" s="436"/>
      <c r="AC15" s="480">
        <v>30462</v>
      </c>
      <c r="AD15" s="481"/>
      <c r="AE15" s="481"/>
      <c r="AF15" s="481"/>
      <c r="AG15" s="523"/>
      <c r="AH15" s="480">
        <v>36317</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35889064</v>
      </c>
      <c r="BO15" s="393"/>
      <c r="BP15" s="393"/>
      <c r="BQ15" s="393"/>
      <c r="BR15" s="393"/>
      <c r="BS15" s="393"/>
      <c r="BT15" s="393"/>
      <c r="BU15" s="394"/>
      <c r="BV15" s="392">
        <v>36128960</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28.8</v>
      </c>
      <c r="AD16" s="517"/>
      <c r="AE16" s="517"/>
      <c r="AF16" s="517"/>
      <c r="AG16" s="518"/>
      <c r="AH16" s="516">
        <v>30.7</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36840552</v>
      </c>
      <c r="BO16" s="430"/>
      <c r="BP16" s="430"/>
      <c r="BQ16" s="430"/>
      <c r="BR16" s="430"/>
      <c r="BS16" s="430"/>
      <c r="BT16" s="430"/>
      <c r="BU16" s="431"/>
      <c r="BV16" s="429">
        <v>36839634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5">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73727</v>
      </c>
      <c r="AD17" s="481"/>
      <c r="AE17" s="481"/>
      <c r="AF17" s="481"/>
      <c r="AG17" s="523"/>
      <c r="AH17" s="480">
        <v>79736</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46239930</v>
      </c>
      <c r="BO17" s="430"/>
      <c r="BP17" s="430"/>
      <c r="BQ17" s="430"/>
      <c r="BR17" s="430"/>
      <c r="BS17" s="430"/>
      <c r="BT17" s="430"/>
      <c r="BU17" s="431"/>
      <c r="BV17" s="429">
        <v>46549899</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5">
      <c r="A18" s="187"/>
      <c r="B18" s="543" t="s">
        <v>155</v>
      </c>
      <c r="C18" s="472"/>
      <c r="D18" s="472"/>
      <c r="E18" s="544"/>
      <c r="F18" s="544"/>
      <c r="G18" s="544"/>
      <c r="H18" s="544"/>
      <c r="I18" s="544"/>
      <c r="J18" s="544"/>
      <c r="K18" s="544"/>
      <c r="L18" s="545">
        <v>67.819999999999993</v>
      </c>
      <c r="M18" s="545"/>
      <c r="N18" s="545"/>
      <c r="O18" s="545"/>
      <c r="P18" s="545"/>
      <c r="Q18" s="545"/>
      <c r="R18" s="546"/>
      <c r="S18" s="546"/>
      <c r="T18" s="546"/>
      <c r="U18" s="546"/>
      <c r="V18" s="547"/>
      <c r="W18" s="447"/>
      <c r="X18" s="448"/>
      <c r="Y18" s="448"/>
      <c r="Z18" s="448"/>
      <c r="AA18" s="448"/>
      <c r="AB18" s="439"/>
      <c r="AC18" s="548">
        <v>69.599999999999994</v>
      </c>
      <c r="AD18" s="549"/>
      <c r="AE18" s="549"/>
      <c r="AF18" s="549"/>
      <c r="AG18" s="550"/>
      <c r="AH18" s="548">
        <v>67.5</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48523978</v>
      </c>
      <c r="BO18" s="430"/>
      <c r="BP18" s="430"/>
      <c r="BQ18" s="430"/>
      <c r="BR18" s="430"/>
      <c r="BS18" s="430"/>
      <c r="BT18" s="430"/>
      <c r="BU18" s="431"/>
      <c r="BV18" s="429">
        <v>47775933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5">
      <c r="A19" s="187"/>
      <c r="B19" s="543" t="s">
        <v>157</v>
      </c>
      <c r="C19" s="472"/>
      <c r="D19" s="472"/>
      <c r="E19" s="544"/>
      <c r="F19" s="544"/>
      <c r="G19" s="544"/>
      <c r="H19" s="544"/>
      <c r="I19" s="544"/>
      <c r="J19" s="544"/>
      <c r="K19" s="544"/>
      <c r="L19" s="552">
        <v>3808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57473551</v>
      </c>
      <c r="BO19" s="430"/>
      <c r="BP19" s="430"/>
      <c r="BQ19" s="430"/>
      <c r="BR19" s="430"/>
      <c r="BS19" s="430"/>
      <c r="BT19" s="430"/>
      <c r="BU19" s="431"/>
      <c r="BV19" s="429">
        <v>56508512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5">
      <c r="A20" s="187"/>
      <c r="B20" s="543" t="s">
        <v>159</v>
      </c>
      <c r="C20" s="472"/>
      <c r="D20" s="472"/>
      <c r="E20" s="544"/>
      <c r="F20" s="544"/>
      <c r="G20" s="544"/>
      <c r="H20" s="544"/>
      <c r="I20" s="544"/>
      <c r="J20" s="544"/>
      <c r="K20" s="544"/>
      <c r="L20" s="552">
        <v>107397</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2">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5">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2">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54436325</v>
      </c>
      <c r="BO23" s="430"/>
      <c r="BP23" s="430"/>
      <c r="BQ23" s="430"/>
      <c r="BR23" s="430"/>
      <c r="BS23" s="430"/>
      <c r="BT23" s="430"/>
      <c r="BU23" s="431"/>
      <c r="BV23" s="429">
        <v>54242623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5">
      <c r="A24" s="187"/>
      <c r="B24" s="569"/>
      <c r="C24" s="570"/>
      <c r="D24" s="571"/>
      <c r="E24" s="479" t="s">
        <v>168</v>
      </c>
      <c r="F24" s="459"/>
      <c r="G24" s="459"/>
      <c r="H24" s="459"/>
      <c r="I24" s="459"/>
      <c r="J24" s="459"/>
      <c r="K24" s="460"/>
      <c r="L24" s="480">
        <v>1</v>
      </c>
      <c r="M24" s="481"/>
      <c r="N24" s="481"/>
      <c r="O24" s="481"/>
      <c r="P24" s="523"/>
      <c r="Q24" s="480">
        <v>9970</v>
      </c>
      <c r="R24" s="481"/>
      <c r="S24" s="481"/>
      <c r="T24" s="481"/>
      <c r="U24" s="481"/>
      <c r="V24" s="523"/>
      <c r="W24" s="582"/>
      <c r="X24" s="570"/>
      <c r="Y24" s="571"/>
      <c r="Z24" s="479" t="s">
        <v>169</v>
      </c>
      <c r="AA24" s="459"/>
      <c r="AB24" s="459"/>
      <c r="AC24" s="459"/>
      <c r="AD24" s="459"/>
      <c r="AE24" s="459"/>
      <c r="AF24" s="459"/>
      <c r="AG24" s="460"/>
      <c r="AH24" s="480">
        <v>1691</v>
      </c>
      <c r="AI24" s="481"/>
      <c r="AJ24" s="481"/>
      <c r="AK24" s="481"/>
      <c r="AL24" s="523"/>
      <c r="AM24" s="480">
        <v>5456857</v>
      </c>
      <c r="AN24" s="481"/>
      <c r="AO24" s="481"/>
      <c r="AP24" s="481"/>
      <c r="AQ24" s="481"/>
      <c r="AR24" s="523"/>
      <c r="AS24" s="480">
        <v>3227</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36558395</v>
      </c>
      <c r="BO24" s="430"/>
      <c r="BP24" s="430"/>
      <c r="BQ24" s="430"/>
      <c r="BR24" s="430"/>
      <c r="BS24" s="430"/>
      <c r="BT24" s="430"/>
      <c r="BU24" s="431"/>
      <c r="BV24" s="429">
        <v>37516773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2">
      <c r="A25" s="187"/>
      <c r="B25" s="569"/>
      <c r="C25" s="570"/>
      <c r="D25" s="571"/>
      <c r="E25" s="479" t="s">
        <v>171</v>
      </c>
      <c r="F25" s="459"/>
      <c r="G25" s="459"/>
      <c r="H25" s="459"/>
      <c r="I25" s="459"/>
      <c r="J25" s="459"/>
      <c r="K25" s="460"/>
      <c r="L25" s="480">
        <v>2</v>
      </c>
      <c r="M25" s="481"/>
      <c r="N25" s="481"/>
      <c r="O25" s="481"/>
      <c r="P25" s="523"/>
      <c r="Q25" s="480">
        <v>8290</v>
      </c>
      <c r="R25" s="481"/>
      <c r="S25" s="481"/>
      <c r="T25" s="481"/>
      <c r="U25" s="481"/>
      <c r="V25" s="523"/>
      <c r="W25" s="582"/>
      <c r="X25" s="570"/>
      <c r="Y25" s="571"/>
      <c r="Z25" s="479" t="s">
        <v>172</v>
      </c>
      <c r="AA25" s="459"/>
      <c r="AB25" s="459"/>
      <c r="AC25" s="459"/>
      <c r="AD25" s="459"/>
      <c r="AE25" s="459"/>
      <c r="AF25" s="459"/>
      <c r="AG25" s="460"/>
      <c r="AH25" s="480">
        <v>264</v>
      </c>
      <c r="AI25" s="481"/>
      <c r="AJ25" s="481"/>
      <c r="AK25" s="481"/>
      <c r="AL25" s="523"/>
      <c r="AM25" s="480">
        <v>843480</v>
      </c>
      <c r="AN25" s="481"/>
      <c r="AO25" s="481"/>
      <c r="AP25" s="481"/>
      <c r="AQ25" s="481"/>
      <c r="AR25" s="523"/>
      <c r="AS25" s="480">
        <v>3195</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36081873</v>
      </c>
      <c r="BO25" s="393"/>
      <c r="BP25" s="393"/>
      <c r="BQ25" s="393"/>
      <c r="BR25" s="393"/>
      <c r="BS25" s="393"/>
      <c r="BT25" s="393"/>
      <c r="BU25" s="394"/>
      <c r="BV25" s="392">
        <v>35709737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2">
      <c r="A26" s="187"/>
      <c r="B26" s="569"/>
      <c r="C26" s="570"/>
      <c r="D26" s="571"/>
      <c r="E26" s="479" t="s">
        <v>174</v>
      </c>
      <c r="F26" s="459"/>
      <c r="G26" s="459"/>
      <c r="H26" s="459"/>
      <c r="I26" s="459"/>
      <c r="J26" s="459"/>
      <c r="K26" s="460"/>
      <c r="L26" s="480">
        <v>1</v>
      </c>
      <c r="M26" s="481"/>
      <c r="N26" s="481"/>
      <c r="O26" s="481"/>
      <c r="P26" s="523"/>
      <c r="Q26" s="480">
        <v>7260</v>
      </c>
      <c r="R26" s="481"/>
      <c r="S26" s="481"/>
      <c r="T26" s="481"/>
      <c r="U26" s="481"/>
      <c r="V26" s="523"/>
      <c r="W26" s="582"/>
      <c r="X26" s="570"/>
      <c r="Y26" s="571"/>
      <c r="Z26" s="479" t="s">
        <v>175</v>
      </c>
      <c r="AA26" s="592"/>
      <c r="AB26" s="592"/>
      <c r="AC26" s="592"/>
      <c r="AD26" s="592"/>
      <c r="AE26" s="592"/>
      <c r="AF26" s="592"/>
      <c r="AG26" s="593"/>
      <c r="AH26" s="480">
        <v>242</v>
      </c>
      <c r="AI26" s="481"/>
      <c r="AJ26" s="481"/>
      <c r="AK26" s="481"/>
      <c r="AL26" s="523"/>
      <c r="AM26" s="480">
        <v>850146</v>
      </c>
      <c r="AN26" s="481"/>
      <c r="AO26" s="481"/>
      <c r="AP26" s="481"/>
      <c r="AQ26" s="481"/>
      <c r="AR26" s="523"/>
      <c r="AS26" s="480">
        <v>3513</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v>200000</v>
      </c>
      <c r="BO26" s="430"/>
      <c r="BP26" s="430"/>
      <c r="BQ26" s="430"/>
      <c r="BR26" s="430"/>
      <c r="BS26" s="430"/>
      <c r="BT26" s="430"/>
      <c r="BU26" s="431"/>
      <c r="BV26" s="429">
        <v>250000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5">
      <c r="A27" s="187"/>
      <c r="B27" s="569"/>
      <c r="C27" s="570"/>
      <c r="D27" s="571"/>
      <c r="E27" s="479" t="s">
        <v>177</v>
      </c>
      <c r="F27" s="459"/>
      <c r="G27" s="459"/>
      <c r="H27" s="459"/>
      <c r="I27" s="459"/>
      <c r="J27" s="459"/>
      <c r="K27" s="460"/>
      <c r="L27" s="480">
        <v>1</v>
      </c>
      <c r="M27" s="481"/>
      <c r="N27" s="481"/>
      <c r="O27" s="481"/>
      <c r="P27" s="523"/>
      <c r="Q27" s="480">
        <v>6150</v>
      </c>
      <c r="R27" s="481"/>
      <c r="S27" s="481"/>
      <c r="T27" s="481"/>
      <c r="U27" s="481"/>
      <c r="V27" s="523"/>
      <c r="W27" s="582"/>
      <c r="X27" s="570"/>
      <c r="Y27" s="571"/>
      <c r="Z27" s="479" t="s">
        <v>178</v>
      </c>
      <c r="AA27" s="459"/>
      <c r="AB27" s="459"/>
      <c r="AC27" s="459"/>
      <c r="AD27" s="459"/>
      <c r="AE27" s="459"/>
      <c r="AF27" s="459"/>
      <c r="AG27" s="460"/>
      <c r="AH27" s="480">
        <v>23</v>
      </c>
      <c r="AI27" s="481"/>
      <c r="AJ27" s="481"/>
      <c r="AK27" s="481"/>
      <c r="AL27" s="523"/>
      <c r="AM27" s="480">
        <v>77432</v>
      </c>
      <c r="AN27" s="481"/>
      <c r="AO27" s="481"/>
      <c r="AP27" s="481"/>
      <c r="AQ27" s="481"/>
      <c r="AR27" s="523"/>
      <c r="AS27" s="480">
        <v>3367</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t="s">
        <v>128</v>
      </c>
      <c r="BO27" s="606"/>
      <c r="BP27" s="606"/>
      <c r="BQ27" s="606"/>
      <c r="BR27" s="606"/>
      <c r="BS27" s="606"/>
      <c r="BT27" s="606"/>
      <c r="BU27" s="607"/>
      <c r="BV27" s="605" t="s">
        <v>128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2">
      <c r="A28" s="187"/>
      <c r="B28" s="569"/>
      <c r="C28" s="570"/>
      <c r="D28" s="571"/>
      <c r="E28" s="479" t="s">
        <v>180</v>
      </c>
      <c r="F28" s="459"/>
      <c r="G28" s="459"/>
      <c r="H28" s="459"/>
      <c r="I28" s="459"/>
      <c r="J28" s="459"/>
      <c r="K28" s="460"/>
      <c r="L28" s="480">
        <v>1</v>
      </c>
      <c r="M28" s="481"/>
      <c r="N28" s="481"/>
      <c r="O28" s="481"/>
      <c r="P28" s="523"/>
      <c r="Q28" s="480">
        <v>5400</v>
      </c>
      <c r="R28" s="481"/>
      <c r="S28" s="481"/>
      <c r="T28" s="481"/>
      <c r="U28" s="481"/>
      <c r="V28" s="523"/>
      <c r="W28" s="582"/>
      <c r="X28" s="570"/>
      <c r="Y28" s="571"/>
      <c r="Z28" s="479" t="s">
        <v>181</v>
      </c>
      <c r="AA28" s="459"/>
      <c r="AB28" s="459"/>
      <c r="AC28" s="459"/>
      <c r="AD28" s="459"/>
      <c r="AE28" s="459"/>
      <c r="AF28" s="459"/>
      <c r="AG28" s="460"/>
      <c r="AH28" s="480" t="s">
        <v>136</v>
      </c>
      <c r="AI28" s="481"/>
      <c r="AJ28" s="481"/>
      <c r="AK28" s="481"/>
      <c r="AL28" s="523"/>
      <c r="AM28" s="480" t="s">
        <v>128</v>
      </c>
      <c r="AN28" s="481"/>
      <c r="AO28" s="481"/>
      <c r="AP28" s="481"/>
      <c r="AQ28" s="481"/>
      <c r="AR28" s="523"/>
      <c r="AS28" s="480" t="s">
        <v>128</v>
      </c>
      <c r="AT28" s="481"/>
      <c r="AU28" s="481"/>
      <c r="AV28" s="481"/>
      <c r="AW28" s="481"/>
      <c r="AX28" s="482"/>
      <c r="AY28" s="608" t="s">
        <v>182</v>
      </c>
      <c r="AZ28" s="609"/>
      <c r="BA28" s="609"/>
      <c r="BB28" s="610"/>
      <c r="BC28" s="389" t="s">
        <v>48</v>
      </c>
      <c r="BD28" s="390"/>
      <c r="BE28" s="390"/>
      <c r="BF28" s="390"/>
      <c r="BG28" s="390"/>
      <c r="BH28" s="390"/>
      <c r="BI28" s="390"/>
      <c r="BJ28" s="390"/>
      <c r="BK28" s="390"/>
      <c r="BL28" s="390"/>
      <c r="BM28" s="391"/>
      <c r="BN28" s="392">
        <v>7712505</v>
      </c>
      <c r="BO28" s="393"/>
      <c r="BP28" s="393"/>
      <c r="BQ28" s="393"/>
      <c r="BR28" s="393"/>
      <c r="BS28" s="393"/>
      <c r="BT28" s="393"/>
      <c r="BU28" s="394"/>
      <c r="BV28" s="392">
        <v>6963726</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2">
      <c r="A29" s="187"/>
      <c r="B29" s="569"/>
      <c r="C29" s="570"/>
      <c r="D29" s="571"/>
      <c r="E29" s="479" t="s">
        <v>183</v>
      </c>
      <c r="F29" s="459"/>
      <c r="G29" s="459"/>
      <c r="H29" s="459"/>
      <c r="I29" s="459"/>
      <c r="J29" s="459"/>
      <c r="K29" s="460"/>
      <c r="L29" s="480">
        <v>24</v>
      </c>
      <c r="M29" s="481"/>
      <c r="N29" s="481"/>
      <c r="O29" s="481"/>
      <c r="P29" s="523"/>
      <c r="Q29" s="480">
        <v>5020</v>
      </c>
      <c r="R29" s="481"/>
      <c r="S29" s="481"/>
      <c r="T29" s="481"/>
      <c r="U29" s="481"/>
      <c r="V29" s="523"/>
      <c r="W29" s="583"/>
      <c r="X29" s="584"/>
      <c r="Y29" s="585"/>
      <c r="Z29" s="479" t="s">
        <v>184</v>
      </c>
      <c r="AA29" s="459"/>
      <c r="AB29" s="459"/>
      <c r="AC29" s="459"/>
      <c r="AD29" s="459"/>
      <c r="AE29" s="459"/>
      <c r="AF29" s="459"/>
      <c r="AG29" s="460"/>
      <c r="AH29" s="480">
        <v>1714</v>
      </c>
      <c r="AI29" s="481"/>
      <c r="AJ29" s="481"/>
      <c r="AK29" s="481"/>
      <c r="AL29" s="523"/>
      <c r="AM29" s="480">
        <v>5534289</v>
      </c>
      <c r="AN29" s="481"/>
      <c r="AO29" s="481"/>
      <c r="AP29" s="481"/>
      <c r="AQ29" s="481"/>
      <c r="AR29" s="523"/>
      <c r="AS29" s="480">
        <v>3229</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t="s">
        <v>128</v>
      </c>
      <c r="BO29" s="430"/>
      <c r="BP29" s="430"/>
      <c r="BQ29" s="430"/>
      <c r="BR29" s="430"/>
      <c r="BS29" s="430"/>
      <c r="BT29" s="430"/>
      <c r="BU29" s="431"/>
      <c r="BV29" s="429" t="s">
        <v>136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5">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6597287</v>
      </c>
      <c r="BO30" s="606"/>
      <c r="BP30" s="606"/>
      <c r="BQ30" s="606"/>
      <c r="BR30" s="606"/>
      <c r="BS30" s="606"/>
      <c r="BT30" s="606"/>
      <c r="BU30" s="607"/>
      <c r="BV30" s="605">
        <v>7070915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193</v>
      </c>
      <c r="V33" s="453"/>
      <c r="W33" s="418" t="s">
        <v>195</v>
      </c>
      <c r="X33" s="418"/>
      <c r="Y33" s="418"/>
      <c r="Z33" s="418"/>
      <c r="AA33" s="418"/>
      <c r="AB33" s="418"/>
      <c r="AC33" s="418"/>
      <c r="AD33" s="418"/>
      <c r="AE33" s="418"/>
      <c r="AF33" s="418"/>
      <c r="AG33" s="418"/>
      <c r="AH33" s="418"/>
      <c r="AI33" s="418"/>
      <c r="AJ33" s="418"/>
      <c r="AK33" s="418"/>
      <c r="AL33" s="216"/>
      <c r="AM33" s="453" t="s">
        <v>196</v>
      </c>
      <c r="AN33" s="453"/>
      <c r="AO33" s="418" t="s">
        <v>195</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193</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2">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競輪事業特別会計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病院事業会計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IF('各会計、関係団体の財政状況及び健全化判断比率'!B34="","",'各会計、関係団体の財政状況及び健全化判断比率'!B34)</f>
        <v>水産物地方卸売市場事業特別会計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金目川水害予防組合</v>
      </c>
      <c r="BZ34" s="619"/>
      <c r="CA34" s="619"/>
      <c r="CB34" s="619"/>
      <c r="CC34" s="619"/>
      <c r="CD34" s="619"/>
      <c r="CE34" s="619"/>
      <c r="CF34" s="619"/>
      <c r="CG34" s="619"/>
      <c r="CH34" s="619"/>
      <c r="CI34" s="619"/>
      <c r="CJ34" s="619"/>
      <c r="CK34" s="619"/>
      <c r="CL34" s="619"/>
      <c r="CM34" s="619"/>
      <c r="CN34" s="214"/>
      <c r="CO34" s="618">
        <f>IF(CQ34="","",MAX(C34:D43,U34:V43,AM34:AN43,BE34:BF43,BW34:BX43)+1)</f>
        <v>12</v>
      </c>
      <c r="CP34" s="618"/>
      <c r="CQ34" s="619" t="str">
        <f>IF('各会計、関係団体の財政状況及び健全化判断比率'!BS7="","",'各会計、関係団体の財政状況及び健全化判断比率'!BS7)</f>
        <v>平塚市土地開発公社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2">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国民健康保険事業特別会計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IF('各会計、関係団体の財政状況及び健全化判断比率'!B33="","",'各会計、関係団体の財政状況及び健全化判断比率'!B33)</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神奈川県後期高齢者医療広域連合（一般会計）</v>
      </c>
      <c r="BZ35" s="619"/>
      <c r="CA35" s="619"/>
      <c r="CB35" s="619"/>
      <c r="CC35" s="619"/>
      <c r="CD35" s="619"/>
      <c r="CE35" s="619"/>
      <c r="CF35" s="619"/>
      <c r="CG35" s="619"/>
      <c r="CH35" s="619"/>
      <c r="CI35" s="619"/>
      <c r="CJ35" s="619"/>
      <c r="CK35" s="619"/>
      <c r="CL35" s="619"/>
      <c r="CM35" s="619"/>
      <c r="CN35" s="214"/>
      <c r="CO35" s="618">
        <f t="shared" ref="CO35:CO43" si="3">IF(CQ35="","",CO34+1)</f>
        <v>13</v>
      </c>
      <c r="CP35" s="618"/>
      <c r="CQ35" s="619" t="str">
        <f>IF('各会計、関係団体の財政状況及び健全化判断比率'!BS8="","",'各会計、関係団体の財政状況及び健全化判断比率'!BS8)</f>
        <v>（公財）平塚市まちづくり財団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2">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介護保険事業特別会計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神奈川県後期高齢者医療広域連合（特別会計）</v>
      </c>
      <c r="BZ36" s="619"/>
      <c r="CA36" s="619"/>
      <c r="CB36" s="619"/>
      <c r="CC36" s="619"/>
      <c r="CD36" s="619"/>
      <c r="CE36" s="619"/>
      <c r="CF36" s="619"/>
      <c r="CG36" s="619"/>
      <c r="CH36" s="619"/>
      <c r="CI36" s="619"/>
      <c r="CJ36" s="619"/>
      <c r="CK36" s="619"/>
      <c r="CL36" s="619"/>
      <c r="CM36" s="619"/>
      <c r="CN36" s="214"/>
      <c r="CO36" s="618">
        <f t="shared" si="3"/>
        <v>14</v>
      </c>
      <c r="CP36" s="618"/>
      <c r="CQ36" s="619" t="str">
        <f>IF('各会計、関係団体の財政状況及び健全化判断比率'!BS9="","",'各会計、関係団体の財政状況及び健全化判断比率'!BS9)</f>
        <v>（公財）平塚市生きがい事業団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2">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後期高齢者医療事業特別会計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2">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2">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2">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2">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2">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2">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f0bEOEsAZ6dmckUox4bCyhQAtJwbiWakQMGL5PuE/9b72O7Ih1iHRMBJnIeijNS+EYztNsEq1/oqR6DYxOYxLA==" saltValue="rPi5jlGXThZv6nkTNzQXn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09" t="s">
        <v>568</v>
      </c>
      <c r="D34" s="1209"/>
      <c r="E34" s="1210"/>
      <c r="F34" s="32">
        <v>5.54</v>
      </c>
      <c r="G34" s="33">
        <v>6.91</v>
      </c>
      <c r="H34" s="33">
        <v>6.52</v>
      </c>
      <c r="I34" s="33">
        <v>5.51</v>
      </c>
      <c r="J34" s="34">
        <v>6.65</v>
      </c>
      <c r="K34" s="22"/>
      <c r="L34" s="22"/>
      <c r="M34" s="22"/>
      <c r="N34" s="22"/>
      <c r="O34" s="22"/>
      <c r="P34" s="22"/>
    </row>
    <row r="35" spans="1:16" ht="39" customHeight="1" x14ac:dyDescent="0.2">
      <c r="A35" s="22"/>
      <c r="B35" s="35"/>
      <c r="C35" s="1203" t="s">
        <v>569</v>
      </c>
      <c r="D35" s="1204"/>
      <c r="E35" s="1205"/>
      <c r="F35" s="36">
        <v>4.74</v>
      </c>
      <c r="G35" s="37">
        <v>4.32</v>
      </c>
      <c r="H35" s="37">
        <v>3.85</v>
      </c>
      <c r="I35" s="37">
        <v>5.6</v>
      </c>
      <c r="J35" s="38">
        <v>5.93</v>
      </c>
      <c r="K35" s="22"/>
      <c r="L35" s="22"/>
      <c r="M35" s="22"/>
      <c r="N35" s="22"/>
      <c r="O35" s="22"/>
      <c r="P35" s="22"/>
    </row>
    <row r="36" spans="1:16" ht="39" customHeight="1" x14ac:dyDescent="0.2">
      <c r="A36" s="22"/>
      <c r="B36" s="35"/>
      <c r="C36" s="1203" t="s">
        <v>570</v>
      </c>
      <c r="D36" s="1204"/>
      <c r="E36" s="1205"/>
      <c r="F36" s="36" t="s">
        <v>533</v>
      </c>
      <c r="G36" s="37">
        <v>1.69</v>
      </c>
      <c r="H36" s="37">
        <v>2.59</v>
      </c>
      <c r="I36" s="37">
        <v>3.73</v>
      </c>
      <c r="J36" s="38">
        <v>4.1399999999999997</v>
      </c>
      <c r="K36" s="22"/>
      <c r="L36" s="22"/>
      <c r="M36" s="22"/>
      <c r="N36" s="22"/>
      <c r="O36" s="22"/>
      <c r="P36" s="22"/>
    </row>
    <row r="37" spans="1:16" ht="39" customHeight="1" x14ac:dyDescent="0.2">
      <c r="A37" s="22"/>
      <c r="B37" s="35"/>
      <c r="C37" s="1203" t="s">
        <v>571</v>
      </c>
      <c r="D37" s="1204"/>
      <c r="E37" s="1205"/>
      <c r="F37" s="36">
        <v>0.56999999999999995</v>
      </c>
      <c r="G37" s="37">
        <v>0.95</v>
      </c>
      <c r="H37" s="37">
        <v>1.54</v>
      </c>
      <c r="I37" s="37">
        <v>1.67</v>
      </c>
      <c r="J37" s="38">
        <v>1.38</v>
      </c>
      <c r="K37" s="22"/>
      <c r="L37" s="22"/>
      <c r="M37" s="22"/>
      <c r="N37" s="22"/>
      <c r="O37" s="22"/>
      <c r="P37" s="22"/>
    </row>
    <row r="38" spans="1:16" ht="39" customHeight="1" x14ac:dyDescent="0.2">
      <c r="A38" s="22"/>
      <c r="B38" s="35"/>
      <c r="C38" s="1203" t="s">
        <v>572</v>
      </c>
      <c r="D38" s="1204"/>
      <c r="E38" s="1205"/>
      <c r="F38" s="36">
        <v>0.84</v>
      </c>
      <c r="G38" s="37">
        <v>0.92</v>
      </c>
      <c r="H38" s="37">
        <v>1.02</v>
      </c>
      <c r="I38" s="37">
        <v>1.1599999999999999</v>
      </c>
      <c r="J38" s="38">
        <v>1.0900000000000001</v>
      </c>
      <c r="K38" s="22"/>
      <c r="L38" s="22"/>
      <c r="M38" s="22"/>
      <c r="N38" s="22"/>
      <c r="O38" s="22"/>
      <c r="P38" s="22"/>
    </row>
    <row r="39" spans="1:16" ht="39" customHeight="1" x14ac:dyDescent="0.2">
      <c r="A39" s="22"/>
      <c r="B39" s="35"/>
      <c r="C39" s="1203" t="s">
        <v>573</v>
      </c>
      <c r="D39" s="1204"/>
      <c r="E39" s="1205"/>
      <c r="F39" s="36">
        <v>0.56000000000000005</v>
      </c>
      <c r="G39" s="37">
        <v>1.02</v>
      </c>
      <c r="H39" s="37">
        <v>1.57</v>
      </c>
      <c r="I39" s="37">
        <v>0.43</v>
      </c>
      <c r="J39" s="38">
        <v>0.57999999999999996</v>
      </c>
      <c r="K39" s="22"/>
      <c r="L39" s="22"/>
      <c r="M39" s="22"/>
      <c r="N39" s="22"/>
      <c r="O39" s="22"/>
      <c r="P39" s="22"/>
    </row>
    <row r="40" spans="1:16" ht="39" customHeight="1" x14ac:dyDescent="0.2">
      <c r="A40" s="22"/>
      <c r="B40" s="35"/>
      <c r="C40" s="1203" t="s">
        <v>574</v>
      </c>
      <c r="D40" s="1204"/>
      <c r="E40" s="1205"/>
      <c r="F40" s="36">
        <v>0.35</v>
      </c>
      <c r="G40" s="37">
        <v>0.37</v>
      </c>
      <c r="H40" s="37">
        <v>0.13</v>
      </c>
      <c r="I40" s="37">
        <v>0.45</v>
      </c>
      <c r="J40" s="38">
        <v>0.43</v>
      </c>
      <c r="K40" s="22"/>
      <c r="L40" s="22"/>
      <c r="M40" s="22"/>
      <c r="N40" s="22"/>
      <c r="O40" s="22"/>
      <c r="P40" s="22"/>
    </row>
    <row r="41" spans="1:16" ht="39" customHeight="1" x14ac:dyDescent="0.2">
      <c r="A41" s="22"/>
      <c r="B41" s="35"/>
      <c r="C41" s="1203" t="s">
        <v>575</v>
      </c>
      <c r="D41" s="1204"/>
      <c r="E41" s="1205"/>
      <c r="F41" s="36">
        <v>0</v>
      </c>
      <c r="G41" s="37">
        <v>0</v>
      </c>
      <c r="H41" s="37">
        <v>0</v>
      </c>
      <c r="I41" s="37">
        <v>0</v>
      </c>
      <c r="J41" s="38">
        <v>0</v>
      </c>
      <c r="K41" s="22"/>
      <c r="L41" s="22"/>
      <c r="M41" s="22"/>
      <c r="N41" s="22"/>
      <c r="O41" s="22"/>
      <c r="P41" s="22"/>
    </row>
    <row r="42" spans="1:16" ht="39" customHeight="1" x14ac:dyDescent="0.2">
      <c r="A42" s="22"/>
      <c r="B42" s="39"/>
      <c r="C42" s="1203" t="s">
        <v>576</v>
      </c>
      <c r="D42" s="1204"/>
      <c r="E42" s="1205"/>
      <c r="F42" s="36" t="s">
        <v>533</v>
      </c>
      <c r="G42" s="37" t="s">
        <v>533</v>
      </c>
      <c r="H42" s="37" t="s">
        <v>533</v>
      </c>
      <c r="I42" s="37" t="s">
        <v>533</v>
      </c>
      <c r="J42" s="38" t="s">
        <v>533</v>
      </c>
      <c r="K42" s="22"/>
      <c r="L42" s="22"/>
      <c r="M42" s="22"/>
      <c r="N42" s="22"/>
      <c r="O42" s="22"/>
      <c r="P42" s="22"/>
    </row>
    <row r="43" spans="1:16" ht="39" customHeight="1" thickBot="1" x14ac:dyDescent="0.25">
      <c r="A43" s="22"/>
      <c r="B43" s="40"/>
      <c r="C43" s="1206" t="s">
        <v>577</v>
      </c>
      <c r="D43" s="1207"/>
      <c r="E43" s="1208"/>
      <c r="F43" s="41">
        <v>0.81</v>
      </c>
      <c r="G43" s="42" t="s">
        <v>533</v>
      </c>
      <c r="H43" s="42" t="s">
        <v>533</v>
      </c>
      <c r="I43" s="42" t="s">
        <v>533</v>
      </c>
      <c r="J43" s="43" t="s">
        <v>533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VvWUK3O7B04/991pAtbKPCfv6fmOrK8LdyPIIyqTLwb4DruX1oHakJwGT4wX4x8tG7jnl8NtVWhvTaXVzJ9Wg==" saltValue="irQG4wEemasOS2AWfiEr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11" t="s">
        <v>11</v>
      </c>
      <c r="C45" s="1212"/>
      <c r="D45" s="58"/>
      <c r="E45" s="1217" t="s">
        <v>12</v>
      </c>
      <c r="F45" s="1217"/>
      <c r="G45" s="1217"/>
      <c r="H45" s="1217"/>
      <c r="I45" s="1217"/>
      <c r="J45" s="1218"/>
      <c r="K45" s="59">
        <v>4777</v>
      </c>
      <c r="L45" s="60">
        <v>5092</v>
      </c>
      <c r="M45" s="60">
        <v>5446</v>
      </c>
      <c r="N45" s="60">
        <v>5301</v>
      </c>
      <c r="O45" s="61">
        <v>5333</v>
      </c>
      <c r="P45" s="48"/>
      <c r="Q45" s="48"/>
      <c r="R45" s="48"/>
      <c r="S45" s="48"/>
      <c r="T45" s="48"/>
      <c r="U45" s="48"/>
    </row>
    <row r="46" spans="1:21" ht="30.75" customHeight="1" x14ac:dyDescent="0.2">
      <c r="A46" s="48"/>
      <c r="B46" s="1213"/>
      <c r="C46" s="1214"/>
      <c r="D46" s="62"/>
      <c r="E46" s="1219" t="s">
        <v>13</v>
      </c>
      <c r="F46" s="1219"/>
      <c r="G46" s="1219"/>
      <c r="H46" s="1219"/>
      <c r="I46" s="1219"/>
      <c r="J46" s="1220"/>
      <c r="K46" s="63" t="s">
        <v>533</v>
      </c>
      <c r="L46" s="64" t="s">
        <v>533</v>
      </c>
      <c r="M46" s="64" t="s">
        <v>533</v>
      </c>
      <c r="N46" s="64" t="s">
        <v>533</v>
      </c>
      <c r="O46" s="65" t="s">
        <v>533</v>
      </c>
      <c r="P46" s="48"/>
      <c r="Q46" s="48"/>
      <c r="R46" s="48"/>
      <c r="S46" s="48"/>
      <c r="T46" s="48"/>
      <c r="U46" s="48"/>
    </row>
    <row r="47" spans="1:21" ht="30.75" customHeight="1" x14ac:dyDescent="0.2">
      <c r="A47" s="48"/>
      <c r="B47" s="1213"/>
      <c r="C47" s="1214"/>
      <c r="D47" s="62"/>
      <c r="E47" s="1219" t="s">
        <v>14</v>
      </c>
      <c r="F47" s="1219"/>
      <c r="G47" s="1219"/>
      <c r="H47" s="1219"/>
      <c r="I47" s="1219"/>
      <c r="J47" s="1220"/>
      <c r="K47" s="63" t="s">
        <v>533</v>
      </c>
      <c r="L47" s="64" t="s">
        <v>533</v>
      </c>
      <c r="M47" s="64" t="s">
        <v>533</v>
      </c>
      <c r="N47" s="64" t="s">
        <v>533</v>
      </c>
      <c r="O47" s="65" t="s">
        <v>533</v>
      </c>
      <c r="P47" s="48"/>
      <c r="Q47" s="48"/>
      <c r="R47" s="48"/>
      <c r="S47" s="48"/>
      <c r="T47" s="48"/>
      <c r="U47" s="48"/>
    </row>
    <row r="48" spans="1:21" ht="30.75" customHeight="1" x14ac:dyDescent="0.2">
      <c r="A48" s="48"/>
      <c r="B48" s="1213"/>
      <c r="C48" s="1214"/>
      <c r="D48" s="62"/>
      <c r="E48" s="1219" t="s">
        <v>15</v>
      </c>
      <c r="F48" s="1219"/>
      <c r="G48" s="1219"/>
      <c r="H48" s="1219"/>
      <c r="I48" s="1219"/>
      <c r="J48" s="1220"/>
      <c r="K48" s="63">
        <v>4226</v>
      </c>
      <c r="L48" s="64">
        <v>3332</v>
      </c>
      <c r="M48" s="64">
        <v>3541</v>
      </c>
      <c r="N48" s="64">
        <v>3129</v>
      </c>
      <c r="O48" s="65">
        <v>2860</v>
      </c>
      <c r="P48" s="48"/>
      <c r="Q48" s="48"/>
      <c r="R48" s="48"/>
      <c r="S48" s="48"/>
      <c r="T48" s="48"/>
      <c r="U48" s="48"/>
    </row>
    <row r="49" spans="1:21" ht="30.75" customHeight="1" x14ac:dyDescent="0.2">
      <c r="A49" s="48"/>
      <c r="B49" s="1213"/>
      <c r="C49" s="1214"/>
      <c r="D49" s="62"/>
      <c r="E49" s="1219" t="s">
        <v>16</v>
      </c>
      <c r="F49" s="1219"/>
      <c r="G49" s="1219"/>
      <c r="H49" s="1219"/>
      <c r="I49" s="1219"/>
      <c r="J49" s="1220"/>
      <c r="K49" s="63" t="s">
        <v>533</v>
      </c>
      <c r="L49" s="64" t="s">
        <v>533</v>
      </c>
      <c r="M49" s="64" t="s">
        <v>533</v>
      </c>
      <c r="N49" s="64" t="s">
        <v>533</v>
      </c>
      <c r="O49" s="65" t="s">
        <v>533</v>
      </c>
      <c r="P49" s="48"/>
      <c r="Q49" s="48"/>
      <c r="R49" s="48"/>
      <c r="S49" s="48"/>
      <c r="T49" s="48"/>
      <c r="U49" s="48"/>
    </row>
    <row r="50" spans="1:21" ht="30.75" customHeight="1" x14ac:dyDescent="0.2">
      <c r="A50" s="48"/>
      <c r="B50" s="1213"/>
      <c r="C50" s="1214"/>
      <c r="D50" s="62"/>
      <c r="E50" s="1219" t="s">
        <v>17</v>
      </c>
      <c r="F50" s="1219"/>
      <c r="G50" s="1219"/>
      <c r="H50" s="1219"/>
      <c r="I50" s="1219"/>
      <c r="J50" s="1220"/>
      <c r="K50" s="63">
        <v>535</v>
      </c>
      <c r="L50" s="64">
        <v>92</v>
      </c>
      <c r="M50" s="64">
        <v>321</v>
      </c>
      <c r="N50" s="64">
        <v>183</v>
      </c>
      <c r="O50" s="65">
        <v>379</v>
      </c>
      <c r="P50" s="48"/>
      <c r="Q50" s="48"/>
      <c r="R50" s="48"/>
      <c r="S50" s="48"/>
      <c r="T50" s="48"/>
      <c r="U50" s="48"/>
    </row>
    <row r="51" spans="1:21" ht="30.75" customHeight="1" x14ac:dyDescent="0.2">
      <c r="A51" s="48"/>
      <c r="B51" s="1215"/>
      <c r="C51" s="1216"/>
      <c r="D51" s="66"/>
      <c r="E51" s="1219" t="s">
        <v>18</v>
      </c>
      <c r="F51" s="1219"/>
      <c r="G51" s="1219"/>
      <c r="H51" s="1219"/>
      <c r="I51" s="1219"/>
      <c r="J51" s="1220"/>
      <c r="K51" s="63" t="s">
        <v>533</v>
      </c>
      <c r="L51" s="64" t="s">
        <v>533</v>
      </c>
      <c r="M51" s="64" t="s">
        <v>533</v>
      </c>
      <c r="N51" s="64" t="s">
        <v>533</v>
      </c>
      <c r="O51" s="65" t="s">
        <v>533</v>
      </c>
      <c r="P51" s="48"/>
      <c r="Q51" s="48"/>
      <c r="R51" s="48"/>
      <c r="S51" s="48"/>
      <c r="T51" s="48"/>
      <c r="U51" s="48"/>
    </row>
    <row r="52" spans="1:21" ht="30.75" customHeight="1" x14ac:dyDescent="0.2">
      <c r="A52" s="48"/>
      <c r="B52" s="1221" t="s">
        <v>19</v>
      </c>
      <c r="C52" s="1222"/>
      <c r="D52" s="66"/>
      <c r="E52" s="1219" t="s">
        <v>20</v>
      </c>
      <c r="F52" s="1219"/>
      <c r="G52" s="1219"/>
      <c r="H52" s="1219"/>
      <c r="I52" s="1219"/>
      <c r="J52" s="1220"/>
      <c r="K52" s="63">
        <v>8283</v>
      </c>
      <c r="L52" s="64">
        <v>7953</v>
      </c>
      <c r="M52" s="64">
        <v>7955</v>
      </c>
      <c r="N52" s="64">
        <v>7834</v>
      </c>
      <c r="O52" s="65">
        <v>7493</v>
      </c>
      <c r="P52" s="48"/>
      <c r="Q52" s="48"/>
      <c r="R52" s="48"/>
      <c r="S52" s="48"/>
      <c r="T52" s="48"/>
      <c r="U52" s="48"/>
    </row>
    <row r="53" spans="1:21" ht="30.75" customHeight="1" thickBot="1" x14ac:dyDescent="0.25">
      <c r="A53" s="48"/>
      <c r="B53" s="1223" t="s">
        <v>21</v>
      </c>
      <c r="C53" s="1224"/>
      <c r="D53" s="67"/>
      <c r="E53" s="1225" t="s">
        <v>22</v>
      </c>
      <c r="F53" s="1225"/>
      <c r="G53" s="1225"/>
      <c r="H53" s="1225"/>
      <c r="I53" s="1225"/>
      <c r="J53" s="1226"/>
      <c r="K53" s="68">
        <v>1255</v>
      </c>
      <c r="L53" s="69">
        <v>563</v>
      </c>
      <c r="M53" s="69">
        <v>1353</v>
      </c>
      <c r="N53" s="69">
        <v>779</v>
      </c>
      <c r="O53" s="70">
        <v>1079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3">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27" t="s">
        <v>25</v>
      </c>
      <c r="C57" s="1228"/>
      <c r="D57" s="1231" t="s">
        <v>26</v>
      </c>
      <c r="E57" s="1232"/>
      <c r="F57" s="1232"/>
      <c r="G57" s="1232"/>
      <c r="H57" s="1232"/>
      <c r="I57" s="1232"/>
      <c r="J57" s="1233"/>
      <c r="K57" s="83" t="s">
        <v>598</v>
      </c>
      <c r="L57" s="84" t="s">
        <v>598</v>
      </c>
      <c r="M57" s="84" t="s">
        <v>598</v>
      </c>
      <c r="N57" s="84" t="s">
        <v>598</v>
      </c>
      <c r="O57" s="85" t="s">
        <v>598</v>
      </c>
    </row>
    <row r="58" spans="1:21" ht="31.5" customHeight="1" thickBot="1" x14ac:dyDescent="0.25">
      <c r="B58" s="1229"/>
      <c r="C58" s="1230"/>
      <c r="D58" s="1234" t="s">
        <v>27</v>
      </c>
      <c r="E58" s="1235"/>
      <c r="F58" s="1235"/>
      <c r="G58" s="1235"/>
      <c r="H58" s="1235"/>
      <c r="I58" s="1235"/>
      <c r="J58" s="1236"/>
      <c r="K58" s="86" t="s">
        <v>598</v>
      </c>
      <c r="L58" s="87" t="s">
        <v>598</v>
      </c>
      <c r="M58" s="87" t="s">
        <v>598</v>
      </c>
      <c r="N58" s="87" t="s">
        <v>598</v>
      </c>
      <c r="O58" s="88" t="s">
        <v>598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EVIbR9u420r9C1q7UN71c90GyrRMEqyEyrWylZ364qwqZnfpbGz3L0rFGr+MfwYgPCUocEaQoElYlm/2L/HzA==" saltValue="9K64GZMWVkqfs0Y/WDmQM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560</v>
      </c>
      <c r="J40" s="100" t="s">
        <v>561</v>
      </c>
      <c r="K40" s="100" t="s">
        <v>562</v>
      </c>
      <c r="L40" s="100" t="s">
        <v>563</v>
      </c>
      <c r="M40" s="101" t="s">
        <v>564</v>
      </c>
    </row>
    <row r="41" spans="2:13" ht="27.75" customHeight="1" x14ac:dyDescent="0.2">
      <c r="B41" s="1237" t="s">
        <v>30</v>
      </c>
      <c r="C41" s="1238"/>
      <c r="D41" s="102"/>
      <c r="E41" s="1243" t="s">
        <v>31</v>
      </c>
      <c r="F41" s="1243"/>
      <c r="G41" s="1243"/>
      <c r="H41" s="1244"/>
      <c r="I41" s="103">
        <v>53520</v>
      </c>
      <c r="J41" s="104">
        <v>54740</v>
      </c>
      <c r="K41" s="104">
        <v>54040</v>
      </c>
      <c r="L41" s="104">
        <v>54243</v>
      </c>
      <c r="M41" s="105">
        <v>54436</v>
      </c>
    </row>
    <row r="42" spans="2:13" ht="27.75" customHeight="1" x14ac:dyDescent="0.2">
      <c r="B42" s="1239"/>
      <c r="C42" s="1240"/>
      <c r="D42" s="106"/>
      <c r="E42" s="1245" t="s">
        <v>32</v>
      </c>
      <c r="F42" s="1245"/>
      <c r="G42" s="1245"/>
      <c r="H42" s="1246"/>
      <c r="I42" s="107">
        <v>862</v>
      </c>
      <c r="J42" s="108">
        <v>1061</v>
      </c>
      <c r="K42" s="108">
        <v>4423</v>
      </c>
      <c r="L42" s="108">
        <v>4467</v>
      </c>
      <c r="M42" s="109">
        <v>4037</v>
      </c>
    </row>
    <row r="43" spans="2:13" ht="27.75" customHeight="1" x14ac:dyDescent="0.2">
      <c r="B43" s="1239"/>
      <c r="C43" s="1240"/>
      <c r="D43" s="106"/>
      <c r="E43" s="1245" t="s">
        <v>33</v>
      </c>
      <c r="F43" s="1245"/>
      <c r="G43" s="1245"/>
      <c r="H43" s="1246"/>
      <c r="I43" s="107">
        <v>37944</v>
      </c>
      <c r="J43" s="108">
        <v>36590</v>
      </c>
      <c r="K43" s="108">
        <v>34630</v>
      </c>
      <c r="L43" s="108">
        <v>31936</v>
      </c>
      <c r="M43" s="109">
        <v>30672</v>
      </c>
    </row>
    <row r="44" spans="2:13" ht="27.75" customHeight="1" x14ac:dyDescent="0.2">
      <c r="B44" s="1239"/>
      <c r="C44" s="1240"/>
      <c r="D44" s="106"/>
      <c r="E44" s="1245" t="s">
        <v>34</v>
      </c>
      <c r="F44" s="1245"/>
      <c r="G44" s="1245"/>
      <c r="H44" s="1246"/>
      <c r="I44" s="107" t="s">
        <v>533</v>
      </c>
      <c r="J44" s="108" t="s">
        <v>533</v>
      </c>
      <c r="K44" s="108" t="s">
        <v>533</v>
      </c>
      <c r="L44" s="108" t="s">
        <v>533</v>
      </c>
      <c r="M44" s="109" t="s">
        <v>533</v>
      </c>
    </row>
    <row r="45" spans="2:13" ht="27.75" customHeight="1" x14ac:dyDescent="0.2">
      <c r="B45" s="1239"/>
      <c r="C45" s="1240"/>
      <c r="D45" s="106"/>
      <c r="E45" s="1245" t="s">
        <v>35</v>
      </c>
      <c r="F45" s="1245"/>
      <c r="G45" s="1245"/>
      <c r="H45" s="1246"/>
      <c r="I45" s="107">
        <v>11491</v>
      </c>
      <c r="J45" s="108">
        <v>11998</v>
      </c>
      <c r="K45" s="108">
        <v>12228</v>
      </c>
      <c r="L45" s="108">
        <v>11861</v>
      </c>
      <c r="M45" s="109">
        <v>12220</v>
      </c>
    </row>
    <row r="46" spans="2:13" ht="27.75" customHeight="1" x14ac:dyDescent="0.2">
      <c r="B46" s="1239"/>
      <c r="C46" s="1240"/>
      <c r="D46" s="110"/>
      <c r="E46" s="1245" t="s">
        <v>36</v>
      </c>
      <c r="F46" s="1245"/>
      <c r="G46" s="1245"/>
      <c r="H46" s="1246"/>
      <c r="I46" s="107" t="s">
        <v>533</v>
      </c>
      <c r="J46" s="108" t="s">
        <v>533</v>
      </c>
      <c r="K46" s="108" t="s">
        <v>533</v>
      </c>
      <c r="L46" s="108" t="s">
        <v>533</v>
      </c>
      <c r="M46" s="109" t="s">
        <v>533</v>
      </c>
    </row>
    <row r="47" spans="2:13" ht="27.75" customHeight="1" x14ac:dyDescent="0.2">
      <c r="B47" s="1239"/>
      <c r="C47" s="1240"/>
      <c r="D47" s="111"/>
      <c r="E47" s="1247" t="s">
        <v>37</v>
      </c>
      <c r="F47" s="1248"/>
      <c r="G47" s="1248"/>
      <c r="H47" s="1249"/>
      <c r="I47" s="107" t="s">
        <v>533</v>
      </c>
      <c r="J47" s="108" t="s">
        <v>533</v>
      </c>
      <c r="K47" s="108" t="s">
        <v>533</v>
      </c>
      <c r="L47" s="108" t="s">
        <v>533</v>
      </c>
      <c r="M47" s="109" t="s">
        <v>533</v>
      </c>
    </row>
    <row r="48" spans="2:13" ht="27.75" customHeight="1" x14ac:dyDescent="0.2">
      <c r="B48" s="1239"/>
      <c r="C48" s="1240"/>
      <c r="D48" s="106"/>
      <c r="E48" s="1245" t="s">
        <v>38</v>
      </c>
      <c r="F48" s="1245"/>
      <c r="G48" s="1245"/>
      <c r="H48" s="1246"/>
      <c r="I48" s="107" t="s">
        <v>533</v>
      </c>
      <c r="J48" s="108" t="s">
        <v>533</v>
      </c>
      <c r="K48" s="108" t="s">
        <v>533</v>
      </c>
      <c r="L48" s="108" t="s">
        <v>533</v>
      </c>
      <c r="M48" s="109" t="s">
        <v>533</v>
      </c>
    </row>
    <row r="49" spans="2:13" ht="27.75" customHeight="1" x14ac:dyDescent="0.2">
      <c r="B49" s="1241"/>
      <c r="C49" s="1242"/>
      <c r="D49" s="106"/>
      <c r="E49" s="1245" t="s">
        <v>39</v>
      </c>
      <c r="F49" s="1245"/>
      <c r="G49" s="1245"/>
      <c r="H49" s="1246"/>
      <c r="I49" s="107" t="s">
        <v>533</v>
      </c>
      <c r="J49" s="108" t="s">
        <v>533</v>
      </c>
      <c r="K49" s="108" t="s">
        <v>533</v>
      </c>
      <c r="L49" s="108" t="s">
        <v>533</v>
      </c>
      <c r="M49" s="109" t="s">
        <v>533</v>
      </c>
    </row>
    <row r="50" spans="2:13" ht="27.75" customHeight="1" x14ac:dyDescent="0.2">
      <c r="B50" s="1250" t="s">
        <v>40</v>
      </c>
      <c r="C50" s="1251"/>
      <c r="D50" s="112"/>
      <c r="E50" s="1245" t="s">
        <v>41</v>
      </c>
      <c r="F50" s="1245"/>
      <c r="G50" s="1245"/>
      <c r="H50" s="1246"/>
      <c r="I50" s="107">
        <v>20144</v>
      </c>
      <c r="J50" s="108">
        <v>16993</v>
      </c>
      <c r="K50" s="108">
        <v>16029</v>
      </c>
      <c r="L50" s="108">
        <v>17978</v>
      </c>
      <c r="M50" s="109">
        <v>18355</v>
      </c>
    </row>
    <row r="51" spans="2:13" ht="27.75" customHeight="1" x14ac:dyDescent="0.2">
      <c r="B51" s="1239"/>
      <c r="C51" s="1240"/>
      <c r="D51" s="106"/>
      <c r="E51" s="1245" t="s">
        <v>42</v>
      </c>
      <c r="F51" s="1245"/>
      <c r="G51" s="1245"/>
      <c r="H51" s="1246"/>
      <c r="I51" s="107">
        <v>21177</v>
      </c>
      <c r="J51" s="108">
        <v>19306</v>
      </c>
      <c r="K51" s="108">
        <v>18231</v>
      </c>
      <c r="L51" s="108">
        <v>17534</v>
      </c>
      <c r="M51" s="109">
        <v>17369</v>
      </c>
    </row>
    <row r="52" spans="2:13" ht="27.75" customHeight="1" x14ac:dyDescent="0.2">
      <c r="B52" s="1241"/>
      <c r="C52" s="1242"/>
      <c r="D52" s="106"/>
      <c r="E52" s="1245" t="s">
        <v>43</v>
      </c>
      <c r="F52" s="1245"/>
      <c r="G52" s="1245"/>
      <c r="H52" s="1246"/>
      <c r="I52" s="107">
        <v>62482</v>
      </c>
      <c r="J52" s="108">
        <v>60945</v>
      </c>
      <c r="K52" s="108">
        <v>59280</v>
      </c>
      <c r="L52" s="108">
        <v>56923</v>
      </c>
      <c r="M52" s="109">
        <v>54965</v>
      </c>
    </row>
    <row r="53" spans="2:13" ht="27.75" customHeight="1" thickBot="1" x14ac:dyDescent="0.25">
      <c r="B53" s="1252" t="s">
        <v>44</v>
      </c>
      <c r="C53" s="1253"/>
      <c r="D53" s="113"/>
      <c r="E53" s="1254" t="s">
        <v>45</v>
      </c>
      <c r="F53" s="1254"/>
      <c r="G53" s="1254"/>
      <c r="H53" s="1255"/>
      <c r="I53" s="114">
        <v>14</v>
      </c>
      <c r="J53" s="115">
        <v>7144</v>
      </c>
      <c r="K53" s="115">
        <v>11780</v>
      </c>
      <c r="L53" s="115">
        <v>10071</v>
      </c>
      <c r="M53" s="116">
        <v>10676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JHQdmy6pHkIFWJLpRZ/vwkUUpgX7qO01SUuBTaGbBKhd4SWLa1lTGqMv2ye/wTx3D0O0Cd+huAcihDniIYVuQ==" saltValue="4DVi0R7W02UEdukf24sL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562</v>
      </c>
      <c r="G54" s="125" t="s">
        <v>563</v>
      </c>
      <c r="H54" s="126" t="s">
        <v>564</v>
      </c>
    </row>
    <row r="55" spans="2:8" ht="52.5" customHeight="1" x14ac:dyDescent="0.2">
      <c r="B55" s="127"/>
      <c r="C55" s="1264" t="s">
        <v>48</v>
      </c>
      <c r="D55" s="1264"/>
      <c r="E55" s="1265"/>
      <c r="F55" s="128">
        <v>6960</v>
      </c>
      <c r="G55" s="128">
        <v>6964</v>
      </c>
      <c r="H55" s="129">
        <v>7713</v>
      </c>
    </row>
    <row r="56" spans="2:8" ht="52.5" customHeight="1" x14ac:dyDescent="0.2">
      <c r="B56" s="130"/>
      <c r="C56" s="1266" t="s">
        <v>49</v>
      </c>
      <c r="D56" s="1266"/>
      <c r="E56" s="1267"/>
      <c r="F56" s="131" t="s">
        <v>533</v>
      </c>
      <c r="G56" s="131" t="s">
        <v>533</v>
      </c>
      <c r="H56" s="132" t="s">
        <v>533</v>
      </c>
    </row>
    <row r="57" spans="2:8" ht="53.25" customHeight="1" x14ac:dyDescent="0.2">
      <c r="B57" s="130"/>
      <c r="C57" s="1268" t="s">
        <v>50</v>
      </c>
      <c r="D57" s="1268"/>
      <c r="E57" s="1269"/>
      <c r="F57" s="133">
        <v>5887</v>
      </c>
      <c r="G57" s="133">
        <v>7071</v>
      </c>
      <c r="H57" s="134">
        <v>6597</v>
      </c>
    </row>
    <row r="58" spans="2:8" ht="45.75" customHeight="1" x14ac:dyDescent="0.2">
      <c r="B58" s="135"/>
      <c r="C58" s="1256" t="s">
        <v>593</v>
      </c>
      <c r="D58" s="1257"/>
      <c r="E58" s="1258"/>
      <c r="F58" s="136">
        <v>2765</v>
      </c>
      <c r="G58" s="136">
        <v>4120</v>
      </c>
      <c r="H58" s="137">
        <v>3646</v>
      </c>
    </row>
    <row r="59" spans="2:8" ht="45.75" customHeight="1" x14ac:dyDescent="0.2">
      <c r="B59" s="135"/>
      <c r="C59" s="1256" t="s">
        <v>594</v>
      </c>
      <c r="D59" s="1257"/>
      <c r="E59" s="1258"/>
      <c r="F59" s="136">
        <v>1351</v>
      </c>
      <c r="G59" s="136">
        <v>1346</v>
      </c>
      <c r="H59" s="137">
        <v>1341</v>
      </c>
    </row>
    <row r="60" spans="2:8" ht="45.75" customHeight="1" x14ac:dyDescent="0.2">
      <c r="B60" s="135"/>
      <c r="C60" s="1256" t="s">
        <v>595</v>
      </c>
      <c r="D60" s="1257"/>
      <c r="E60" s="1258"/>
      <c r="F60" s="136">
        <v>584</v>
      </c>
      <c r="G60" s="136">
        <v>572</v>
      </c>
      <c r="H60" s="137">
        <v>560</v>
      </c>
    </row>
    <row r="61" spans="2:8" ht="45.75" customHeight="1" x14ac:dyDescent="0.2">
      <c r="B61" s="135"/>
      <c r="C61" s="1256" t="s">
        <v>596</v>
      </c>
      <c r="D61" s="1257"/>
      <c r="E61" s="1258"/>
      <c r="F61" s="136">
        <v>517</v>
      </c>
      <c r="G61" s="136">
        <v>518</v>
      </c>
      <c r="H61" s="137">
        <v>518</v>
      </c>
    </row>
    <row r="62" spans="2:8" ht="45.75" customHeight="1" thickBot="1" x14ac:dyDescent="0.25">
      <c r="B62" s="138"/>
      <c r="C62" s="1259" t="s">
        <v>597</v>
      </c>
      <c r="D62" s="1260"/>
      <c r="E62" s="1261"/>
      <c r="F62" s="139">
        <v>454</v>
      </c>
      <c r="G62" s="139">
        <v>280</v>
      </c>
      <c r="H62" s="140">
        <v>289</v>
      </c>
    </row>
    <row r="63" spans="2:8" ht="52.5" customHeight="1" thickBot="1" x14ac:dyDescent="0.25">
      <c r="B63" s="141"/>
      <c r="C63" s="1262" t="s">
        <v>51</v>
      </c>
      <c r="D63" s="1262"/>
      <c r="E63" s="1263"/>
      <c r="F63" s="142">
        <v>12847</v>
      </c>
      <c r="G63" s="142">
        <v>14035</v>
      </c>
      <c r="H63" s="143">
        <v>14310</v>
      </c>
    </row>
    <row r="64" spans="2:8" ht="15" customHeight="1" x14ac:dyDescent="0.2"/>
  </sheetData>
  <sheetProtection algorithmName="SHA-512" hashValue="ZgiknPhwqejwcgFq+Sfnc3H+dqIIa2T0THUN+K0VufZmd6ctAdCqAxqyrgrTW6XFndHZi9/qVjhOeYS3oU3HQA==" saltValue="hoS0hFwY8io5HkSFsJQf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1272" customWidth="1"/>
    <col min="2" max="107" width="2.453125" style="1272" customWidth="1"/>
    <col min="108" max="108" width="6.08984375" style="1280" customWidth="1"/>
    <col min="109" max="109" width="5.90625" style="1279" customWidth="1"/>
    <col min="110" max="110" width="19.08984375" style="1272" hidden="1"/>
    <col min="111" max="115" width="12.6328125" style="1272" hidden="1"/>
    <col min="116" max="349" width="8.6328125" style="1272" hidden="1"/>
    <col min="350" max="355" width="14.90625" style="1272" hidden="1"/>
    <col min="356" max="357" width="15.90625" style="1272" hidden="1"/>
    <col min="358" max="363" width="16.08984375" style="1272" hidden="1"/>
    <col min="364" max="364" width="6.08984375" style="1272" hidden="1"/>
    <col min="365" max="365" width="3" style="1272" hidden="1"/>
    <col min="366" max="605" width="8.6328125" style="1272" hidden="1"/>
    <col min="606" max="611" width="14.90625" style="1272" hidden="1"/>
    <col min="612" max="613" width="15.90625" style="1272" hidden="1"/>
    <col min="614" max="619" width="16.08984375" style="1272" hidden="1"/>
    <col min="620" max="620" width="6.08984375" style="1272" hidden="1"/>
    <col min="621" max="621" width="3" style="1272" hidden="1"/>
    <col min="622" max="861" width="8.6328125" style="1272" hidden="1"/>
    <col min="862" max="867" width="14.90625" style="1272" hidden="1"/>
    <col min="868" max="869" width="15.90625" style="1272" hidden="1"/>
    <col min="870" max="875" width="16.08984375" style="1272" hidden="1"/>
    <col min="876" max="876" width="6.08984375" style="1272" hidden="1"/>
    <col min="877" max="877" width="3" style="1272" hidden="1"/>
    <col min="878" max="1117" width="8.6328125" style="1272" hidden="1"/>
    <col min="1118" max="1123" width="14.90625" style="1272" hidden="1"/>
    <col min="1124" max="1125" width="15.90625" style="1272" hidden="1"/>
    <col min="1126" max="1131" width="16.08984375" style="1272" hidden="1"/>
    <col min="1132" max="1132" width="6.08984375" style="1272" hidden="1"/>
    <col min="1133" max="1133" width="3" style="1272" hidden="1"/>
    <col min="1134" max="1373" width="8.6328125" style="1272" hidden="1"/>
    <col min="1374" max="1379" width="14.90625" style="1272" hidden="1"/>
    <col min="1380" max="1381" width="15.90625" style="1272" hidden="1"/>
    <col min="1382" max="1387" width="16.08984375" style="1272" hidden="1"/>
    <col min="1388" max="1388" width="6.08984375" style="1272" hidden="1"/>
    <col min="1389" max="1389" width="3" style="1272" hidden="1"/>
    <col min="1390" max="1629" width="8.6328125" style="1272" hidden="1"/>
    <col min="1630" max="1635" width="14.90625" style="1272" hidden="1"/>
    <col min="1636" max="1637" width="15.90625" style="1272" hidden="1"/>
    <col min="1638" max="1643" width="16.08984375" style="1272" hidden="1"/>
    <col min="1644" max="1644" width="6.08984375" style="1272" hidden="1"/>
    <col min="1645" max="1645" width="3" style="1272" hidden="1"/>
    <col min="1646" max="1885" width="8.6328125" style="1272" hidden="1"/>
    <col min="1886" max="1891" width="14.90625" style="1272" hidden="1"/>
    <col min="1892" max="1893" width="15.90625" style="1272" hidden="1"/>
    <col min="1894" max="1899" width="16.08984375" style="1272" hidden="1"/>
    <col min="1900" max="1900" width="6.08984375" style="1272" hidden="1"/>
    <col min="1901" max="1901" width="3" style="1272" hidden="1"/>
    <col min="1902" max="2141" width="8.6328125" style="1272" hidden="1"/>
    <col min="2142" max="2147" width="14.90625" style="1272" hidden="1"/>
    <col min="2148" max="2149" width="15.90625" style="1272" hidden="1"/>
    <col min="2150" max="2155" width="16.08984375" style="1272" hidden="1"/>
    <col min="2156" max="2156" width="6.08984375" style="1272" hidden="1"/>
    <col min="2157" max="2157" width="3" style="1272" hidden="1"/>
    <col min="2158" max="2397" width="8.6328125" style="1272" hidden="1"/>
    <col min="2398" max="2403" width="14.90625" style="1272" hidden="1"/>
    <col min="2404" max="2405" width="15.90625" style="1272" hidden="1"/>
    <col min="2406" max="2411" width="16.08984375" style="1272" hidden="1"/>
    <col min="2412" max="2412" width="6.08984375" style="1272" hidden="1"/>
    <col min="2413" max="2413" width="3" style="1272" hidden="1"/>
    <col min="2414" max="2653" width="8.6328125" style="1272" hidden="1"/>
    <col min="2654" max="2659" width="14.90625" style="1272" hidden="1"/>
    <col min="2660" max="2661" width="15.90625" style="1272" hidden="1"/>
    <col min="2662" max="2667" width="16.08984375" style="1272" hidden="1"/>
    <col min="2668" max="2668" width="6.08984375" style="1272" hidden="1"/>
    <col min="2669" max="2669" width="3" style="1272" hidden="1"/>
    <col min="2670" max="2909" width="8.6328125" style="1272" hidden="1"/>
    <col min="2910" max="2915" width="14.90625" style="1272" hidden="1"/>
    <col min="2916" max="2917" width="15.90625" style="1272" hidden="1"/>
    <col min="2918" max="2923" width="16.08984375" style="1272" hidden="1"/>
    <col min="2924" max="2924" width="6.08984375" style="1272" hidden="1"/>
    <col min="2925" max="2925" width="3" style="1272" hidden="1"/>
    <col min="2926" max="3165" width="8.6328125" style="1272" hidden="1"/>
    <col min="3166" max="3171" width="14.90625" style="1272" hidden="1"/>
    <col min="3172" max="3173" width="15.90625" style="1272" hidden="1"/>
    <col min="3174" max="3179" width="16.08984375" style="1272" hidden="1"/>
    <col min="3180" max="3180" width="6.08984375" style="1272" hidden="1"/>
    <col min="3181" max="3181" width="3" style="1272" hidden="1"/>
    <col min="3182" max="3421" width="8.6328125" style="1272" hidden="1"/>
    <col min="3422" max="3427" width="14.90625" style="1272" hidden="1"/>
    <col min="3428" max="3429" width="15.90625" style="1272" hidden="1"/>
    <col min="3430" max="3435" width="16.08984375" style="1272" hidden="1"/>
    <col min="3436" max="3436" width="6.08984375" style="1272" hidden="1"/>
    <col min="3437" max="3437" width="3" style="1272" hidden="1"/>
    <col min="3438" max="3677" width="8.6328125" style="1272" hidden="1"/>
    <col min="3678" max="3683" width="14.90625" style="1272" hidden="1"/>
    <col min="3684" max="3685" width="15.90625" style="1272" hidden="1"/>
    <col min="3686" max="3691" width="16.08984375" style="1272" hidden="1"/>
    <col min="3692" max="3692" width="6.08984375" style="1272" hidden="1"/>
    <col min="3693" max="3693" width="3" style="1272" hidden="1"/>
    <col min="3694" max="3933" width="8.6328125" style="1272" hidden="1"/>
    <col min="3934" max="3939" width="14.90625" style="1272" hidden="1"/>
    <col min="3940" max="3941" width="15.90625" style="1272" hidden="1"/>
    <col min="3942" max="3947" width="16.08984375" style="1272" hidden="1"/>
    <col min="3948" max="3948" width="6.08984375" style="1272" hidden="1"/>
    <col min="3949" max="3949" width="3" style="1272" hidden="1"/>
    <col min="3950" max="4189" width="8.6328125" style="1272" hidden="1"/>
    <col min="4190" max="4195" width="14.90625" style="1272" hidden="1"/>
    <col min="4196" max="4197" width="15.90625" style="1272" hidden="1"/>
    <col min="4198" max="4203" width="16.08984375" style="1272" hidden="1"/>
    <col min="4204" max="4204" width="6.08984375" style="1272" hidden="1"/>
    <col min="4205" max="4205" width="3" style="1272" hidden="1"/>
    <col min="4206" max="4445" width="8.6328125" style="1272" hidden="1"/>
    <col min="4446" max="4451" width="14.90625" style="1272" hidden="1"/>
    <col min="4452" max="4453" width="15.90625" style="1272" hidden="1"/>
    <col min="4454" max="4459" width="16.08984375" style="1272" hidden="1"/>
    <col min="4460" max="4460" width="6.08984375" style="1272" hidden="1"/>
    <col min="4461" max="4461" width="3" style="1272" hidden="1"/>
    <col min="4462" max="4701" width="8.6328125" style="1272" hidden="1"/>
    <col min="4702" max="4707" width="14.90625" style="1272" hidden="1"/>
    <col min="4708" max="4709" width="15.90625" style="1272" hidden="1"/>
    <col min="4710" max="4715" width="16.08984375" style="1272" hidden="1"/>
    <col min="4716" max="4716" width="6.08984375" style="1272" hidden="1"/>
    <col min="4717" max="4717" width="3" style="1272" hidden="1"/>
    <col min="4718" max="4957" width="8.6328125" style="1272" hidden="1"/>
    <col min="4958" max="4963" width="14.90625" style="1272" hidden="1"/>
    <col min="4964" max="4965" width="15.90625" style="1272" hidden="1"/>
    <col min="4966" max="4971" width="16.08984375" style="1272" hidden="1"/>
    <col min="4972" max="4972" width="6.08984375" style="1272" hidden="1"/>
    <col min="4973" max="4973" width="3" style="1272" hidden="1"/>
    <col min="4974" max="5213" width="8.6328125" style="1272" hidden="1"/>
    <col min="5214" max="5219" width="14.90625" style="1272" hidden="1"/>
    <col min="5220" max="5221" width="15.90625" style="1272" hidden="1"/>
    <col min="5222" max="5227" width="16.08984375" style="1272" hidden="1"/>
    <col min="5228" max="5228" width="6.08984375" style="1272" hidden="1"/>
    <col min="5229" max="5229" width="3" style="1272" hidden="1"/>
    <col min="5230" max="5469" width="8.6328125" style="1272" hidden="1"/>
    <col min="5470" max="5475" width="14.90625" style="1272" hidden="1"/>
    <col min="5476" max="5477" width="15.90625" style="1272" hidden="1"/>
    <col min="5478" max="5483" width="16.08984375" style="1272" hidden="1"/>
    <col min="5484" max="5484" width="6.08984375" style="1272" hidden="1"/>
    <col min="5485" max="5485" width="3" style="1272" hidden="1"/>
    <col min="5486" max="5725" width="8.6328125" style="1272" hidden="1"/>
    <col min="5726" max="5731" width="14.90625" style="1272" hidden="1"/>
    <col min="5732" max="5733" width="15.90625" style="1272" hidden="1"/>
    <col min="5734" max="5739" width="16.08984375" style="1272" hidden="1"/>
    <col min="5740" max="5740" width="6.08984375" style="1272" hidden="1"/>
    <col min="5741" max="5741" width="3" style="1272" hidden="1"/>
    <col min="5742" max="5981" width="8.6328125" style="1272" hidden="1"/>
    <col min="5982" max="5987" width="14.90625" style="1272" hidden="1"/>
    <col min="5988" max="5989" width="15.90625" style="1272" hidden="1"/>
    <col min="5990" max="5995" width="16.08984375" style="1272" hidden="1"/>
    <col min="5996" max="5996" width="6.08984375" style="1272" hidden="1"/>
    <col min="5997" max="5997" width="3" style="1272" hidden="1"/>
    <col min="5998" max="6237" width="8.6328125" style="1272" hidden="1"/>
    <col min="6238" max="6243" width="14.90625" style="1272" hidden="1"/>
    <col min="6244" max="6245" width="15.90625" style="1272" hidden="1"/>
    <col min="6246" max="6251" width="16.08984375" style="1272" hidden="1"/>
    <col min="6252" max="6252" width="6.08984375" style="1272" hidden="1"/>
    <col min="6253" max="6253" width="3" style="1272" hidden="1"/>
    <col min="6254" max="6493" width="8.6328125" style="1272" hidden="1"/>
    <col min="6494" max="6499" width="14.90625" style="1272" hidden="1"/>
    <col min="6500" max="6501" width="15.90625" style="1272" hidden="1"/>
    <col min="6502" max="6507" width="16.08984375" style="1272" hidden="1"/>
    <col min="6508" max="6508" width="6.08984375" style="1272" hidden="1"/>
    <col min="6509" max="6509" width="3" style="1272" hidden="1"/>
    <col min="6510" max="6749" width="8.6328125" style="1272" hidden="1"/>
    <col min="6750" max="6755" width="14.90625" style="1272" hidden="1"/>
    <col min="6756" max="6757" width="15.90625" style="1272" hidden="1"/>
    <col min="6758" max="6763" width="16.08984375" style="1272" hidden="1"/>
    <col min="6764" max="6764" width="6.08984375" style="1272" hidden="1"/>
    <col min="6765" max="6765" width="3" style="1272" hidden="1"/>
    <col min="6766" max="7005" width="8.6328125" style="1272" hidden="1"/>
    <col min="7006" max="7011" width="14.90625" style="1272" hidden="1"/>
    <col min="7012" max="7013" width="15.90625" style="1272" hidden="1"/>
    <col min="7014" max="7019" width="16.08984375" style="1272" hidden="1"/>
    <col min="7020" max="7020" width="6.08984375" style="1272" hidden="1"/>
    <col min="7021" max="7021" width="3" style="1272" hidden="1"/>
    <col min="7022" max="7261" width="8.6328125" style="1272" hidden="1"/>
    <col min="7262" max="7267" width="14.90625" style="1272" hidden="1"/>
    <col min="7268" max="7269" width="15.90625" style="1272" hidden="1"/>
    <col min="7270" max="7275" width="16.08984375" style="1272" hidden="1"/>
    <col min="7276" max="7276" width="6.08984375" style="1272" hidden="1"/>
    <col min="7277" max="7277" width="3" style="1272" hidden="1"/>
    <col min="7278" max="7517" width="8.6328125" style="1272" hidden="1"/>
    <col min="7518" max="7523" width="14.90625" style="1272" hidden="1"/>
    <col min="7524" max="7525" width="15.90625" style="1272" hidden="1"/>
    <col min="7526" max="7531" width="16.08984375" style="1272" hidden="1"/>
    <col min="7532" max="7532" width="6.08984375" style="1272" hidden="1"/>
    <col min="7533" max="7533" width="3" style="1272" hidden="1"/>
    <col min="7534" max="7773" width="8.6328125" style="1272" hidden="1"/>
    <col min="7774" max="7779" width="14.90625" style="1272" hidden="1"/>
    <col min="7780" max="7781" width="15.90625" style="1272" hidden="1"/>
    <col min="7782" max="7787" width="16.08984375" style="1272" hidden="1"/>
    <col min="7788" max="7788" width="6.08984375" style="1272" hidden="1"/>
    <col min="7789" max="7789" width="3" style="1272" hidden="1"/>
    <col min="7790" max="8029" width="8.6328125" style="1272" hidden="1"/>
    <col min="8030" max="8035" width="14.90625" style="1272" hidden="1"/>
    <col min="8036" max="8037" width="15.90625" style="1272" hidden="1"/>
    <col min="8038" max="8043" width="16.08984375" style="1272" hidden="1"/>
    <col min="8044" max="8044" width="6.08984375" style="1272" hidden="1"/>
    <col min="8045" max="8045" width="3" style="1272" hidden="1"/>
    <col min="8046" max="8285" width="8.6328125" style="1272" hidden="1"/>
    <col min="8286" max="8291" width="14.90625" style="1272" hidden="1"/>
    <col min="8292" max="8293" width="15.90625" style="1272" hidden="1"/>
    <col min="8294" max="8299" width="16.08984375" style="1272" hidden="1"/>
    <col min="8300" max="8300" width="6.08984375" style="1272" hidden="1"/>
    <col min="8301" max="8301" width="3" style="1272" hidden="1"/>
    <col min="8302" max="8541" width="8.6328125" style="1272" hidden="1"/>
    <col min="8542" max="8547" width="14.90625" style="1272" hidden="1"/>
    <col min="8548" max="8549" width="15.90625" style="1272" hidden="1"/>
    <col min="8550" max="8555" width="16.08984375" style="1272" hidden="1"/>
    <col min="8556" max="8556" width="6.08984375" style="1272" hidden="1"/>
    <col min="8557" max="8557" width="3" style="1272" hidden="1"/>
    <col min="8558" max="8797" width="8.6328125" style="1272" hidden="1"/>
    <col min="8798" max="8803" width="14.90625" style="1272" hidden="1"/>
    <col min="8804" max="8805" width="15.90625" style="1272" hidden="1"/>
    <col min="8806" max="8811" width="16.08984375" style="1272" hidden="1"/>
    <col min="8812" max="8812" width="6.08984375" style="1272" hidden="1"/>
    <col min="8813" max="8813" width="3" style="1272" hidden="1"/>
    <col min="8814" max="9053" width="8.6328125" style="1272" hidden="1"/>
    <col min="9054" max="9059" width="14.90625" style="1272" hidden="1"/>
    <col min="9060" max="9061" width="15.90625" style="1272" hidden="1"/>
    <col min="9062" max="9067" width="16.08984375" style="1272" hidden="1"/>
    <col min="9068" max="9068" width="6.08984375" style="1272" hidden="1"/>
    <col min="9069" max="9069" width="3" style="1272" hidden="1"/>
    <col min="9070" max="9309" width="8.6328125" style="1272" hidden="1"/>
    <col min="9310" max="9315" width="14.90625" style="1272" hidden="1"/>
    <col min="9316" max="9317" width="15.90625" style="1272" hidden="1"/>
    <col min="9318" max="9323" width="16.08984375" style="1272" hidden="1"/>
    <col min="9324" max="9324" width="6.08984375" style="1272" hidden="1"/>
    <col min="9325" max="9325" width="3" style="1272" hidden="1"/>
    <col min="9326" max="9565" width="8.6328125" style="1272" hidden="1"/>
    <col min="9566" max="9571" width="14.90625" style="1272" hidden="1"/>
    <col min="9572" max="9573" width="15.90625" style="1272" hidden="1"/>
    <col min="9574" max="9579" width="16.08984375" style="1272" hidden="1"/>
    <col min="9580" max="9580" width="6.08984375" style="1272" hidden="1"/>
    <col min="9581" max="9581" width="3" style="1272" hidden="1"/>
    <col min="9582" max="9821" width="8.6328125" style="1272" hidden="1"/>
    <col min="9822" max="9827" width="14.90625" style="1272" hidden="1"/>
    <col min="9828" max="9829" width="15.90625" style="1272" hidden="1"/>
    <col min="9830" max="9835" width="16.08984375" style="1272" hidden="1"/>
    <col min="9836" max="9836" width="6.08984375" style="1272" hidden="1"/>
    <col min="9837" max="9837" width="3" style="1272" hidden="1"/>
    <col min="9838" max="10077" width="8.6328125" style="1272" hidden="1"/>
    <col min="10078" max="10083" width="14.90625" style="1272" hidden="1"/>
    <col min="10084" max="10085" width="15.90625" style="1272" hidden="1"/>
    <col min="10086" max="10091" width="16.08984375" style="1272" hidden="1"/>
    <col min="10092" max="10092" width="6.08984375" style="1272" hidden="1"/>
    <col min="10093" max="10093" width="3" style="1272" hidden="1"/>
    <col min="10094" max="10333" width="8.6328125" style="1272" hidden="1"/>
    <col min="10334" max="10339" width="14.90625" style="1272" hidden="1"/>
    <col min="10340" max="10341" width="15.90625" style="1272" hidden="1"/>
    <col min="10342" max="10347" width="16.08984375" style="1272" hidden="1"/>
    <col min="10348" max="10348" width="6.08984375" style="1272" hidden="1"/>
    <col min="10349" max="10349" width="3" style="1272" hidden="1"/>
    <col min="10350" max="10589" width="8.6328125" style="1272" hidden="1"/>
    <col min="10590" max="10595" width="14.90625" style="1272" hidden="1"/>
    <col min="10596" max="10597" width="15.90625" style="1272" hidden="1"/>
    <col min="10598" max="10603" width="16.08984375" style="1272" hidden="1"/>
    <col min="10604" max="10604" width="6.08984375" style="1272" hidden="1"/>
    <col min="10605" max="10605" width="3" style="1272" hidden="1"/>
    <col min="10606" max="10845" width="8.6328125" style="1272" hidden="1"/>
    <col min="10846" max="10851" width="14.90625" style="1272" hidden="1"/>
    <col min="10852" max="10853" width="15.90625" style="1272" hidden="1"/>
    <col min="10854" max="10859" width="16.08984375" style="1272" hidden="1"/>
    <col min="10860" max="10860" width="6.08984375" style="1272" hidden="1"/>
    <col min="10861" max="10861" width="3" style="1272" hidden="1"/>
    <col min="10862" max="11101" width="8.6328125" style="1272" hidden="1"/>
    <col min="11102" max="11107" width="14.90625" style="1272" hidden="1"/>
    <col min="11108" max="11109" width="15.90625" style="1272" hidden="1"/>
    <col min="11110" max="11115" width="16.08984375" style="1272" hidden="1"/>
    <col min="11116" max="11116" width="6.08984375" style="1272" hidden="1"/>
    <col min="11117" max="11117" width="3" style="1272" hidden="1"/>
    <col min="11118" max="11357" width="8.6328125" style="1272" hidden="1"/>
    <col min="11358" max="11363" width="14.90625" style="1272" hidden="1"/>
    <col min="11364" max="11365" width="15.90625" style="1272" hidden="1"/>
    <col min="11366" max="11371" width="16.08984375" style="1272" hidden="1"/>
    <col min="11372" max="11372" width="6.08984375" style="1272" hidden="1"/>
    <col min="11373" max="11373" width="3" style="1272" hidden="1"/>
    <col min="11374" max="11613" width="8.6328125" style="1272" hidden="1"/>
    <col min="11614" max="11619" width="14.90625" style="1272" hidden="1"/>
    <col min="11620" max="11621" width="15.90625" style="1272" hidden="1"/>
    <col min="11622" max="11627" width="16.08984375" style="1272" hidden="1"/>
    <col min="11628" max="11628" width="6.08984375" style="1272" hidden="1"/>
    <col min="11629" max="11629" width="3" style="1272" hidden="1"/>
    <col min="11630" max="11869" width="8.6328125" style="1272" hidden="1"/>
    <col min="11870" max="11875" width="14.90625" style="1272" hidden="1"/>
    <col min="11876" max="11877" width="15.90625" style="1272" hidden="1"/>
    <col min="11878" max="11883" width="16.08984375" style="1272" hidden="1"/>
    <col min="11884" max="11884" width="6.08984375" style="1272" hidden="1"/>
    <col min="11885" max="11885" width="3" style="1272" hidden="1"/>
    <col min="11886" max="12125" width="8.6328125" style="1272" hidden="1"/>
    <col min="12126" max="12131" width="14.90625" style="1272" hidden="1"/>
    <col min="12132" max="12133" width="15.90625" style="1272" hidden="1"/>
    <col min="12134" max="12139" width="16.08984375" style="1272" hidden="1"/>
    <col min="12140" max="12140" width="6.08984375" style="1272" hidden="1"/>
    <col min="12141" max="12141" width="3" style="1272" hidden="1"/>
    <col min="12142" max="12381" width="8.6328125" style="1272" hidden="1"/>
    <col min="12382" max="12387" width="14.90625" style="1272" hidden="1"/>
    <col min="12388" max="12389" width="15.90625" style="1272" hidden="1"/>
    <col min="12390" max="12395" width="16.08984375" style="1272" hidden="1"/>
    <col min="12396" max="12396" width="6.08984375" style="1272" hidden="1"/>
    <col min="12397" max="12397" width="3" style="1272" hidden="1"/>
    <col min="12398" max="12637" width="8.6328125" style="1272" hidden="1"/>
    <col min="12638" max="12643" width="14.90625" style="1272" hidden="1"/>
    <col min="12644" max="12645" width="15.90625" style="1272" hidden="1"/>
    <col min="12646" max="12651" width="16.08984375" style="1272" hidden="1"/>
    <col min="12652" max="12652" width="6.08984375" style="1272" hidden="1"/>
    <col min="12653" max="12653" width="3" style="1272" hidden="1"/>
    <col min="12654" max="12893" width="8.6328125" style="1272" hidden="1"/>
    <col min="12894" max="12899" width="14.90625" style="1272" hidden="1"/>
    <col min="12900" max="12901" width="15.90625" style="1272" hidden="1"/>
    <col min="12902" max="12907" width="16.08984375" style="1272" hidden="1"/>
    <col min="12908" max="12908" width="6.08984375" style="1272" hidden="1"/>
    <col min="12909" max="12909" width="3" style="1272" hidden="1"/>
    <col min="12910" max="13149" width="8.6328125" style="1272" hidden="1"/>
    <col min="13150" max="13155" width="14.90625" style="1272" hidden="1"/>
    <col min="13156" max="13157" width="15.90625" style="1272" hidden="1"/>
    <col min="13158" max="13163" width="16.08984375" style="1272" hidden="1"/>
    <col min="13164" max="13164" width="6.08984375" style="1272" hidden="1"/>
    <col min="13165" max="13165" width="3" style="1272" hidden="1"/>
    <col min="13166" max="13405" width="8.6328125" style="1272" hidden="1"/>
    <col min="13406" max="13411" width="14.90625" style="1272" hidden="1"/>
    <col min="13412" max="13413" width="15.90625" style="1272" hidden="1"/>
    <col min="13414" max="13419" width="16.08984375" style="1272" hidden="1"/>
    <col min="13420" max="13420" width="6.08984375" style="1272" hidden="1"/>
    <col min="13421" max="13421" width="3" style="1272" hidden="1"/>
    <col min="13422" max="13661" width="8.6328125" style="1272" hidden="1"/>
    <col min="13662" max="13667" width="14.90625" style="1272" hidden="1"/>
    <col min="13668" max="13669" width="15.90625" style="1272" hidden="1"/>
    <col min="13670" max="13675" width="16.08984375" style="1272" hidden="1"/>
    <col min="13676" max="13676" width="6.08984375" style="1272" hidden="1"/>
    <col min="13677" max="13677" width="3" style="1272" hidden="1"/>
    <col min="13678" max="13917" width="8.6328125" style="1272" hidden="1"/>
    <col min="13918" max="13923" width="14.90625" style="1272" hidden="1"/>
    <col min="13924" max="13925" width="15.90625" style="1272" hidden="1"/>
    <col min="13926" max="13931" width="16.08984375" style="1272" hidden="1"/>
    <col min="13932" max="13932" width="6.08984375" style="1272" hidden="1"/>
    <col min="13933" max="13933" width="3" style="1272" hidden="1"/>
    <col min="13934" max="14173" width="8.6328125" style="1272" hidden="1"/>
    <col min="14174" max="14179" width="14.90625" style="1272" hidden="1"/>
    <col min="14180" max="14181" width="15.90625" style="1272" hidden="1"/>
    <col min="14182" max="14187" width="16.08984375" style="1272" hidden="1"/>
    <col min="14188" max="14188" width="6.08984375" style="1272" hidden="1"/>
    <col min="14189" max="14189" width="3" style="1272" hidden="1"/>
    <col min="14190" max="14429" width="8.6328125" style="1272" hidden="1"/>
    <col min="14430" max="14435" width="14.90625" style="1272" hidden="1"/>
    <col min="14436" max="14437" width="15.90625" style="1272" hidden="1"/>
    <col min="14438" max="14443" width="16.08984375" style="1272" hidden="1"/>
    <col min="14444" max="14444" width="6.08984375" style="1272" hidden="1"/>
    <col min="14445" max="14445" width="3" style="1272" hidden="1"/>
    <col min="14446" max="14685" width="8.6328125" style="1272" hidden="1"/>
    <col min="14686" max="14691" width="14.90625" style="1272" hidden="1"/>
    <col min="14692" max="14693" width="15.90625" style="1272" hidden="1"/>
    <col min="14694" max="14699" width="16.08984375" style="1272" hidden="1"/>
    <col min="14700" max="14700" width="6.08984375" style="1272" hidden="1"/>
    <col min="14701" max="14701" width="3" style="1272" hidden="1"/>
    <col min="14702" max="14941" width="8.6328125" style="1272" hidden="1"/>
    <col min="14942" max="14947" width="14.90625" style="1272" hidden="1"/>
    <col min="14948" max="14949" width="15.90625" style="1272" hidden="1"/>
    <col min="14950" max="14955" width="16.08984375" style="1272" hidden="1"/>
    <col min="14956" max="14956" width="6.08984375" style="1272" hidden="1"/>
    <col min="14957" max="14957" width="3" style="1272" hidden="1"/>
    <col min="14958" max="15197" width="8.6328125" style="1272" hidden="1"/>
    <col min="15198" max="15203" width="14.90625" style="1272" hidden="1"/>
    <col min="15204" max="15205" width="15.90625" style="1272" hidden="1"/>
    <col min="15206" max="15211" width="16.08984375" style="1272" hidden="1"/>
    <col min="15212" max="15212" width="6.08984375" style="1272" hidden="1"/>
    <col min="15213" max="15213" width="3" style="1272" hidden="1"/>
    <col min="15214" max="15453" width="8.6328125" style="1272" hidden="1"/>
    <col min="15454" max="15459" width="14.90625" style="1272" hidden="1"/>
    <col min="15460" max="15461" width="15.90625" style="1272" hidden="1"/>
    <col min="15462" max="15467" width="16.08984375" style="1272" hidden="1"/>
    <col min="15468" max="15468" width="6.08984375" style="1272" hidden="1"/>
    <col min="15469" max="15469" width="3" style="1272" hidden="1"/>
    <col min="15470" max="15709" width="8.6328125" style="1272" hidden="1"/>
    <col min="15710" max="15715" width="14.90625" style="1272" hidden="1"/>
    <col min="15716" max="15717" width="15.90625" style="1272" hidden="1"/>
    <col min="15718" max="15723" width="16.08984375" style="1272" hidden="1"/>
    <col min="15724" max="15724" width="6.08984375" style="1272" hidden="1"/>
    <col min="15725" max="15725" width="3" style="1272" hidden="1"/>
    <col min="15726" max="15965" width="8.6328125" style="1272" hidden="1"/>
    <col min="15966" max="15971" width="14.90625" style="1272" hidden="1"/>
    <col min="15972" max="15973" width="15.90625" style="1272" hidden="1"/>
    <col min="15974" max="15979" width="16.08984375" style="1272" hidden="1"/>
    <col min="15980" max="15980" width="6.08984375" style="1272" hidden="1"/>
    <col min="15981" max="15981" width="3" style="1272" hidden="1"/>
    <col min="15982" max="16221" width="8.6328125" style="1272" hidden="1"/>
    <col min="16222" max="16227" width="14.90625" style="1272" hidden="1"/>
    <col min="16228" max="16229" width="15.90625" style="1272" hidden="1"/>
    <col min="16230" max="16235" width="16.08984375" style="1272" hidden="1"/>
    <col min="16236" max="16236" width="6.08984375" style="1272" hidden="1"/>
    <col min="16237" max="16237" width="3" style="1272" hidden="1"/>
    <col min="16238" max="16384" width="8.6328125" style="1272" hidden="1"/>
  </cols>
  <sheetData>
    <row r="1" spans="1:143" ht="42.75" customHeight="1" x14ac:dyDescent="0.2">
      <c r="A1" s="1270"/>
      <c r="B1" s="1271"/>
      <c r="DD1" s="1272"/>
      <c r="DE1" s="1272"/>
    </row>
    <row r="2" spans="1:143" ht="25.5" customHeight="1" x14ac:dyDescent="0.2">
      <c r="A2" s="1273"/>
      <c r="C2" s="1273"/>
      <c r="O2" s="1273"/>
      <c r="P2" s="1273"/>
      <c r="Q2" s="1273"/>
      <c r="R2" s="1273"/>
      <c r="S2" s="1273"/>
      <c r="T2" s="1273"/>
      <c r="U2" s="1273"/>
      <c r="V2" s="1273"/>
      <c r="W2" s="1273"/>
      <c r="X2" s="1273"/>
      <c r="Y2" s="1273"/>
      <c r="Z2" s="1273"/>
      <c r="AA2" s="1273"/>
      <c r="AB2" s="1273"/>
      <c r="AC2" s="1273"/>
      <c r="AD2" s="1273"/>
      <c r="AE2" s="1273"/>
      <c r="AF2" s="1273"/>
      <c r="AG2" s="1273"/>
      <c r="AH2" s="1273"/>
      <c r="AI2" s="1273"/>
      <c r="AU2" s="1273"/>
      <c r="BG2" s="1273"/>
      <c r="BS2" s="1273"/>
      <c r="CE2" s="1273"/>
      <c r="CQ2" s="1273"/>
      <c r="DD2" s="1272"/>
      <c r="DE2" s="1272"/>
    </row>
    <row r="3" spans="1:143" ht="25.5" customHeight="1" x14ac:dyDescent="0.2">
      <c r="A3" s="1273"/>
      <c r="C3" s="1273"/>
      <c r="O3" s="1273"/>
      <c r="P3" s="1273"/>
      <c r="Q3" s="1273"/>
      <c r="R3" s="1273"/>
      <c r="S3" s="1273"/>
      <c r="T3" s="1273"/>
      <c r="U3" s="1273"/>
      <c r="V3" s="1273"/>
      <c r="W3" s="1273"/>
      <c r="X3" s="1273"/>
      <c r="Y3" s="1273"/>
      <c r="Z3" s="1273"/>
      <c r="AA3" s="1273"/>
      <c r="AB3" s="1273"/>
      <c r="AC3" s="1273"/>
      <c r="AD3" s="1273"/>
      <c r="AE3" s="1273"/>
      <c r="AF3" s="1273"/>
      <c r="AG3" s="1273"/>
      <c r="AH3" s="1273"/>
      <c r="AI3" s="1273"/>
      <c r="AU3" s="1273"/>
      <c r="BG3" s="1273"/>
      <c r="BS3" s="1273"/>
      <c r="CE3" s="1273"/>
      <c r="CQ3" s="1273"/>
      <c r="DD3" s="1272"/>
      <c r="DE3" s="1272"/>
    </row>
    <row r="4" spans="1:143" s="291" customFormat="1" ht="13" x14ac:dyDescent="0.2">
      <c r="A4" s="1273"/>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1273"/>
      <c r="CL4" s="1273"/>
      <c r="CM4" s="1273"/>
      <c r="CN4" s="1273"/>
      <c r="CO4" s="1273"/>
      <c r="CP4" s="1273"/>
      <c r="CQ4" s="1273"/>
      <c r="CR4" s="1273"/>
      <c r="CS4" s="1273"/>
      <c r="CT4" s="1273"/>
      <c r="CU4" s="1273"/>
      <c r="CV4" s="1273"/>
      <c r="CW4" s="1273"/>
      <c r="CX4" s="1273"/>
      <c r="CY4" s="1273"/>
      <c r="CZ4" s="1273"/>
      <c r="DA4" s="1273"/>
      <c r="DB4" s="1273"/>
      <c r="DC4" s="1273"/>
      <c r="DD4" s="1273"/>
      <c r="DE4" s="1273"/>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1273"/>
      <c r="B5" s="1273"/>
      <c r="C5" s="1273"/>
      <c r="D5" s="1273"/>
      <c r="E5" s="1273"/>
      <c r="F5" s="1273"/>
      <c r="G5" s="1273"/>
      <c r="H5" s="1273"/>
      <c r="I5" s="1273"/>
      <c r="J5" s="1273"/>
      <c r="K5" s="1273"/>
      <c r="L5" s="1273"/>
      <c r="M5" s="1273"/>
      <c r="N5" s="1273"/>
      <c r="O5" s="1273"/>
      <c r="P5" s="1273"/>
      <c r="Q5" s="1273"/>
      <c r="R5" s="1273"/>
      <c r="S5" s="1273"/>
      <c r="T5" s="1273"/>
      <c r="U5" s="1273"/>
      <c r="V5" s="1273"/>
      <c r="W5" s="1273"/>
      <c r="X5" s="1273"/>
      <c r="Y5" s="1273"/>
      <c r="Z5" s="1273"/>
      <c r="AA5" s="1273"/>
      <c r="AB5" s="1273"/>
      <c r="AC5" s="1273"/>
      <c r="AD5" s="1273"/>
      <c r="AE5" s="1273"/>
      <c r="AF5" s="1273"/>
      <c r="AG5" s="1273"/>
      <c r="AH5" s="1273"/>
      <c r="AI5" s="1273"/>
      <c r="AJ5" s="1273"/>
      <c r="AK5" s="1273"/>
      <c r="AL5" s="1273"/>
      <c r="AM5" s="1273"/>
      <c r="AN5" s="1273"/>
      <c r="AO5" s="1273"/>
      <c r="AP5" s="1273"/>
      <c r="AQ5" s="1273"/>
      <c r="AR5" s="1273"/>
      <c r="AS5" s="1273"/>
      <c r="AT5" s="1273"/>
      <c r="AU5" s="1273"/>
      <c r="AV5" s="1273"/>
      <c r="AW5" s="1273"/>
      <c r="AX5" s="1273"/>
      <c r="AY5" s="1273"/>
      <c r="AZ5" s="1273"/>
      <c r="BA5" s="1273"/>
      <c r="BB5" s="1273"/>
      <c r="BC5" s="1273"/>
      <c r="BD5" s="1273"/>
      <c r="BE5" s="1273"/>
      <c r="BF5" s="1273"/>
      <c r="BG5" s="1273"/>
      <c r="BH5" s="1273"/>
      <c r="BI5" s="1273"/>
      <c r="BJ5" s="1273"/>
      <c r="BK5" s="1273"/>
      <c r="BL5" s="1273"/>
      <c r="BM5" s="1273"/>
      <c r="BN5" s="1273"/>
      <c r="BO5" s="1273"/>
      <c r="BP5" s="1273"/>
      <c r="BQ5" s="1273"/>
      <c r="BR5" s="1273"/>
      <c r="BS5" s="1273"/>
      <c r="BT5" s="1273"/>
      <c r="BU5" s="1273"/>
      <c r="BV5" s="1273"/>
      <c r="BW5" s="1273"/>
      <c r="BX5" s="1273"/>
      <c r="BY5" s="1273"/>
      <c r="BZ5" s="1273"/>
      <c r="CA5" s="1273"/>
      <c r="CB5" s="1273"/>
      <c r="CC5" s="1273"/>
      <c r="CD5" s="1273"/>
      <c r="CE5" s="1273"/>
      <c r="CF5" s="1273"/>
      <c r="CG5" s="1273"/>
      <c r="CH5" s="1273"/>
      <c r="CI5" s="1273"/>
      <c r="CJ5" s="1273"/>
      <c r="CK5" s="1273"/>
      <c r="CL5" s="1273"/>
      <c r="CM5" s="1273"/>
      <c r="CN5" s="1273"/>
      <c r="CO5" s="1273"/>
      <c r="CP5" s="1273"/>
      <c r="CQ5" s="1273"/>
      <c r="CR5" s="1273"/>
      <c r="CS5" s="1273"/>
      <c r="CT5" s="1273"/>
      <c r="CU5" s="1273"/>
      <c r="CV5" s="1273"/>
      <c r="CW5" s="1273"/>
      <c r="CX5" s="1273"/>
      <c r="CY5" s="1273"/>
      <c r="CZ5" s="1273"/>
      <c r="DA5" s="1273"/>
      <c r="DB5" s="1273"/>
      <c r="DC5" s="1273"/>
      <c r="DD5" s="1273"/>
      <c r="DE5" s="1273"/>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1273"/>
      <c r="B6" s="1273"/>
      <c r="C6" s="1273"/>
      <c r="D6" s="1273"/>
      <c r="E6" s="1273"/>
      <c r="F6" s="1273"/>
      <c r="G6" s="1273"/>
      <c r="H6" s="1273"/>
      <c r="I6" s="1273"/>
      <c r="J6" s="1273"/>
      <c r="K6" s="1273"/>
      <c r="L6" s="1273"/>
      <c r="M6" s="1273"/>
      <c r="N6" s="1273"/>
      <c r="O6" s="1273"/>
      <c r="P6" s="1273"/>
      <c r="Q6" s="1273"/>
      <c r="R6" s="1273"/>
      <c r="S6" s="1273"/>
      <c r="T6" s="1273"/>
      <c r="U6" s="1273"/>
      <c r="V6" s="1273"/>
      <c r="W6" s="1273"/>
      <c r="X6" s="1273"/>
      <c r="Y6" s="1273"/>
      <c r="Z6" s="1273"/>
      <c r="AA6" s="1273"/>
      <c r="AB6" s="1273"/>
      <c r="AC6" s="1273"/>
      <c r="AD6" s="1273"/>
      <c r="AE6" s="1273"/>
      <c r="AF6" s="1273"/>
      <c r="AG6" s="1273"/>
      <c r="AH6" s="1273"/>
      <c r="AI6" s="1273"/>
      <c r="AJ6" s="1273"/>
      <c r="AK6" s="1273"/>
      <c r="AL6" s="1273"/>
      <c r="AM6" s="1273"/>
      <c r="AN6" s="1273"/>
      <c r="AO6" s="1273"/>
      <c r="AP6" s="1273"/>
      <c r="AQ6" s="1273"/>
      <c r="AR6" s="1273"/>
      <c r="AS6" s="1273"/>
      <c r="AT6" s="1273"/>
      <c r="AU6" s="1273"/>
      <c r="AV6" s="1273"/>
      <c r="AW6" s="1273"/>
      <c r="AX6" s="1273"/>
      <c r="AY6" s="1273"/>
      <c r="AZ6" s="1273"/>
      <c r="BA6" s="1273"/>
      <c r="BB6" s="1273"/>
      <c r="BC6" s="1273"/>
      <c r="BD6" s="1273"/>
      <c r="BE6" s="1273"/>
      <c r="BF6" s="1273"/>
      <c r="BG6" s="1273"/>
      <c r="BH6" s="1273"/>
      <c r="BI6" s="1273"/>
      <c r="BJ6" s="1273"/>
      <c r="BK6" s="1273"/>
      <c r="BL6" s="1273"/>
      <c r="BM6" s="1273"/>
      <c r="BN6" s="1273"/>
      <c r="BO6" s="1273"/>
      <c r="BP6" s="1273"/>
      <c r="BQ6" s="1273"/>
      <c r="BR6" s="1273"/>
      <c r="BS6" s="1273"/>
      <c r="BT6" s="1273"/>
      <c r="BU6" s="1273"/>
      <c r="BV6" s="1273"/>
      <c r="BW6" s="1273"/>
      <c r="BX6" s="1273"/>
      <c r="BY6" s="1273"/>
      <c r="BZ6" s="1273"/>
      <c r="CA6" s="1273"/>
      <c r="CB6" s="1273"/>
      <c r="CC6" s="1273"/>
      <c r="CD6" s="1273"/>
      <c r="CE6" s="1273"/>
      <c r="CF6" s="1273"/>
      <c r="CG6" s="1273"/>
      <c r="CH6" s="1273"/>
      <c r="CI6" s="1273"/>
      <c r="CJ6" s="1273"/>
      <c r="CK6" s="1273"/>
      <c r="CL6" s="1273"/>
      <c r="CM6" s="1273"/>
      <c r="CN6" s="1273"/>
      <c r="CO6" s="1273"/>
      <c r="CP6" s="1273"/>
      <c r="CQ6" s="1273"/>
      <c r="CR6" s="1273"/>
      <c r="CS6" s="1273"/>
      <c r="CT6" s="1273"/>
      <c r="CU6" s="1273"/>
      <c r="CV6" s="1273"/>
      <c r="CW6" s="1273"/>
      <c r="CX6" s="1273"/>
      <c r="CY6" s="1273"/>
      <c r="CZ6" s="1273"/>
      <c r="DA6" s="1273"/>
      <c r="DB6" s="1273"/>
      <c r="DC6" s="1273"/>
      <c r="DD6" s="1273"/>
      <c r="DE6" s="1273"/>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1273"/>
      <c r="B7" s="1273"/>
      <c r="C7" s="1273"/>
      <c r="D7" s="1273"/>
      <c r="E7" s="1273"/>
      <c r="F7" s="1273"/>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3"/>
      <c r="AI7" s="1273"/>
      <c r="AJ7" s="1273"/>
      <c r="AK7" s="1273"/>
      <c r="AL7" s="1273"/>
      <c r="AM7" s="1273"/>
      <c r="AN7" s="1273"/>
      <c r="AO7" s="1273"/>
      <c r="AP7" s="1273"/>
      <c r="AQ7" s="1273"/>
      <c r="AR7" s="1273"/>
      <c r="AS7" s="1273"/>
      <c r="AT7" s="1273"/>
      <c r="AU7" s="1273"/>
      <c r="AV7" s="1273"/>
      <c r="AW7" s="1273"/>
      <c r="AX7" s="1273"/>
      <c r="AY7" s="1273"/>
      <c r="AZ7" s="1273"/>
      <c r="BA7" s="1273"/>
      <c r="BB7" s="1273"/>
      <c r="BC7" s="1273"/>
      <c r="BD7" s="1273"/>
      <c r="BE7" s="1273"/>
      <c r="BF7" s="1273"/>
      <c r="BG7" s="1273"/>
      <c r="BH7" s="1273"/>
      <c r="BI7" s="1273"/>
      <c r="BJ7" s="1273"/>
      <c r="BK7" s="1273"/>
      <c r="BL7" s="1273"/>
      <c r="BM7" s="1273"/>
      <c r="BN7" s="1273"/>
      <c r="BO7" s="1273"/>
      <c r="BP7" s="1273"/>
      <c r="BQ7" s="1273"/>
      <c r="BR7" s="1273"/>
      <c r="BS7" s="1273"/>
      <c r="BT7" s="1273"/>
      <c r="BU7" s="1273"/>
      <c r="BV7" s="1273"/>
      <c r="BW7" s="1273"/>
      <c r="BX7" s="1273"/>
      <c r="BY7" s="1273"/>
      <c r="BZ7" s="1273"/>
      <c r="CA7" s="1273"/>
      <c r="CB7" s="1273"/>
      <c r="CC7" s="1273"/>
      <c r="CD7" s="1273"/>
      <c r="CE7" s="1273"/>
      <c r="CF7" s="1273"/>
      <c r="CG7" s="1273"/>
      <c r="CH7" s="1273"/>
      <c r="CI7" s="1273"/>
      <c r="CJ7" s="1273"/>
      <c r="CK7" s="1273"/>
      <c r="CL7" s="1273"/>
      <c r="CM7" s="1273"/>
      <c r="CN7" s="1273"/>
      <c r="CO7" s="1273"/>
      <c r="CP7" s="1273"/>
      <c r="CQ7" s="1273"/>
      <c r="CR7" s="1273"/>
      <c r="CS7" s="1273"/>
      <c r="CT7" s="1273"/>
      <c r="CU7" s="1273"/>
      <c r="CV7" s="1273"/>
      <c r="CW7" s="1273"/>
      <c r="CX7" s="1273"/>
      <c r="CY7" s="1273"/>
      <c r="CZ7" s="1273"/>
      <c r="DA7" s="1273"/>
      <c r="DB7" s="1273"/>
      <c r="DC7" s="1273"/>
      <c r="DD7" s="1273"/>
      <c r="DE7" s="1273"/>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1273"/>
      <c r="B8" s="1273"/>
      <c r="C8" s="1273"/>
      <c r="D8" s="1273"/>
      <c r="E8" s="1273"/>
      <c r="F8" s="1273"/>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3"/>
      <c r="AF8" s="1273"/>
      <c r="AG8" s="1273"/>
      <c r="AH8" s="1273"/>
      <c r="AI8" s="1273"/>
      <c r="AJ8" s="1273"/>
      <c r="AK8" s="1273"/>
      <c r="AL8" s="1273"/>
      <c r="AM8" s="1273"/>
      <c r="AN8" s="1273"/>
      <c r="AO8" s="1273"/>
      <c r="AP8" s="1273"/>
      <c r="AQ8" s="1273"/>
      <c r="AR8" s="1273"/>
      <c r="AS8" s="1273"/>
      <c r="AT8" s="1273"/>
      <c r="AU8" s="1273"/>
      <c r="AV8" s="1273"/>
      <c r="AW8" s="1273"/>
      <c r="AX8" s="1273"/>
      <c r="AY8" s="1273"/>
      <c r="AZ8" s="1273"/>
      <c r="BA8" s="1273"/>
      <c r="BB8" s="1273"/>
      <c r="BC8" s="1273"/>
      <c r="BD8" s="1273"/>
      <c r="BE8" s="1273"/>
      <c r="BF8" s="1273"/>
      <c r="BG8" s="1273"/>
      <c r="BH8" s="1273"/>
      <c r="BI8" s="1273"/>
      <c r="BJ8" s="1273"/>
      <c r="BK8" s="1273"/>
      <c r="BL8" s="1273"/>
      <c r="BM8" s="1273"/>
      <c r="BN8" s="1273"/>
      <c r="BO8" s="1273"/>
      <c r="BP8" s="1273"/>
      <c r="BQ8" s="1273"/>
      <c r="BR8" s="1273"/>
      <c r="BS8" s="1273"/>
      <c r="BT8" s="1273"/>
      <c r="BU8" s="1273"/>
      <c r="BV8" s="1273"/>
      <c r="BW8" s="1273"/>
      <c r="BX8" s="1273"/>
      <c r="BY8" s="1273"/>
      <c r="BZ8" s="1273"/>
      <c r="CA8" s="1273"/>
      <c r="CB8" s="1273"/>
      <c r="CC8" s="1273"/>
      <c r="CD8" s="1273"/>
      <c r="CE8" s="1273"/>
      <c r="CF8" s="1273"/>
      <c r="CG8" s="1273"/>
      <c r="CH8" s="1273"/>
      <c r="CI8" s="1273"/>
      <c r="CJ8" s="1273"/>
      <c r="CK8" s="1273"/>
      <c r="CL8" s="1273"/>
      <c r="CM8" s="1273"/>
      <c r="CN8" s="1273"/>
      <c r="CO8" s="1273"/>
      <c r="CP8" s="1273"/>
      <c r="CQ8" s="1273"/>
      <c r="CR8" s="1273"/>
      <c r="CS8" s="1273"/>
      <c r="CT8" s="1273"/>
      <c r="CU8" s="1273"/>
      <c r="CV8" s="1273"/>
      <c r="CW8" s="1273"/>
      <c r="CX8" s="1273"/>
      <c r="CY8" s="1273"/>
      <c r="CZ8" s="1273"/>
      <c r="DA8" s="1273"/>
      <c r="DB8" s="1273"/>
      <c r="DC8" s="1273"/>
      <c r="DD8" s="1273"/>
      <c r="DE8" s="1273"/>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1273"/>
      <c r="B9" s="1273"/>
      <c r="C9" s="1273"/>
      <c r="D9" s="1273"/>
      <c r="E9" s="1273"/>
      <c r="F9" s="1273"/>
      <c r="G9" s="1273"/>
      <c r="H9" s="1273"/>
      <c r="I9" s="1273"/>
      <c r="J9" s="1273"/>
      <c r="K9" s="1273"/>
      <c r="L9" s="1273"/>
      <c r="M9" s="1273"/>
      <c r="N9" s="1273"/>
      <c r="O9" s="1273"/>
      <c r="P9" s="1273"/>
      <c r="Q9" s="1273"/>
      <c r="R9" s="1273"/>
      <c r="S9" s="1273"/>
      <c r="T9" s="1273"/>
      <c r="U9" s="1273"/>
      <c r="V9" s="1273"/>
      <c r="W9" s="1273"/>
      <c r="X9" s="1273"/>
      <c r="Y9" s="1273"/>
      <c r="Z9" s="1273"/>
      <c r="AA9" s="1273"/>
      <c r="AB9" s="1273"/>
      <c r="AC9" s="1273"/>
      <c r="AD9" s="1273"/>
      <c r="AE9" s="1273"/>
      <c r="AF9" s="1273"/>
      <c r="AG9" s="1273"/>
      <c r="AH9" s="1273"/>
      <c r="AI9" s="1273"/>
      <c r="AJ9" s="1273"/>
      <c r="AK9" s="1273"/>
      <c r="AL9" s="1273"/>
      <c r="AM9" s="1273"/>
      <c r="AN9" s="1273"/>
      <c r="AO9" s="1273"/>
      <c r="AP9" s="1273"/>
      <c r="AQ9" s="1273"/>
      <c r="AR9" s="1273"/>
      <c r="AS9" s="1273"/>
      <c r="AT9" s="1273"/>
      <c r="AU9" s="1273"/>
      <c r="AV9" s="1273"/>
      <c r="AW9" s="1273"/>
      <c r="AX9" s="1273"/>
      <c r="AY9" s="1273"/>
      <c r="AZ9" s="1273"/>
      <c r="BA9" s="1273"/>
      <c r="BB9" s="1273"/>
      <c r="BC9" s="1273"/>
      <c r="BD9" s="1273"/>
      <c r="BE9" s="1273"/>
      <c r="BF9" s="1273"/>
      <c r="BG9" s="1273"/>
      <c r="BH9" s="1273"/>
      <c r="BI9" s="1273"/>
      <c r="BJ9" s="1273"/>
      <c r="BK9" s="1273"/>
      <c r="BL9" s="1273"/>
      <c r="BM9" s="1273"/>
      <c r="BN9" s="1273"/>
      <c r="BO9" s="1273"/>
      <c r="BP9" s="1273"/>
      <c r="BQ9" s="1273"/>
      <c r="BR9" s="1273"/>
      <c r="BS9" s="1273"/>
      <c r="BT9" s="1273"/>
      <c r="BU9" s="1273"/>
      <c r="BV9" s="1273"/>
      <c r="BW9" s="1273"/>
      <c r="BX9" s="1273"/>
      <c r="BY9" s="1273"/>
      <c r="BZ9" s="1273"/>
      <c r="CA9" s="1273"/>
      <c r="CB9" s="1273"/>
      <c r="CC9" s="1273"/>
      <c r="CD9" s="1273"/>
      <c r="CE9" s="1273"/>
      <c r="CF9" s="1273"/>
      <c r="CG9" s="1273"/>
      <c r="CH9" s="1273"/>
      <c r="CI9" s="1273"/>
      <c r="CJ9" s="1273"/>
      <c r="CK9" s="1273"/>
      <c r="CL9" s="1273"/>
      <c r="CM9" s="1273"/>
      <c r="CN9" s="1273"/>
      <c r="CO9" s="1273"/>
      <c r="CP9" s="1273"/>
      <c r="CQ9" s="1273"/>
      <c r="CR9" s="1273"/>
      <c r="CS9" s="1273"/>
      <c r="CT9" s="1273"/>
      <c r="CU9" s="1273"/>
      <c r="CV9" s="1273"/>
      <c r="CW9" s="1273"/>
      <c r="CX9" s="1273"/>
      <c r="CY9" s="1273"/>
      <c r="CZ9" s="1273"/>
      <c r="DA9" s="1273"/>
      <c r="DB9" s="1273"/>
      <c r="DC9" s="1273"/>
      <c r="DD9" s="1273"/>
      <c r="DE9" s="1273"/>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1273"/>
      <c r="B10" s="1273"/>
      <c r="C10" s="1273"/>
      <c r="D10" s="1273"/>
      <c r="E10" s="1273"/>
      <c r="F10" s="1273"/>
      <c r="G10" s="1273"/>
      <c r="H10" s="1273"/>
      <c r="I10" s="1273"/>
      <c r="J10" s="1273"/>
      <c r="K10" s="1273"/>
      <c r="L10" s="1273"/>
      <c r="M10" s="1273"/>
      <c r="N10" s="1273"/>
      <c r="O10" s="1273"/>
      <c r="P10" s="1273"/>
      <c r="Q10" s="1273"/>
      <c r="R10" s="1273"/>
      <c r="S10" s="1273"/>
      <c r="T10" s="1273"/>
      <c r="U10" s="1273"/>
      <c r="V10" s="1273"/>
      <c r="W10" s="1273"/>
      <c r="X10" s="1273"/>
      <c r="Y10" s="1273"/>
      <c r="Z10" s="1273"/>
      <c r="AA10" s="1273"/>
      <c r="AB10" s="1273"/>
      <c r="AC10" s="1273"/>
      <c r="AD10" s="1273"/>
      <c r="AE10" s="1273"/>
      <c r="AF10" s="1273"/>
      <c r="AG10" s="1273"/>
      <c r="AH10" s="1273"/>
      <c r="AI10" s="1273"/>
      <c r="AJ10" s="1273"/>
      <c r="AK10" s="1273"/>
      <c r="AL10" s="1273"/>
      <c r="AM10" s="1273"/>
      <c r="AN10" s="1273"/>
      <c r="AO10" s="1273"/>
      <c r="AP10" s="1273"/>
      <c r="AQ10" s="1273"/>
      <c r="AR10" s="1273"/>
      <c r="AS10" s="1273"/>
      <c r="AT10" s="1273"/>
      <c r="AU10" s="1273"/>
      <c r="AV10" s="1273"/>
      <c r="AW10" s="1273"/>
      <c r="AX10" s="1273"/>
      <c r="AY10" s="1273"/>
      <c r="AZ10" s="1273"/>
      <c r="BA10" s="1273"/>
      <c r="BB10" s="1273"/>
      <c r="BC10" s="1273"/>
      <c r="BD10" s="1273"/>
      <c r="BE10" s="1273"/>
      <c r="BF10" s="1273"/>
      <c r="BG10" s="1273"/>
      <c r="BH10" s="1273"/>
      <c r="BI10" s="1273"/>
      <c r="BJ10" s="1273"/>
      <c r="BK10" s="1273"/>
      <c r="BL10" s="1273"/>
      <c r="BM10" s="1273"/>
      <c r="BN10" s="1273"/>
      <c r="BO10" s="1273"/>
      <c r="BP10" s="1273"/>
      <c r="BQ10" s="1273"/>
      <c r="BR10" s="1273"/>
      <c r="BS10" s="1273"/>
      <c r="BT10" s="1273"/>
      <c r="BU10" s="1273"/>
      <c r="BV10" s="1273"/>
      <c r="BW10" s="1273"/>
      <c r="BX10" s="1273"/>
      <c r="BY10" s="1273"/>
      <c r="BZ10" s="1273"/>
      <c r="CA10" s="1273"/>
      <c r="CB10" s="1273"/>
      <c r="CC10" s="1273"/>
      <c r="CD10" s="1273"/>
      <c r="CE10" s="1273"/>
      <c r="CF10" s="1273"/>
      <c r="CG10" s="1273"/>
      <c r="CH10" s="1273"/>
      <c r="CI10" s="1273"/>
      <c r="CJ10" s="1273"/>
      <c r="CK10" s="1273"/>
      <c r="CL10" s="1273"/>
      <c r="CM10" s="1273"/>
      <c r="CN10" s="1273"/>
      <c r="CO10" s="1273"/>
      <c r="CP10" s="1273"/>
      <c r="CQ10" s="1273"/>
      <c r="CR10" s="1273"/>
      <c r="CS10" s="1273"/>
      <c r="CT10" s="1273"/>
      <c r="CU10" s="1273"/>
      <c r="CV10" s="1273"/>
      <c r="CW10" s="1273"/>
      <c r="CX10" s="1273"/>
      <c r="CY10" s="1273"/>
      <c r="CZ10" s="1273"/>
      <c r="DA10" s="1273"/>
      <c r="DB10" s="1273"/>
      <c r="DC10" s="1273"/>
      <c r="DD10" s="1273"/>
      <c r="DE10" s="1273"/>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ht="13" x14ac:dyDescent="0.2">
      <c r="A11" s="1273"/>
      <c r="B11" s="1273"/>
      <c r="C11" s="1273"/>
      <c r="D11" s="1273"/>
      <c r="E11" s="1273"/>
      <c r="F11" s="1273"/>
      <c r="G11" s="1273"/>
      <c r="H11" s="1273"/>
      <c r="I11" s="1273"/>
      <c r="J11" s="1273"/>
      <c r="K11" s="1273"/>
      <c r="L11" s="1273"/>
      <c r="M11" s="1273"/>
      <c r="N11" s="1273"/>
      <c r="O11" s="1273"/>
      <c r="P11" s="1273"/>
      <c r="Q11" s="1273"/>
      <c r="R11" s="1273"/>
      <c r="S11" s="1273"/>
      <c r="T11" s="1273"/>
      <c r="U11" s="1273"/>
      <c r="V11" s="1273"/>
      <c r="W11" s="1273"/>
      <c r="X11" s="1273"/>
      <c r="Y11" s="1273"/>
      <c r="Z11" s="1273"/>
      <c r="AA11" s="1273"/>
      <c r="AB11" s="1273"/>
      <c r="AC11" s="1273"/>
      <c r="AD11" s="1273"/>
      <c r="AE11" s="1273"/>
      <c r="AF11" s="1273"/>
      <c r="AG11" s="1273"/>
      <c r="AH11" s="1273"/>
      <c r="AI11" s="1273"/>
      <c r="AJ11" s="1273"/>
      <c r="AK11" s="1273"/>
      <c r="AL11" s="1273"/>
      <c r="AM11" s="1273"/>
      <c r="AN11" s="1273"/>
      <c r="AO11" s="1273"/>
      <c r="AP11" s="1273"/>
      <c r="AQ11" s="1273"/>
      <c r="AR11" s="1273"/>
      <c r="AS11" s="1273"/>
      <c r="AT11" s="1273"/>
      <c r="AU11" s="1273"/>
      <c r="AV11" s="1273"/>
      <c r="AW11" s="1273"/>
      <c r="AX11" s="1273"/>
      <c r="AY11" s="1273"/>
      <c r="AZ11" s="1273"/>
      <c r="BA11" s="1273"/>
      <c r="BB11" s="1273"/>
      <c r="BC11" s="1273"/>
      <c r="BD11" s="1273"/>
      <c r="BE11" s="1273"/>
      <c r="BF11" s="1273"/>
      <c r="BG11" s="1273"/>
      <c r="BH11" s="1273"/>
      <c r="BI11" s="1273"/>
      <c r="BJ11" s="1273"/>
      <c r="BK11" s="1273"/>
      <c r="BL11" s="1273"/>
      <c r="BM11" s="1273"/>
      <c r="BN11" s="1273"/>
      <c r="BO11" s="1273"/>
      <c r="BP11" s="1273"/>
      <c r="BQ11" s="1273"/>
      <c r="BR11" s="1273"/>
      <c r="BS11" s="1273"/>
      <c r="BT11" s="1273"/>
      <c r="BU11" s="1273"/>
      <c r="BV11" s="1273"/>
      <c r="BW11" s="1273"/>
      <c r="BX11" s="1273"/>
      <c r="BY11" s="1273"/>
      <c r="BZ11" s="1273"/>
      <c r="CA11" s="1273"/>
      <c r="CB11" s="1273"/>
      <c r="CC11" s="1273"/>
      <c r="CD11" s="1273"/>
      <c r="CE11" s="1273"/>
      <c r="CF11" s="1273"/>
      <c r="CG11" s="1273"/>
      <c r="CH11" s="1273"/>
      <c r="CI11" s="1273"/>
      <c r="CJ11" s="1273"/>
      <c r="CK11" s="1273"/>
      <c r="CL11" s="1273"/>
      <c r="CM11" s="1273"/>
      <c r="CN11" s="1273"/>
      <c r="CO11" s="1273"/>
      <c r="CP11" s="1273"/>
      <c r="CQ11" s="1273"/>
      <c r="CR11" s="1273"/>
      <c r="CS11" s="1273"/>
      <c r="CT11" s="1273"/>
      <c r="CU11" s="1273"/>
      <c r="CV11" s="1273"/>
      <c r="CW11" s="1273"/>
      <c r="CX11" s="1273"/>
      <c r="CY11" s="1273"/>
      <c r="CZ11" s="1273"/>
      <c r="DA11" s="1273"/>
      <c r="DB11" s="1273"/>
      <c r="DC11" s="1273"/>
      <c r="DD11" s="1273"/>
      <c r="DE11" s="1273"/>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1273"/>
      <c r="B12" s="1273"/>
      <c r="C12" s="1273"/>
      <c r="D12" s="1273"/>
      <c r="E12" s="1273"/>
      <c r="F12" s="1273"/>
      <c r="G12" s="1273"/>
      <c r="H12" s="1273"/>
      <c r="I12" s="1273"/>
      <c r="J12" s="1273"/>
      <c r="K12" s="1273"/>
      <c r="L12" s="1273"/>
      <c r="M12" s="1273"/>
      <c r="N12" s="1273"/>
      <c r="O12" s="1273"/>
      <c r="P12" s="1273"/>
      <c r="Q12" s="1273"/>
      <c r="R12" s="1273"/>
      <c r="S12" s="1273"/>
      <c r="T12" s="1273"/>
      <c r="U12" s="1273"/>
      <c r="V12" s="1273"/>
      <c r="W12" s="1273"/>
      <c r="X12" s="1273"/>
      <c r="Y12" s="1273"/>
      <c r="Z12" s="1273"/>
      <c r="AA12" s="1273"/>
      <c r="AB12" s="1273"/>
      <c r="AC12" s="1273"/>
      <c r="AD12" s="1273"/>
      <c r="AE12" s="1273"/>
      <c r="AF12" s="1273"/>
      <c r="AG12" s="1273"/>
      <c r="AH12" s="1273"/>
      <c r="AI12" s="1273"/>
      <c r="AJ12" s="1273"/>
      <c r="AK12" s="1273"/>
      <c r="AL12" s="1273"/>
      <c r="AM12" s="1273"/>
      <c r="AN12" s="1273"/>
      <c r="AO12" s="1273"/>
      <c r="AP12" s="1273"/>
      <c r="AQ12" s="1273"/>
      <c r="AR12" s="1273"/>
      <c r="AS12" s="1273"/>
      <c r="AT12" s="1273"/>
      <c r="AU12" s="1273"/>
      <c r="AV12" s="1273"/>
      <c r="AW12" s="1273"/>
      <c r="AX12" s="1273"/>
      <c r="AY12" s="1273"/>
      <c r="AZ12" s="1273"/>
      <c r="BA12" s="1273"/>
      <c r="BB12" s="1273"/>
      <c r="BC12" s="1273"/>
      <c r="BD12" s="1273"/>
      <c r="BE12" s="1273"/>
      <c r="BF12" s="1273"/>
      <c r="BG12" s="1273"/>
      <c r="BH12" s="1273"/>
      <c r="BI12" s="1273"/>
      <c r="BJ12" s="1273"/>
      <c r="BK12" s="1273"/>
      <c r="BL12" s="1273"/>
      <c r="BM12" s="1273"/>
      <c r="BN12" s="1273"/>
      <c r="BO12" s="1273"/>
      <c r="BP12" s="1273"/>
      <c r="BQ12" s="1273"/>
      <c r="BR12" s="1273"/>
      <c r="BS12" s="1273"/>
      <c r="BT12" s="1273"/>
      <c r="BU12" s="1273"/>
      <c r="BV12" s="1273"/>
      <c r="BW12" s="1273"/>
      <c r="BX12" s="1273"/>
      <c r="BY12" s="1273"/>
      <c r="BZ12" s="1273"/>
      <c r="CA12" s="1273"/>
      <c r="CB12" s="1273"/>
      <c r="CC12" s="1273"/>
      <c r="CD12" s="1273"/>
      <c r="CE12" s="1273"/>
      <c r="CF12" s="1273"/>
      <c r="CG12" s="1273"/>
      <c r="CH12" s="1273"/>
      <c r="CI12" s="1273"/>
      <c r="CJ12" s="1273"/>
      <c r="CK12" s="1273"/>
      <c r="CL12" s="1273"/>
      <c r="CM12" s="1273"/>
      <c r="CN12" s="1273"/>
      <c r="CO12" s="1273"/>
      <c r="CP12" s="1273"/>
      <c r="CQ12" s="1273"/>
      <c r="CR12" s="1273"/>
      <c r="CS12" s="1273"/>
      <c r="CT12" s="1273"/>
      <c r="CU12" s="1273"/>
      <c r="CV12" s="1273"/>
      <c r="CW12" s="1273"/>
      <c r="CX12" s="1273"/>
      <c r="CY12" s="1273"/>
      <c r="CZ12" s="1273"/>
      <c r="DA12" s="1273"/>
      <c r="DB12" s="1273"/>
      <c r="DC12" s="1273"/>
      <c r="DD12" s="1273"/>
      <c r="DE12" s="1273"/>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ht="13" x14ac:dyDescent="0.2">
      <c r="A13" s="1273"/>
      <c r="B13" s="1273"/>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3"/>
      <c r="BT13" s="1273"/>
      <c r="BU13" s="1273"/>
      <c r="BV13" s="1273"/>
      <c r="BW13" s="1273"/>
      <c r="BX13" s="1273"/>
      <c r="BY13" s="1273"/>
      <c r="BZ13" s="1273"/>
      <c r="CA13" s="1273"/>
      <c r="CB13" s="1273"/>
      <c r="CC13" s="1273"/>
      <c r="CD13" s="1273"/>
      <c r="CE13" s="1273"/>
      <c r="CF13" s="1273"/>
      <c r="CG13" s="1273"/>
      <c r="CH13" s="1273"/>
      <c r="CI13" s="1273"/>
      <c r="CJ13" s="1273"/>
      <c r="CK13" s="1273"/>
      <c r="CL13" s="1273"/>
      <c r="CM13" s="1273"/>
      <c r="CN13" s="1273"/>
      <c r="CO13" s="1273"/>
      <c r="CP13" s="1273"/>
      <c r="CQ13" s="1273"/>
      <c r="CR13" s="1273"/>
      <c r="CS13" s="1273"/>
      <c r="CT13" s="1273"/>
      <c r="CU13" s="1273"/>
      <c r="CV13" s="1273"/>
      <c r="CW13" s="1273"/>
      <c r="CX13" s="1273"/>
      <c r="CY13" s="1273"/>
      <c r="CZ13" s="1273"/>
      <c r="DA13" s="1273"/>
      <c r="DB13" s="1273"/>
      <c r="DC13" s="1273"/>
      <c r="DD13" s="1273"/>
      <c r="DE13" s="1273"/>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1273"/>
      <c r="B14" s="1273"/>
      <c r="C14" s="1273"/>
      <c r="D14" s="1273"/>
      <c r="E14" s="1273"/>
      <c r="F14" s="1273"/>
      <c r="G14" s="1273"/>
      <c r="H14" s="1273"/>
      <c r="I14" s="1273"/>
      <c r="J14" s="1273"/>
      <c r="K14" s="1273"/>
      <c r="L14" s="1273"/>
      <c r="M14" s="1273"/>
      <c r="N14" s="1273"/>
      <c r="O14" s="1273"/>
      <c r="P14" s="1273"/>
      <c r="Q14" s="1273"/>
      <c r="R14" s="1273"/>
      <c r="S14" s="1273"/>
      <c r="T14" s="1273"/>
      <c r="U14" s="1273"/>
      <c r="V14" s="1273"/>
      <c r="W14" s="1273"/>
      <c r="X14" s="1273"/>
      <c r="Y14" s="1273"/>
      <c r="Z14" s="1273"/>
      <c r="AA14" s="1273"/>
      <c r="AB14" s="1273"/>
      <c r="AC14" s="1273"/>
      <c r="AD14" s="1273"/>
      <c r="AE14" s="1273"/>
      <c r="AF14" s="1273"/>
      <c r="AG14" s="1273"/>
      <c r="AH14" s="1273"/>
      <c r="AI14" s="1273"/>
      <c r="AJ14" s="1273"/>
      <c r="AK14" s="1273"/>
      <c r="AL14" s="1273"/>
      <c r="AM14" s="1273"/>
      <c r="AN14" s="1273"/>
      <c r="AO14" s="1273"/>
      <c r="AP14" s="1273"/>
      <c r="AQ14" s="1273"/>
      <c r="AR14" s="1273"/>
      <c r="AS14" s="1273"/>
      <c r="AT14" s="1273"/>
      <c r="AU14" s="1273"/>
      <c r="AV14" s="1273"/>
      <c r="AW14" s="1273"/>
      <c r="AX14" s="1273"/>
      <c r="AY14" s="1273"/>
      <c r="AZ14" s="1273"/>
      <c r="BA14" s="1273"/>
      <c r="BB14" s="1273"/>
      <c r="BC14" s="1273"/>
      <c r="BD14" s="1273"/>
      <c r="BE14" s="1273"/>
      <c r="BF14" s="1273"/>
      <c r="BG14" s="1273"/>
      <c r="BH14" s="1273"/>
      <c r="BI14" s="1273"/>
      <c r="BJ14" s="1273"/>
      <c r="BK14" s="1273"/>
      <c r="BL14" s="1273"/>
      <c r="BM14" s="1273"/>
      <c r="BN14" s="1273"/>
      <c r="BO14" s="1273"/>
      <c r="BP14" s="1273"/>
      <c r="BQ14" s="1273"/>
      <c r="BR14" s="1273"/>
      <c r="BS14" s="1273"/>
      <c r="BT14" s="1273"/>
      <c r="BU14" s="1273"/>
      <c r="BV14" s="1273"/>
      <c r="BW14" s="1273"/>
      <c r="BX14" s="1273"/>
      <c r="BY14" s="1273"/>
      <c r="BZ14" s="1273"/>
      <c r="CA14" s="1273"/>
      <c r="CB14" s="1273"/>
      <c r="CC14" s="1273"/>
      <c r="CD14" s="1273"/>
      <c r="CE14" s="1273"/>
      <c r="CF14" s="1273"/>
      <c r="CG14" s="1273"/>
      <c r="CH14" s="1273"/>
      <c r="CI14" s="1273"/>
      <c r="CJ14" s="1273"/>
      <c r="CK14" s="1273"/>
      <c r="CL14" s="1273"/>
      <c r="CM14" s="1273"/>
      <c r="CN14" s="1273"/>
      <c r="CO14" s="1273"/>
      <c r="CP14" s="1273"/>
      <c r="CQ14" s="1273"/>
      <c r="CR14" s="1273"/>
      <c r="CS14" s="1273"/>
      <c r="CT14" s="1273"/>
      <c r="CU14" s="1273"/>
      <c r="CV14" s="1273"/>
      <c r="CW14" s="1273"/>
      <c r="CX14" s="1273"/>
      <c r="CY14" s="1273"/>
      <c r="CZ14" s="1273"/>
      <c r="DA14" s="1273"/>
      <c r="DB14" s="1273"/>
      <c r="DC14" s="1273"/>
      <c r="DD14" s="1273"/>
      <c r="DE14" s="1273"/>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1272"/>
      <c r="B15" s="1273"/>
      <c r="C15" s="1273"/>
      <c r="D15" s="1273"/>
      <c r="E15" s="1273"/>
      <c r="F15" s="1273"/>
      <c r="G15" s="1273"/>
      <c r="H15" s="1273"/>
      <c r="I15" s="1273"/>
      <c r="J15" s="1273"/>
      <c r="K15" s="1273"/>
      <c r="L15" s="1273"/>
      <c r="M15" s="1273"/>
      <c r="N15" s="1273"/>
      <c r="O15" s="1273"/>
      <c r="P15" s="1273"/>
      <c r="Q15" s="1273"/>
      <c r="R15" s="1273"/>
      <c r="S15" s="1273"/>
      <c r="T15" s="1273"/>
      <c r="U15" s="1273"/>
      <c r="V15" s="1273"/>
      <c r="W15" s="1273"/>
      <c r="X15" s="1273"/>
      <c r="Y15" s="1273"/>
      <c r="Z15" s="1273"/>
      <c r="AA15" s="1273"/>
      <c r="AB15" s="1273"/>
      <c r="AC15" s="1273"/>
      <c r="AD15" s="1273"/>
      <c r="AE15" s="1273"/>
      <c r="AF15" s="1273"/>
      <c r="AG15" s="1273"/>
      <c r="AH15" s="1273"/>
      <c r="AI15" s="1273"/>
      <c r="AJ15" s="1273"/>
      <c r="AK15" s="1273"/>
      <c r="AL15" s="1273"/>
      <c r="AM15" s="1273"/>
      <c r="AN15" s="1273"/>
      <c r="AO15" s="1273"/>
      <c r="AP15" s="1273"/>
      <c r="AQ15" s="1273"/>
      <c r="AR15" s="1273"/>
      <c r="AS15" s="1273"/>
      <c r="AT15" s="1273"/>
      <c r="AU15" s="1273"/>
      <c r="AV15" s="1273"/>
      <c r="AW15" s="1273"/>
      <c r="AX15" s="1273"/>
      <c r="AY15" s="1273"/>
      <c r="AZ15" s="1273"/>
      <c r="BA15" s="1273"/>
      <c r="BB15" s="1273"/>
      <c r="BC15" s="1273"/>
      <c r="BD15" s="1273"/>
      <c r="BE15" s="1273"/>
      <c r="BF15" s="1273"/>
      <c r="BG15" s="1273"/>
      <c r="BH15" s="1273"/>
      <c r="BI15" s="1273"/>
      <c r="BJ15" s="1273"/>
      <c r="BK15" s="1273"/>
      <c r="BL15" s="1273"/>
      <c r="BM15" s="1273"/>
      <c r="BN15" s="1273"/>
      <c r="BO15" s="1273"/>
      <c r="BP15" s="1273"/>
      <c r="BQ15" s="1273"/>
      <c r="BR15" s="1273"/>
      <c r="BS15" s="1273"/>
      <c r="BT15" s="1273"/>
      <c r="BU15" s="1273"/>
      <c r="BV15" s="1273"/>
      <c r="BW15" s="1273"/>
      <c r="BX15" s="1273"/>
      <c r="BY15" s="1273"/>
      <c r="BZ15" s="1273"/>
      <c r="CA15" s="1273"/>
      <c r="CB15" s="1273"/>
      <c r="CC15" s="1273"/>
      <c r="CD15" s="1273"/>
      <c r="CE15" s="1273"/>
      <c r="CF15" s="1273"/>
      <c r="CG15" s="1273"/>
      <c r="CH15" s="1273"/>
      <c r="CI15" s="1273"/>
      <c r="CJ15" s="1273"/>
      <c r="CK15" s="1273"/>
      <c r="CL15" s="1273"/>
      <c r="CM15" s="1273"/>
      <c r="CN15" s="1273"/>
      <c r="CO15" s="1273"/>
      <c r="CP15" s="1273"/>
      <c r="CQ15" s="1273"/>
      <c r="CR15" s="1273"/>
      <c r="CS15" s="1273"/>
      <c r="CT15" s="1273"/>
      <c r="CU15" s="1273"/>
      <c r="CV15" s="1273"/>
      <c r="CW15" s="1273"/>
      <c r="CX15" s="1273"/>
      <c r="CY15" s="1273"/>
      <c r="CZ15" s="1273"/>
      <c r="DA15" s="1273"/>
      <c r="DB15" s="1273"/>
      <c r="DC15" s="1273"/>
      <c r="DD15" s="1273"/>
      <c r="DE15" s="1273"/>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1272"/>
      <c r="B16" s="1273"/>
      <c r="C16" s="1273"/>
      <c r="D16" s="1273"/>
      <c r="E16" s="1273"/>
      <c r="F16" s="1273"/>
      <c r="G16" s="1273"/>
      <c r="H16" s="1273"/>
      <c r="I16" s="1273"/>
      <c r="J16" s="1273"/>
      <c r="K16" s="1273"/>
      <c r="L16" s="1273"/>
      <c r="M16" s="1273"/>
      <c r="N16" s="1273"/>
      <c r="O16" s="1273"/>
      <c r="P16" s="1273"/>
      <c r="Q16" s="1273"/>
      <c r="R16" s="1273"/>
      <c r="S16" s="1273"/>
      <c r="T16" s="1273"/>
      <c r="U16" s="1273"/>
      <c r="V16" s="1273"/>
      <c r="W16" s="1273"/>
      <c r="X16" s="1273"/>
      <c r="Y16" s="1273"/>
      <c r="Z16" s="1273"/>
      <c r="AA16" s="1273"/>
      <c r="AB16" s="1273"/>
      <c r="AC16" s="1273"/>
      <c r="AD16" s="1273"/>
      <c r="AE16" s="1273"/>
      <c r="AF16" s="1273"/>
      <c r="AG16" s="1273"/>
      <c r="AH16" s="1273"/>
      <c r="AI16" s="1273"/>
      <c r="AJ16" s="1273"/>
      <c r="AK16" s="1273"/>
      <c r="AL16" s="1273"/>
      <c r="AM16" s="1273"/>
      <c r="AN16" s="1273"/>
      <c r="AO16" s="1273"/>
      <c r="AP16" s="1273"/>
      <c r="AQ16" s="1273"/>
      <c r="AR16" s="1273"/>
      <c r="AS16" s="1273"/>
      <c r="AT16" s="1273"/>
      <c r="AU16" s="1273"/>
      <c r="AV16" s="1273"/>
      <c r="AW16" s="1273"/>
      <c r="AX16" s="1273"/>
      <c r="AY16" s="1273"/>
      <c r="AZ16" s="1273"/>
      <c r="BA16" s="1273"/>
      <c r="BB16" s="1273"/>
      <c r="BC16" s="1273"/>
      <c r="BD16" s="1273"/>
      <c r="BE16" s="1273"/>
      <c r="BF16" s="1273"/>
      <c r="BG16" s="1273"/>
      <c r="BH16" s="1273"/>
      <c r="BI16" s="1273"/>
      <c r="BJ16" s="1273"/>
      <c r="BK16" s="1273"/>
      <c r="BL16" s="1273"/>
      <c r="BM16" s="1273"/>
      <c r="BN16" s="1273"/>
      <c r="BO16" s="1273"/>
      <c r="BP16" s="1273"/>
      <c r="BQ16" s="1273"/>
      <c r="BR16" s="1273"/>
      <c r="BS16" s="1273"/>
      <c r="BT16" s="1273"/>
      <c r="BU16" s="1273"/>
      <c r="BV16" s="1273"/>
      <c r="BW16" s="1273"/>
      <c r="BX16" s="1273"/>
      <c r="BY16" s="1273"/>
      <c r="BZ16" s="1273"/>
      <c r="CA16" s="1273"/>
      <c r="CB16" s="1273"/>
      <c r="CC16" s="1273"/>
      <c r="CD16" s="1273"/>
      <c r="CE16" s="1273"/>
      <c r="CF16" s="1273"/>
      <c r="CG16" s="1273"/>
      <c r="CH16" s="1273"/>
      <c r="CI16" s="1273"/>
      <c r="CJ16" s="1273"/>
      <c r="CK16" s="1273"/>
      <c r="CL16" s="1273"/>
      <c r="CM16" s="1273"/>
      <c r="CN16" s="1273"/>
      <c r="CO16" s="1273"/>
      <c r="CP16" s="1273"/>
      <c r="CQ16" s="1273"/>
      <c r="CR16" s="1273"/>
      <c r="CS16" s="1273"/>
      <c r="CT16" s="1273"/>
      <c r="CU16" s="1273"/>
      <c r="CV16" s="1273"/>
      <c r="CW16" s="1273"/>
      <c r="CX16" s="1273"/>
      <c r="CY16" s="1273"/>
      <c r="CZ16" s="1273"/>
      <c r="DA16" s="1273"/>
      <c r="DB16" s="1273"/>
      <c r="DC16" s="1273"/>
      <c r="DD16" s="1273"/>
      <c r="DE16" s="1273"/>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1272"/>
      <c r="B17" s="1273"/>
      <c r="C17" s="1273"/>
      <c r="D17" s="1273"/>
      <c r="E17" s="1273"/>
      <c r="F17" s="1273"/>
      <c r="G17" s="1273"/>
      <c r="H17" s="1273"/>
      <c r="I17" s="1273"/>
      <c r="J17" s="1273"/>
      <c r="K17" s="1273"/>
      <c r="L17" s="1273"/>
      <c r="M17" s="1273"/>
      <c r="N17" s="1273"/>
      <c r="O17" s="1273"/>
      <c r="P17" s="1273"/>
      <c r="Q17" s="1273"/>
      <c r="R17" s="1273"/>
      <c r="S17" s="1273"/>
      <c r="T17" s="1273"/>
      <c r="U17" s="1273"/>
      <c r="V17" s="1273"/>
      <c r="W17" s="1273"/>
      <c r="X17" s="1273"/>
      <c r="Y17" s="1273"/>
      <c r="Z17" s="1273"/>
      <c r="AA17" s="1273"/>
      <c r="AB17" s="1273"/>
      <c r="AC17" s="1273"/>
      <c r="AD17" s="1273"/>
      <c r="AE17" s="1273"/>
      <c r="AF17" s="1273"/>
      <c r="AG17" s="1273"/>
      <c r="AH17" s="1273"/>
      <c r="AI17" s="1273"/>
      <c r="AJ17" s="1273"/>
      <c r="AK17" s="1273"/>
      <c r="AL17" s="1273"/>
      <c r="AM17" s="1273"/>
      <c r="AN17" s="1273"/>
      <c r="AO17" s="1273"/>
      <c r="AP17" s="1273"/>
      <c r="AQ17" s="1273"/>
      <c r="AR17" s="1273"/>
      <c r="AS17" s="1273"/>
      <c r="AT17" s="1273"/>
      <c r="AU17" s="1273"/>
      <c r="AV17" s="1273"/>
      <c r="AW17" s="1273"/>
      <c r="AX17" s="1273"/>
      <c r="AY17" s="1273"/>
      <c r="AZ17" s="1273"/>
      <c r="BA17" s="1273"/>
      <c r="BB17" s="1273"/>
      <c r="BC17" s="1273"/>
      <c r="BD17" s="1273"/>
      <c r="BE17" s="1273"/>
      <c r="BF17" s="1273"/>
      <c r="BG17" s="1273"/>
      <c r="BH17" s="1273"/>
      <c r="BI17" s="1273"/>
      <c r="BJ17" s="1273"/>
      <c r="BK17" s="1273"/>
      <c r="BL17" s="1273"/>
      <c r="BM17" s="1273"/>
      <c r="BN17" s="1273"/>
      <c r="BO17" s="1273"/>
      <c r="BP17" s="1273"/>
      <c r="BQ17" s="1273"/>
      <c r="BR17" s="1273"/>
      <c r="BS17" s="1273"/>
      <c r="BT17" s="1273"/>
      <c r="BU17" s="1273"/>
      <c r="BV17" s="1273"/>
      <c r="BW17" s="1273"/>
      <c r="BX17" s="1273"/>
      <c r="BY17" s="1273"/>
      <c r="BZ17" s="1273"/>
      <c r="CA17" s="1273"/>
      <c r="CB17" s="1273"/>
      <c r="CC17" s="1273"/>
      <c r="CD17" s="1273"/>
      <c r="CE17" s="1273"/>
      <c r="CF17" s="1273"/>
      <c r="CG17" s="1273"/>
      <c r="CH17" s="1273"/>
      <c r="CI17" s="1273"/>
      <c r="CJ17" s="1273"/>
      <c r="CK17" s="1273"/>
      <c r="CL17" s="1273"/>
      <c r="CM17" s="1273"/>
      <c r="CN17" s="1273"/>
      <c r="CO17" s="1273"/>
      <c r="CP17" s="1273"/>
      <c r="CQ17" s="1273"/>
      <c r="CR17" s="1273"/>
      <c r="CS17" s="1273"/>
      <c r="CT17" s="1273"/>
      <c r="CU17" s="1273"/>
      <c r="CV17" s="1273"/>
      <c r="CW17" s="1273"/>
      <c r="CX17" s="1273"/>
      <c r="CY17" s="1273"/>
      <c r="CZ17" s="1273"/>
      <c r="DA17" s="1273"/>
      <c r="DB17" s="1273"/>
      <c r="DC17" s="1273"/>
      <c r="DD17" s="1273"/>
      <c r="DE17" s="1273"/>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1272"/>
      <c r="B18" s="1273"/>
      <c r="C18" s="1273"/>
      <c r="D18" s="1273"/>
      <c r="E18" s="1273"/>
      <c r="F18" s="1273"/>
      <c r="G18" s="1273"/>
      <c r="H18" s="1273"/>
      <c r="I18" s="1273"/>
      <c r="J18" s="1273"/>
      <c r="K18" s="1273"/>
      <c r="L18" s="1273"/>
      <c r="M18" s="1273"/>
      <c r="N18" s="1273"/>
      <c r="O18" s="1273"/>
      <c r="P18" s="1273"/>
      <c r="Q18" s="1273"/>
      <c r="R18" s="1273"/>
      <c r="S18" s="1273"/>
      <c r="T18" s="1273"/>
      <c r="U18" s="1273"/>
      <c r="V18" s="1273"/>
      <c r="W18" s="1273"/>
      <c r="X18" s="1273"/>
      <c r="Y18" s="1273"/>
      <c r="Z18" s="1273"/>
      <c r="AA18" s="1273"/>
      <c r="AB18" s="1273"/>
      <c r="AC18" s="1273"/>
      <c r="AD18" s="1273"/>
      <c r="AE18" s="1273"/>
      <c r="AF18" s="1273"/>
      <c r="AG18" s="1273"/>
      <c r="AH18" s="1273"/>
      <c r="AI18" s="1273"/>
      <c r="AJ18" s="1273"/>
      <c r="AK18" s="1273"/>
      <c r="AL18" s="1273"/>
      <c r="AM18" s="1273"/>
      <c r="AN18" s="1273"/>
      <c r="AO18" s="1273"/>
      <c r="AP18" s="1273"/>
      <c r="AQ18" s="1273"/>
      <c r="AR18" s="1273"/>
      <c r="AS18" s="1273"/>
      <c r="AT18" s="1273"/>
      <c r="AU18" s="1273"/>
      <c r="AV18" s="1273"/>
      <c r="AW18" s="1273"/>
      <c r="AX18" s="1273"/>
      <c r="AY18" s="1273"/>
      <c r="AZ18" s="1273"/>
      <c r="BA18" s="1273"/>
      <c r="BB18" s="1273"/>
      <c r="BC18" s="1273"/>
      <c r="BD18" s="1273"/>
      <c r="BE18" s="1273"/>
      <c r="BF18" s="1273"/>
      <c r="BG18" s="1273"/>
      <c r="BH18" s="1273"/>
      <c r="BI18" s="1273"/>
      <c r="BJ18" s="1273"/>
      <c r="BK18" s="1273"/>
      <c r="BL18" s="1273"/>
      <c r="BM18" s="1273"/>
      <c r="BN18" s="1273"/>
      <c r="BO18" s="1273"/>
      <c r="BP18" s="1273"/>
      <c r="BQ18" s="1273"/>
      <c r="BR18" s="1273"/>
      <c r="BS18" s="1273"/>
      <c r="BT18" s="1273"/>
      <c r="BU18" s="1273"/>
      <c r="BV18" s="1273"/>
      <c r="BW18" s="1273"/>
      <c r="BX18" s="1273"/>
      <c r="BY18" s="1273"/>
      <c r="BZ18" s="1273"/>
      <c r="CA18" s="1273"/>
      <c r="CB18" s="1273"/>
      <c r="CC18" s="1273"/>
      <c r="CD18" s="1273"/>
      <c r="CE18" s="1273"/>
      <c r="CF18" s="1273"/>
      <c r="CG18" s="1273"/>
      <c r="CH18" s="1273"/>
      <c r="CI18" s="1273"/>
      <c r="CJ18" s="1273"/>
      <c r="CK18" s="1273"/>
      <c r="CL18" s="1273"/>
      <c r="CM18" s="1273"/>
      <c r="CN18" s="1273"/>
      <c r="CO18" s="1273"/>
      <c r="CP18" s="1273"/>
      <c r="CQ18" s="1273"/>
      <c r="CR18" s="1273"/>
      <c r="CS18" s="1273"/>
      <c r="CT18" s="1273"/>
      <c r="CU18" s="1273"/>
      <c r="CV18" s="1273"/>
      <c r="CW18" s="1273"/>
      <c r="CX18" s="1273"/>
      <c r="CY18" s="1273"/>
      <c r="CZ18" s="1273"/>
      <c r="DA18" s="1273"/>
      <c r="DB18" s="1273"/>
      <c r="DC18" s="1273"/>
      <c r="DD18" s="1273"/>
      <c r="DE18" s="1273"/>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1272"/>
      <c r="DE19" s="1272"/>
    </row>
    <row r="20" spans="1:351" ht="13" x14ac:dyDescent="0.2">
      <c r="DD20" s="1272"/>
      <c r="DE20" s="1272"/>
    </row>
    <row r="21" spans="1:351" ht="16.5" x14ac:dyDescent="0.2">
      <c r="B21" s="1274"/>
      <c r="C21" s="1275"/>
      <c r="D21" s="1275"/>
      <c r="E21" s="1275"/>
      <c r="F21" s="1275"/>
      <c r="G21" s="1275"/>
      <c r="H21" s="1275"/>
      <c r="I21" s="1275"/>
      <c r="J21" s="1275"/>
      <c r="K21" s="1275"/>
      <c r="L21" s="1275"/>
      <c r="M21" s="1275"/>
      <c r="N21" s="1276"/>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5"/>
      <c r="AK21" s="1275"/>
      <c r="AL21" s="1275"/>
      <c r="AM21" s="1275"/>
      <c r="AN21" s="1275"/>
      <c r="AO21" s="1275"/>
      <c r="AP21" s="1275"/>
      <c r="AQ21" s="1275"/>
      <c r="AR21" s="1275"/>
      <c r="AS21" s="1275"/>
      <c r="AT21" s="1276"/>
      <c r="AU21" s="1275"/>
      <c r="AV21" s="1275"/>
      <c r="AW21" s="1275"/>
      <c r="AX21" s="1275"/>
      <c r="AY21" s="1275"/>
      <c r="AZ21" s="1275"/>
      <c r="BA21" s="1275"/>
      <c r="BB21" s="1275"/>
      <c r="BC21" s="1275"/>
      <c r="BD21" s="1275"/>
      <c r="BE21" s="1275"/>
      <c r="BF21" s="1276"/>
      <c r="BG21" s="1275"/>
      <c r="BH21" s="1275"/>
      <c r="BI21" s="1275"/>
      <c r="BJ21" s="1275"/>
      <c r="BK21" s="1275"/>
      <c r="BL21" s="1275"/>
      <c r="BM21" s="1275"/>
      <c r="BN21" s="1275"/>
      <c r="BO21" s="1275"/>
      <c r="BP21" s="1275"/>
      <c r="BQ21" s="1275"/>
      <c r="BR21" s="1276"/>
      <c r="BS21" s="1275"/>
      <c r="BT21" s="1275"/>
      <c r="BU21" s="1275"/>
      <c r="BV21" s="1275"/>
      <c r="BW21" s="1275"/>
      <c r="BX21" s="1275"/>
      <c r="BY21" s="1275"/>
      <c r="BZ21" s="1275"/>
      <c r="CA21" s="1275"/>
      <c r="CB21" s="1275"/>
      <c r="CC21" s="1275"/>
      <c r="CD21" s="1276"/>
      <c r="CE21" s="1275"/>
      <c r="CF21" s="1275"/>
      <c r="CG21" s="1275"/>
      <c r="CH21" s="1275"/>
      <c r="CI21" s="1275"/>
      <c r="CJ21" s="1275"/>
      <c r="CK21" s="1275"/>
      <c r="CL21" s="1275"/>
      <c r="CM21" s="1275"/>
      <c r="CN21" s="1275"/>
      <c r="CO21" s="1275"/>
      <c r="CP21" s="1276"/>
      <c r="CQ21" s="1275"/>
      <c r="CR21" s="1275"/>
      <c r="CS21" s="1275"/>
      <c r="CT21" s="1275"/>
      <c r="CU21" s="1275"/>
      <c r="CV21" s="1275"/>
      <c r="CW21" s="1275"/>
      <c r="CX21" s="1275"/>
      <c r="CY21" s="1275"/>
      <c r="CZ21" s="1275"/>
      <c r="DA21" s="1275"/>
      <c r="DB21" s="1276"/>
      <c r="DC21" s="1275"/>
      <c r="DD21" s="1277"/>
      <c r="DE21" s="1272"/>
      <c r="MM21" s="1278"/>
    </row>
    <row r="22" spans="1:351" ht="16.5" x14ac:dyDescent="0.2">
      <c r="B22" s="1279"/>
      <c r="MM22" s="1278"/>
    </row>
    <row r="23" spans="1:351" ht="13" x14ac:dyDescent="0.2">
      <c r="B23" s="1279"/>
    </row>
    <row r="24" spans="1:351" ht="13" x14ac:dyDescent="0.2">
      <c r="B24" s="1279"/>
    </row>
    <row r="25" spans="1:351" ht="13" x14ac:dyDescent="0.2">
      <c r="B25" s="1279"/>
    </row>
    <row r="26" spans="1:351" ht="13" x14ac:dyDescent="0.2">
      <c r="B26" s="1279"/>
    </row>
    <row r="27" spans="1:351" ht="13" x14ac:dyDescent="0.2">
      <c r="B27" s="1279"/>
    </row>
    <row r="28" spans="1:351" ht="13" x14ac:dyDescent="0.2">
      <c r="B28" s="1279"/>
    </row>
    <row r="29" spans="1:351" ht="13" x14ac:dyDescent="0.2">
      <c r="B29" s="1279"/>
    </row>
    <row r="30" spans="1:351" ht="13" x14ac:dyDescent="0.2">
      <c r="B30" s="1279"/>
    </row>
    <row r="31" spans="1:351" ht="13" x14ac:dyDescent="0.2">
      <c r="B31" s="1279"/>
    </row>
    <row r="32" spans="1:351" ht="13" x14ac:dyDescent="0.2">
      <c r="B32" s="1279"/>
    </row>
    <row r="33" spans="2:109" ht="13" x14ac:dyDescent="0.2">
      <c r="B33" s="1279"/>
    </row>
    <row r="34" spans="2:109" ht="13" x14ac:dyDescent="0.2">
      <c r="B34" s="1279"/>
    </row>
    <row r="35" spans="2:109" ht="13" x14ac:dyDescent="0.2">
      <c r="B35" s="1279"/>
    </row>
    <row r="36" spans="2:109" ht="13" x14ac:dyDescent="0.2">
      <c r="B36" s="1279"/>
    </row>
    <row r="37" spans="2:109" ht="13" x14ac:dyDescent="0.2">
      <c r="B37" s="1279"/>
    </row>
    <row r="38" spans="2:109" ht="13" x14ac:dyDescent="0.2">
      <c r="B38" s="1279"/>
    </row>
    <row r="39" spans="2:109" ht="13" x14ac:dyDescent="0.2">
      <c r="B39" s="1281"/>
      <c r="C39" s="1282"/>
      <c r="D39" s="1282"/>
      <c r="E39" s="1282"/>
      <c r="F39" s="1282"/>
      <c r="G39" s="1282"/>
      <c r="H39" s="1282"/>
      <c r="I39" s="1282"/>
      <c r="J39" s="1282"/>
      <c r="K39" s="1282"/>
      <c r="L39" s="1282"/>
      <c r="M39" s="1282"/>
      <c r="N39" s="1282"/>
      <c r="O39" s="1282"/>
      <c r="P39" s="1282"/>
      <c r="Q39" s="1282"/>
      <c r="R39" s="1282"/>
      <c r="S39" s="1282"/>
      <c r="T39" s="1282"/>
      <c r="U39" s="1282"/>
      <c r="V39" s="1282"/>
      <c r="W39" s="1282"/>
      <c r="X39" s="1282"/>
      <c r="Y39" s="1282"/>
      <c r="Z39" s="1282"/>
      <c r="AA39" s="1282"/>
      <c r="AB39" s="1282"/>
      <c r="AC39" s="1282"/>
      <c r="AD39" s="1282"/>
      <c r="AE39" s="1282"/>
      <c r="AF39" s="1282"/>
      <c r="AG39" s="1282"/>
      <c r="AH39" s="1282"/>
      <c r="AI39" s="1282"/>
      <c r="AJ39" s="1282"/>
      <c r="AK39" s="1282"/>
      <c r="AL39" s="1282"/>
      <c r="AM39" s="1282"/>
      <c r="AN39" s="1282"/>
      <c r="AO39" s="1282"/>
      <c r="AP39" s="1282"/>
      <c r="AQ39" s="1282"/>
      <c r="AR39" s="1282"/>
      <c r="AS39" s="1282"/>
      <c r="AT39" s="1282"/>
      <c r="AU39" s="1282"/>
      <c r="AV39" s="1282"/>
      <c r="AW39" s="1282"/>
      <c r="AX39" s="1282"/>
      <c r="AY39" s="1282"/>
      <c r="AZ39" s="1282"/>
      <c r="BA39" s="1282"/>
      <c r="BB39" s="1282"/>
      <c r="BC39" s="1282"/>
      <c r="BD39" s="1282"/>
      <c r="BE39" s="1282"/>
      <c r="BF39" s="1282"/>
      <c r="BG39" s="1282"/>
      <c r="BH39" s="1282"/>
      <c r="BI39" s="1282"/>
      <c r="BJ39" s="1282"/>
      <c r="BK39" s="1282"/>
      <c r="BL39" s="1282"/>
      <c r="BM39" s="1282"/>
      <c r="BN39" s="1282"/>
      <c r="BO39" s="1282"/>
      <c r="BP39" s="1282"/>
      <c r="BQ39" s="1282"/>
      <c r="BR39" s="1282"/>
      <c r="BS39" s="1282"/>
      <c r="BT39" s="1282"/>
      <c r="BU39" s="1282"/>
      <c r="BV39" s="1282"/>
      <c r="BW39" s="1282"/>
      <c r="BX39" s="1282"/>
      <c r="BY39" s="1282"/>
      <c r="BZ39" s="1282"/>
      <c r="CA39" s="1282"/>
      <c r="CB39" s="1282"/>
      <c r="CC39" s="1282"/>
      <c r="CD39" s="1282"/>
      <c r="CE39" s="1282"/>
      <c r="CF39" s="1282"/>
      <c r="CG39" s="1282"/>
      <c r="CH39" s="1282"/>
      <c r="CI39" s="1282"/>
      <c r="CJ39" s="1282"/>
      <c r="CK39" s="1282"/>
      <c r="CL39" s="1282"/>
      <c r="CM39" s="1282"/>
      <c r="CN39" s="1282"/>
      <c r="CO39" s="1282"/>
      <c r="CP39" s="1282"/>
      <c r="CQ39" s="1282"/>
      <c r="CR39" s="1282"/>
      <c r="CS39" s="1282"/>
      <c r="CT39" s="1282"/>
      <c r="CU39" s="1282"/>
      <c r="CV39" s="1282"/>
      <c r="CW39" s="1282"/>
      <c r="CX39" s="1282"/>
      <c r="CY39" s="1282"/>
      <c r="CZ39" s="1282"/>
      <c r="DA39" s="1282"/>
      <c r="DB39" s="1282"/>
      <c r="DC39" s="1282"/>
      <c r="DD39" s="1283"/>
    </row>
    <row r="40" spans="2:109" ht="13" x14ac:dyDescent="0.2">
      <c r="B40" s="1284"/>
      <c r="DD40" s="1284"/>
      <c r="DE40" s="1272"/>
    </row>
    <row r="41" spans="2:109" ht="16.5" x14ac:dyDescent="0.2">
      <c r="B41" s="1285" t="s">
        <v>600</v>
      </c>
      <c r="C41" s="1275"/>
      <c r="D41" s="1275"/>
      <c r="E41" s="1275"/>
      <c r="F41" s="1275"/>
      <c r="G41" s="1275"/>
      <c r="H41" s="1275"/>
      <c r="I41" s="1275"/>
      <c r="J41" s="1275"/>
      <c r="K41" s="1275"/>
      <c r="L41" s="1275"/>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5"/>
      <c r="BH41" s="1275"/>
      <c r="BI41" s="1275"/>
      <c r="BJ41" s="1275"/>
      <c r="BK41" s="1275"/>
      <c r="BL41" s="1275"/>
      <c r="BM41" s="1275"/>
      <c r="BN41" s="1275"/>
      <c r="BO41" s="1275"/>
      <c r="BP41" s="1275"/>
      <c r="BQ41" s="1275"/>
      <c r="BR41" s="1275"/>
      <c r="BS41" s="1275"/>
      <c r="BT41" s="1275"/>
      <c r="BU41" s="1275"/>
      <c r="BV41" s="1275"/>
      <c r="BW41" s="1275"/>
      <c r="BX41" s="1275"/>
      <c r="BY41" s="1275"/>
      <c r="BZ41" s="1275"/>
      <c r="CA41" s="1275"/>
      <c r="CB41" s="1275"/>
      <c r="CC41" s="1275"/>
      <c r="CD41" s="1275"/>
      <c r="CE41" s="1275"/>
      <c r="CF41" s="1275"/>
      <c r="CG41" s="1275"/>
      <c r="CH41" s="1275"/>
      <c r="CI41" s="1275"/>
      <c r="CJ41" s="1275"/>
      <c r="CK41" s="1275"/>
      <c r="CL41" s="1275"/>
      <c r="CM41" s="1275"/>
      <c r="CN41" s="1275"/>
      <c r="CO41" s="1275"/>
      <c r="CP41" s="1275"/>
      <c r="CQ41" s="1275"/>
      <c r="CR41" s="1275"/>
      <c r="CS41" s="1275"/>
      <c r="CT41" s="1275"/>
      <c r="CU41" s="1275"/>
      <c r="CV41" s="1275"/>
      <c r="CW41" s="1275"/>
      <c r="CX41" s="1275"/>
      <c r="CY41" s="1275"/>
      <c r="CZ41" s="1275"/>
      <c r="DA41" s="1275"/>
      <c r="DB41" s="1275"/>
      <c r="DC41" s="1275"/>
      <c r="DD41" s="1277"/>
    </row>
    <row r="42" spans="2:109" ht="13" x14ac:dyDescent="0.2">
      <c r="B42" s="1279"/>
      <c r="G42" s="1286"/>
      <c r="I42" s="1287"/>
      <c r="J42" s="1287"/>
      <c r="K42" s="1287"/>
      <c r="AM42" s="1286"/>
      <c r="AN42" s="1286" t="s">
        <v>601</v>
      </c>
      <c r="AP42" s="1287"/>
      <c r="AQ42" s="1287"/>
      <c r="AR42" s="1287"/>
      <c r="AY42" s="1286"/>
      <c r="BA42" s="1287"/>
      <c r="BB42" s="1287"/>
      <c r="BC42" s="1287"/>
      <c r="BK42" s="1286"/>
      <c r="BM42" s="1287"/>
      <c r="BN42" s="1287"/>
      <c r="BO42" s="1287"/>
      <c r="BW42" s="1286"/>
      <c r="BY42" s="1287"/>
      <c r="BZ42" s="1287"/>
      <c r="CA42" s="1287"/>
      <c r="CI42" s="1286"/>
      <c r="CK42" s="1287"/>
      <c r="CL42" s="1287"/>
      <c r="CM42" s="1287"/>
      <c r="CU42" s="1286"/>
      <c r="CW42" s="1287"/>
      <c r="CX42" s="1287"/>
      <c r="CY42" s="1287"/>
    </row>
    <row r="43" spans="2:109" ht="13.5" customHeight="1" x14ac:dyDescent="0.2">
      <c r="B43" s="1279"/>
      <c r="AN43" s="1288" t="s">
        <v>602</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 x14ac:dyDescent="0.2">
      <c r="B44" s="1279"/>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 x14ac:dyDescent="0.2">
      <c r="B45" s="1279"/>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 x14ac:dyDescent="0.2">
      <c r="B46" s="1279"/>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 x14ac:dyDescent="0.2">
      <c r="B47" s="1279"/>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 x14ac:dyDescent="0.2">
      <c r="B48" s="1279"/>
      <c r="H48" s="1297"/>
      <c r="I48" s="1297"/>
      <c r="J48" s="1297"/>
      <c r="AN48" s="1297"/>
      <c r="AO48" s="1297"/>
      <c r="AP48" s="1297"/>
      <c r="AZ48" s="1297"/>
      <c r="BA48" s="1297"/>
      <c r="BB48" s="1297"/>
      <c r="BL48" s="1297"/>
      <c r="BM48" s="1297"/>
      <c r="BN48" s="1297"/>
      <c r="BX48" s="1297"/>
      <c r="BY48" s="1297"/>
      <c r="BZ48" s="1297"/>
      <c r="CJ48" s="1297"/>
      <c r="CK48" s="1297"/>
      <c r="CL48" s="1297"/>
      <c r="CV48" s="1297"/>
      <c r="CW48" s="1297"/>
      <c r="CX48" s="1297"/>
    </row>
    <row r="49" spans="1:109" ht="13" x14ac:dyDescent="0.2">
      <c r="B49" s="1279"/>
      <c r="AN49" s="1272" t="s">
        <v>603</v>
      </c>
    </row>
    <row r="50" spans="1:109" ht="13" x14ac:dyDescent="0.2">
      <c r="B50" s="1279"/>
      <c r="G50" s="1298"/>
      <c r="H50" s="1298"/>
      <c r="I50" s="1298"/>
      <c r="J50" s="1298"/>
      <c r="K50" s="1299"/>
      <c r="L50" s="1299"/>
      <c r="M50" s="1300"/>
      <c r="N50" s="1300"/>
      <c r="AN50" s="1301"/>
      <c r="AO50" s="1302"/>
      <c r="AP50" s="1302"/>
      <c r="AQ50" s="1302"/>
      <c r="AR50" s="1302"/>
      <c r="AS50" s="1302"/>
      <c r="AT50" s="1302"/>
      <c r="AU50" s="1302"/>
      <c r="AV50" s="1302"/>
      <c r="AW50" s="1302"/>
      <c r="AX50" s="1302"/>
      <c r="AY50" s="1302"/>
      <c r="AZ50" s="1302"/>
      <c r="BA50" s="1302"/>
      <c r="BB50" s="1302"/>
      <c r="BC50" s="1302"/>
      <c r="BD50" s="1302"/>
      <c r="BE50" s="1302"/>
      <c r="BF50" s="1302"/>
      <c r="BG50" s="1302"/>
      <c r="BH50" s="1302"/>
      <c r="BI50" s="1302"/>
      <c r="BJ50" s="1302"/>
      <c r="BK50" s="1302"/>
      <c r="BL50" s="1302"/>
      <c r="BM50" s="1302"/>
      <c r="BN50" s="1302"/>
      <c r="BO50" s="1303"/>
      <c r="BP50" s="1304" t="s">
        <v>560</v>
      </c>
      <c r="BQ50" s="1304"/>
      <c r="BR50" s="1304"/>
      <c r="BS50" s="1304"/>
      <c r="BT50" s="1304"/>
      <c r="BU50" s="1304"/>
      <c r="BV50" s="1304"/>
      <c r="BW50" s="1304"/>
      <c r="BX50" s="1304" t="s">
        <v>561</v>
      </c>
      <c r="BY50" s="1304"/>
      <c r="BZ50" s="1304"/>
      <c r="CA50" s="1304"/>
      <c r="CB50" s="1304"/>
      <c r="CC50" s="1304"/>
      <c r="CD50" s="1304"/>
      <c r="CE50" s="1304"/>
      <c r="CF50" s="1304" t="s">
        <v>562</v>
      </c>
      <c r="CG50" s="1304"/>
      <c r="CH50" s="1304"/>
      <c r="CI50" s="1304"/>
      <c r="CJ50" s="1304"/>
      <c r="CK50" s="1304"/>
      <c r="CL50" s="1304"/>
      <c r="CM50" s="1304"/>
      <c r="CN50" s="1304" t="s">
        <v>563</v>
      </c>
      <c r="CO50" s="1304"/>
      <c r="CP50" s="1304"/>
      <c r="CQ50" s="1304"/>
      <c r="CR50" s="1304"/>
      <c r="CS50" s="1304"/>
      <c r="CT50" s="1304"/>
      <c r="CU50" s="1304"/>
      <c r="CV50" s="1304" t="s">
        <v>564</v>
      </c>
      <c r="CW50" s="1304"/>
      <c r="CX50" s="1304"/>
      <c r="CY50" s="1304"/>
      <c r="CZ50" s="1304"/>
      <c r="DA50" s="1304"/>
      <c r="DB50" s="1304"/>
      <c r="DC50" s="1304"/>
    </row>
    <row r="51" spans="1:109" ht="13.5" customHeight="1" x14ac:dyDescent="0.2">
      <c r="B51" s="1279"/>
      <c r="G51" s="1305"/>
      <c r="H51" s="1305"/>
      <c r="I51" s="1306"/>
      <c r="J51" s="1306"/>
      <c r="K51" s="1307"/>
      <c r="L51" s="1307"/>
      <c r="M51" s="1307"/>
      <c r="N51" s="1307"/>
      <c r="AM51" s="1297"/>
      <c r="AN51" s="1308" t="s">
        <v>604</v>
      </c>
      <c r="AO51" s="1308"/>
      <c r="AP51" s="1308"/>
      <c r="AQ51" s="1308"/>
      <c r="AR51" s="1308"/>
      <c r="AS51" s="1308"/>
      <c r="AT51" s="1308"/>
      <c r="AU51" s="1308"/>
      <c r="AV51" s="1308"/>
      <c r="AW51" s="1308"/>
      <c r="AX51" s="1308"/>
      <c r="AY51" s="1308"/>
      <c r="AZ51" s="1308"/>
      <c r="BA51" s="1308"/>
      <c r="BB51" s="1308" t="s">
        <v>605</v>
      </c>
      <c r="BC51" s="1308"/>
      <c r="BD51" s="1308"/>
      <c r="BE51" s="1308"/>
      <c r="BF51" s="1308"/>
      <c r="BG51" s="1308"/>
      <c r="BH51" s="1308"/>
      <c r="BI51" s="1308"/>
      <c r="BJ51" s="1308"/>
      <c r="BK51" s="1308"/>
      <c r="BL51" s="1308"/>
      <c r="BM51" s="1308"/>
      <c r="BN51" s="1308"/>
      <c r="BO51" s="1308"/>
      <c r="BP51" s="1309"/>
      <c r="BQ51" s="1310"/>
      <c r="BR51" s="1310"/>
      <c r="BS51" s="1310"/>
      <c r="BT51" s="1310"/>
      <c r="BU51" s="1310"/>
      <c r="BV51" s="1310"/>
      <c r="BW51" s="1310"/>
      <c r="BX51" s="1310">
        <v>16.7</v>
      </c>
      <c r="BY51" s="1310"/>
      <c r="BZ51" s="1310"/>
      <c r="CA51" s="1310"/>
      <c r="CB51" s="1310"/>
      <c r="CC51" s="1310"/>
      <c r="CD51" s="1310"/>
      <c r="CE51" s="1310"/>
      <c r="CF51" s="1310">
        <v>27.4</v>
      </c>
      <c r="CG51" s="1310"/>
      <c r="CH51" s="1310"/>
      <c r="CI51" s="1310"/>
      <c r="CJ51" s="1310"/>
      <c r="CK51" s="1310"/>
      <c r="CL51" s="1310"/>
      <c r="CM51" s="1310"/>
      <c r="CN51" s="1310">
        <v>23.2</v>
      </c>
      <c r="CO51" s="1310"/>
      <c r="CP51" s="1310"/>
      <c r="CQ51" s="1310"/>
      <c r="CR51" s="1310"/>
      <c r="CS51" s="1310"/>
      <c r="CT51" s="1310"/>
      <c r="CU51" s="1310"/>
      <c r="CV51" s="1310">
        <v>24.5</v>
      </c>
      <c r="CW51" s="1310"/>
      <c r="CX51" s="1310"/>
      <c r="CY51" s="1310"/>
      <c r="CZ51" s="1310"/>
      <c r="DA51" s="1310"/>
      <c r="DB51" s="1310"/>
      <c r="DC51" s="1310"/>
    </row>
    <row r="52" spans="1:109" ht="13" x14ac:dyDescent="0.2">
      <c r="B52" s="1279"/>
      <c r="G52" s="1305"/>
      <c r="H52" s="1305"/>
      <c r="I52" s="1306"/>
      <c r="J52" s="1306"/>
      <c r="K52" s="1307"/>
      <c r="L52" s="1307"/>
      <c r="M52" s="1307"/>
      <c r="N52" s="1307"/>
      <c r="AM52" s="1297"/>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 x14ac:dyDescent="0.2">
      <c r="A53" s="1287"/>
      <c r="B53" s="1279"/>
      <c r="G53" s="1305"/>
      <c r="H53" s="1305"/>
      <c r="I53" s="1298"/>
      <c r="J53" s="1298"/>
      <c r="K53" s="1307"/>
      <c r="L53" s="1307"/>
      <c r="M53" s="1307"/>
      <c r="N53" s="1307"/>
      <c r="AM53" s="1297"/>
      <c r="AN53" s="1308"/>
      <c r="AO53" s="1308"/>
      <c r="AP53" s="1308"/>
      <c r="AQ53" s="1308"/>
      <c r="AR53" s="1308"/>
      <c r="AS53" s="1308"/>
      <c r="AT53" s="1308"/>
      <c r="AU53" s="1308"/>
      <c r="AV53" s="1308"/>
      <c r="AW53" s="1308"/>
      <c r="AX53" s="1308"/>
      <c r="AY53" s="1308"/>
      <c r="AZ53" s="1308"/>
      <c r="BA53" s="1308"/>
      <c r="BB53" s="1308" t="s">
        <v>606</v>
      </c>
      <c r="BC53" s="1308"/>
      <c r="BD53" s="1308"/>
      <c r="BE53" s="1308"/>
      <c r="BF53" s="1308"/>
      <c r="BG53" s="1308"/>
      <c r="BH53" s="1308"/>
      <c r="BI53" s="1308"/>
      <c r="BJ53" s="1308"/>
      <c r="BK53" s="1308"/>
      <c r="BL53" s="1308"/>
      <c r="BM53" s="1308"/>
      <c r="BN53" s="1308"/>
      <c r="BO53" s="1308"/>
      <c r="BP53" s="1309"/>
      <c r="BQ53" s="1310"/>
      <c r="BR53" s="1310"/>
      <c r="BS53" s="1310"/>
      <c r="BT53" s="1310"/>
      <c r="BU53" s="1310"/>
      <c r="BV53" s="1310"/>
      <c r="BW53" s="1310"/>
      <c r="BX53" s="1310">
        <v>61.4</v>
      </c>
      <c r="BY53" s="1310"/>
      <c r="BZ53" s="1310"/>
      <c r="CA53" s="1310"/>
      <c r="CB53" s="1310"/>
      <c r="CC53" s="1310"/>
      <c r="CD53" s="1310"/>
      <c r="CE53" s="1310"/>
      <c r="CF53" s="1310">
        <v>58.3</v>
      </c>
      <c r="CG53" s="1310"/>
      <c r="CH53" s="1310"/>
      <c r="CI53" s="1310"/>
      <c r="CJ53" s="1310"/>
      <c r="CK53" s="1310"/>
      <c r="CL53" s="1310"/>
      <c r="CM53" s="1310"/>
      <c r="CN53" s="1310">
        <v>60.2</v>
      </c>
      <c r="CO53" s="1310"/>
      <c r="CP53" s="1310"/>
      <c r="CQ53" s="1310"/>
      <c r="CR53" s="1310"/>
      <c r="CS53" s="1310"/>
      <c r="CT53" s="1310"/>
      <c r="CU53" s="1310"/>
      <c r="CV53" s="1310">
        <v>61.7</v>
      </c>
      <c r="CW53" s="1310"/>
      <c r="CX53" s="1310"/>
      <c r="CY53" s="1310"/>
      <c r="CZ53" s="1310"/>
      <c r="DA53" s="1310"/>
      <c r="DB53" s="1310"/>
      <c r="DC53" s="1310"/>
    </row>
    <row r="54" spans="1:109" ht="13" x14ac:dyDescent="0.2">
      <c r="A54" s="1287"/>
      <c r="B54" s="1279"/>
      <c r="G54" s="1305"/>
      <c r="H54" s="1305"/>
      <c r="I54" s="1298"/>
      <c r="J54" s="1298"/>
      <c r="K54" s="1307"/>
      <c r="L54" s="1307"/>
      <c r="M54" s="1307"/>
      <c r="N54" s="1307"/>
      <c r="AM54" s="1297"/>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 x14ac:dyDescent="0.2">
      <c r="A55" s="1287"/>
      <c r="B55" s="1279"/>
      <c r="G55" s="1298"/>
      <c r="H55" s="1298"/>
      <c r="I55" s="1298"/>
      <c r="J55" s="1298"/>
      <c r="K55" s="1307"/>
      <c r="L55" s="1307"/>
      <c r="M55" s="1307"/>
      <c r="N55" s="1307"/>
      <c r="AN55" s="1304" t="s">
        <v>607</v>
      </c>
      <c r="AO55" s="1304"/>
      <c r="AP55" s="1304"/>
      <c r="AQ55" s="1304"/>
      <c r="AR55" s="1304"/>
      <c r="AS55" s="1304"/>
      <c r="AT55" s="1304"/>
      <c r="AU55" s="1304"/>
      <c r="AV55" s="1304"/>
      <c r="AW55" s="1304"/>
      <c r="AX55" s="1304"/>
      <c r="AY55" s="1304"/>
      <c r="AZ55" s="1304"/>
      <c r="BA55" s="1304"/>
      <c r="BB55" s="1308" t="s">
        <v>605</v>
      </c>
      <c r="BC55" s="1308"/>
      <c r="BD55" s="1308"/>
      <c r="BE55" s="1308"/>
      <c r="BF55" s="1308"/>
      <c r="BG55" s="1308"/>
      <c r="BH55" s="1308"/>
      <c r="BI55" s="1308"/>
      <c r="BJ55" s="1308"/>
      <c r="BK55" s="1308"/>
      <c r="BL55" s="1308"/>
      <c r="BM55" s="1308"/>
      <c r="BN55" s="1308"/>
      <c r="BO55" s="1308"/>
      <c r="BP55" s="1309"/>
      <c r="BQ55" s="1310"/>
      <c r="BR55" s="1310"/>
      <c r="BS55" s="1310"/>
      <c r="BT55" s="1310"/>
      <c r="BU55" s="1310"/>
      <c r="BV55" s="1310"/>
      <c r="BW55" s="1310"/>
      <c r="BX55" s="1310">
        <v>31</v>
      </c>
      <c r="BY55" s="1310"/>
      <c r="BZ55" s="1310"/>
      <c r="CA55" s="1310"/>
      <c r="CB55" s="1310"/>
      <c r="CC55" s="1310"/>
      <c r="CD55" s="1310"/>
      <c r="CE55" s="1310"/>
      <c r="CF55" s="1310">
        <v>30</v>
      </c>
      <c r="CG55" s="1310"/>
      <c r="CH55" s="1310"/>
      <c r="CI55" s="1310"/>
      <c r="CJ55" s="1310"/>
      <c r="CK55" s="1310"/>
      <c r="CL55" s="1310"/>
      <c r="CM55" s="1310"/>
      <c r="CN55" s="1310">
        <v>23.1</v>
      </c>
      <c r="CO55" s="1310"/>
      <c r="CP55" s="1310"/>
      <c r="CQ55" s="1310"/>
      <c r="CR55" s="1310"/>
      <c r="CS55" s="1310"/>
      <c r="CT55" s="1310"/>
      <c r="CU55" s="1310"/>
      <c r="CV55" s="1310">
        <v>19</v>
      </c>
      <c r="CW55" s="1310"/>
      <c r="CX55" s="1310"/>
      <c r="CY55" s="1310"/>
      <c r="CZ55" s="1310"/>
      <c r="DA55" s="1310"/>
      <c r="DB55" s="1310"/>
      <c r="DC55" s="1310"/>
    </row>
    <row r="56" spans="1:109" ht="13" x14ac:dyDescent="0.2">
      <c r="A56" s="1287"/>
      <c r="B56" s="1279"/>
      <c r="G56" s="1298"/>
      <c r="H56" s="1298"/>
      <c r="I56" s="1298"/>
      <c r="J56" s="1298"/>
      <c r="K56" s="1307"/>
      <c r="L56" s="1307"/>
      <c r="M56" s="1307"/>
      <c r="N56" s="1307"/>
      <c r="AN56" s="1304"/>
      <c r="AO56" s="1304"/>
      <c r="AP56" s="1304"/>
      <c r="AQ56" s="1304"/>
      <c r="AR56" s="1304"/>
      <c r="AS56" s="1304"/>
      <c r="AT56" s="1304"/>
      <c r="AU56" s="1304"/>
      <c r="AV56" s="1304"/>
      <c r="AW56" s="1304"/>
      <c r="AX56" s="1304"/>
      <c r="AY56" s="1304"/>
      <c r="AZ56" s="1304"/>
      <c r="BA56" s="1304"/>
      <c r="BB56" s="1308"/>
      <c r="BC56" s="1308"/>
      <c r="BD56" s="1308"/>
      <c r="BE56" s="1308"/>
      <c r="BF56" s="1308"/>
      <c r="BG56" s="1308"/>
      <c r="BH56" s="1308"/>
      <c r="BI56" s="1308"/>
      <c r="BJ56" s="1308"/>
      <c r="BK56" s="1308"/>
      <c r="BL56" s="1308"/>
      <c r="BM56" s="1308"/>
      <c r="BN56" s="1308"/>
      <c r="BO56" s="1308"/>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7" customFormat="1" ht="13" x14ac:dyDescent="0.2">
      <c r="B57" s="1311"/>
      <c r="G57" s="1298"/>
      <c r="H57" s="1298"/>
      <c r="I57" s="1312"/>
      <c r="J57" s="1312"/>
      <c r="K57" s="1307"/>
      <c r="L57" s="1307"/>
      <c r="M57" s="1307"/>
      <c r="N57" s="1307"/>
      <c r="AM57" s="1272"/>
      <c r="AN57" s="1304"/>
      <c r="AO57" s="1304"/>
      <c r="AP57" s="1304"/>
      <c r="AQ57" s="1304"/>
      <c r="AR57" s="1304"/>
      <c r="AS57" s="1304"/>
      <c r="AT57" s="1304"/>
      <c r="AU57" s="1304"/>
      <c r="AV57" s="1304"/>
      <c r="AW57" s="1304"/>
      <c r="AX57" s="1304"/>
      <c r="AY57" s="1304"/>
      <c r="AZ57" s="1304"/>
      <c r="BA57" s="1304"/>
      <c r="BB57" s="1308" t="s">
        <v>606</v>
      </c>
      <c r="BC57" s="1308"/>
      <c r="BD57" s="1308"/>
      <c r="BE57" s="1308"/>
      <c r="BF57" s="1308"/>
      <c r="BG57" s="1308"/>
      <c r="BH57" s="1308"/>
      <c r="BI57" s="1308"/>
      <c r="BJ57" s="1308"/>
      <c r="BK57" s="1308"/>
      <c r="BL57" s="1308"/>
      <c r="BM57" s="1308"/>
      <c r="BN57" s="1308"/>
      <c r="BO57" s="1308"/>
      <c r="BP57" s="1309"/>
      <c r="BQ57" s="1310"/>
      <c r="BR57" s="1310"/>
      <c r="BS57" s="1310"/>
      <c r="BT57" s="1310"/>
      <c r="BU57" s="1310"/>
      <c r="BV57" s="1310"/>
      <c r="BW57" s="1310"/>
      <c r="BX57" s="1310">
        <v>57.4</v>
      </c>
      <c r="BY57" s="1310"/>
      <c r="BZ57" s="1310"/>
      <c r="CA57" s="1310"/>
      <c r="CB57" s="1310"/>
      <c r="CC57" s="1310"/>
      <c r="CD57" s="1310"/>
      <c r="CE57" s="1310"/>
      <c r="CF57" s="1310">
        <v>58.3</v>
      </c>
      <c r="CG57" s="1310"/>
      <c r="CH57" s="1310"/>
      <c r="CI57" s="1310"/>
      <c r="CJ57" s="1310"/>
      <c r="CK57" s="1310"/>
      <c r="CL57" s="1310"/>
      <c r="CM57" s="1310"/>
      <c r="CN57" s="1310">
        <v>60.4</v>
      </c>
      <c r="CO57" s="1310"/>
      <c r="CP57" s="1310"/>
      <c r="CQ57" s="1310"/>
      <c r="CR57" s="1310"/>
      <c r="CS57" s="1310"/>
      <c r="CT57" s="1310"/>
      <c r="CU57" s="1310"/>
      <c r="CV57" s="1310">
        <v>61.3</v>
      </c>
      <c r="CW57" s="1310"/>
      <c r="CX57" s="1310"/>
      <c r="CY57" s="1310"/>
      <c r="CZ57" s="1310"/>
      <c r="DA57" s="1310"/>
      <c r="DB57" s="1310"/>
      <c r="DC57" s="1310"/>
      <c r="DD57" s="1313"/>
      <c r="DE57" s="1311"/>
    </row>
    <row r="58" spans="1:109" s="1287" customFormat="1" ht="13" x14ac:dyDescent="0.2">
      <c r="A58" s="1272"/>
      <c r="B58" s="1311"/>
      <c r="G58" s="1298"/>
      <c r="H58" s="1298"/>
      <c r="I58" s="1312"/>
      <c r="J58" s="1312"/>
      <c r="K58" s="1307"/>
      <c r="L58" s="1307"/>
      <c r="M58" s="1307"/>
      <c r="N58" s="1307"/>
      <c r="AM58" s="1272"/>
      <c r="AN58" s="1304"/>
      <c r="AO58" s="1304"/>
      <c r="AP58" s="1304"/>
      <c r="AQ58" s="1304"/>
      <c r="AR58" s="1304"/>
      <c r="AS58" s="1304"/>
      <c r="AT58" s="1304"/>
      <c r="AU58" s="1304"/>
      <c r="AV58" s="1304"/>
      <c r="AW58" s="1304"/>
      <c r="AX58" s="1304"/>
      <c r="AY58" s="1304"/>
      <c r="AZ58" s="1304"/>
      <c r="BA58" s="1304"/>
      <c r="BB58" s="1308"/>
      <c r="BC58" s="1308"/>
      <c r="BD58" s="1308"/>
      <c r="BE58" s="1308"/>
      <c r="BF58" s="1308"/>
      <c r="BG58" s="1308"/>
      <c r="BH58" s="1308"/>
      <c r="BI58" s="1308"/>
      <c r="BJ58" s="1308"/>
      <c r="BK58" s="1308"/>
      <c r="BL58" s="1308"/>
      <c r="BM58" s="1308"/>
      <c r="BN58" s="1308"/>
      <c r="BO58" s="1308"/>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7" customFormat="1" ht="13" x14ac:dyDescent="0.2">
      <c r="A59" s="1272"/>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7" customFormat="1" ht="13" x14ac:dyDescent="0.2">
      <c r="A60" s="1272"/>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7" customFormat="1" ht="13" x14ac:dyDescent="0.2">
      <c r="A61" s="1272"/>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ht="13" x14ac:dyDescent="0.2">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72"/>
    </row>
    <row r="63" spans="1:109" ht="16.5" x14ac:dyDescent="0.2">
      <c r="B63" s="1319" t="s">
        <v>608</v>
      </c>
    </row>
    <row r="64" spans="1:109" ht="13" x14ac:dyDescent="0.2">
      <c r="B64" s="1279"/>
      <c r="G64" s="1286"/>
      <c r="I64" s="1320"/>
      <c r="J64" s="1320"/>
      <c r="K64" s="1320"/>
      <c r="L64" s="1320"/>
      <c r="M64" s="1320"/>
      <c r="N64" s="1321"/>
      <c r="AM64" s="1286"/>
      <c r="AN64" s="1286" t="s">
        <v>601</v>
      </c>
      <c r="AP64" s="1287"/>
      <c r="AQ64" s="1287"/>
      <c r="AR64" s="1287"/>
      <c r="AY64" s="1286"/>
      <c r="BA64" s="1287"/>
      <c r="BB64" s="1287"/>
      <c r="BC64" s="1287"/>
      <c r="BK64" s="1286"/>
      <c r="BM64" s="1287"/>
      <c r="BN64" s="1287"/>
      <c r="BO64" s="1287"/>
      <c r="BW64" s="1286"/>
      <c r="BY64" s="1287"/>
      <c r="BZ64" s="1287"/>
      <c r="CA64" s="1287"/>
      <c r="CI64" s="1286"/>
      <c r="CK64" s="1287"/>
      <c r="CL64" s="1287"/>
      <c r="CM64" s="1287"/>
      <c r="CU64" s="1286"/>
      <c r="CW64" s="1287"/>
      <c r="CX64" s="1287"/>
      <c r="CY64" s="1287"/>
    </row>
    <row r="65" spans="2:107" ht="13" x14ac:dyDescent="0.2">
      <c r="B65" s="1279"/>
      <c r="AN65" s="1322" t="s">
        <v>609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 x14ac:dyDescent="0.2">
      <c r="B66" s="1279"/>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 x14ac:dyDescent="0.2">
      <c r="B67" s="1279"/>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 x14ac:dyDescent="0.2">
      <c r="B68" s="1279"/>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 x14ac:dyDescent="0.2">
      <c r="B69" s="1279"/>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 x14ac:dyDescent="0.2">
      <c r="B70" s="1279"/>
      <c r="H70" s="1323"/>
      <c r="I70" s="1323"/>
      <c r="J70" s="1324"/>
      <c r="K70" s="1324"/>
      <c r="L70" s="1325"/>
      <c r="M70" s="1324"/>
      <c r="N70" s="1325"/>
      <c r="AN70" s="1297"/>
      <c r="AO70" s="1297"/>
      <c r="AP70" s="1297"/>
      <c r="AZ70" s="1297"/>
      <c r="BA70" s="1297"/>
      <c r="BB70" s="1297"/>
      <c r="BL70" s="1297"/>
      <c r="BM70" s="1297"/>
      <c r="BN70" s="1297"/>
      <c r="BX70" s="1297"/>
      <c r="BY70" s="1297"/>
      <c r="BZ70" s="1297"/>
      <c r="CJ70" s="1297"/>
      <c r="CK70" s="1297"/>
      <c r="CL70" s="1297"/>
      <c r="CV70" s="1297"/>
      <c r="CW70" s="1297"/>
      <c r="CX70" s="1297"/>
    </row>
    <row r="71" spans="2:107" ht="13" x14ac:dyDescent="0.2">
      <c r="B71" s="1279"/>
      <c r="G71" s="1326"/>
      <c r="I71" s="1327"/>
      <c r="J71" s="1324"/>
      <c r="K71" s="1324"/>
      <c r="L71" s="1325"/>
      <c r="M71" s="1324"/>
      <c r="N71" s="1325"/>
      <c r="AM71" s="1326"/>
      <c r="AN71" s="1272" t="s">
        <v>603</v>
      </c>
    </row>
    <row r="72" spans="2:107" ht="13" x14ac:dyDescent="0.2">
      <c r="B72" s="1279"/>
      <c r="G72" s="1298"/>
      <c r="H72" s="1298"/>
      <c r="I72" s="1298"/>
      <c r="J72" s="1298"/>
      <c r="K72" s="1299"/>
      <c r="L72" s="1299"/>
      <c r="M72" s="1300"/>
      <c r="N72" s="1300"/>
      <c r="AN72" s="1301"/>
      <c r="AO72" s="1302"/>
      <c r="AP72" s="1302"/>
      <c r="AQ72" s="1302"/>
      <c r="AR72" s="1302"/>
      <c r="AS72" s="1302"/>
      <c r="AT72" s="1302"/>
      <c r="AU72" s="1302"/>
      <c r="AV72" s="1302"/>
      <c r="AW72" s="1302"/>
      <c r="AX72" s="1302"/>
      <c r="AY72" s="1302"/>
      <c r="AZ72" s="1302"/>
      <c r="BA72" s="1302"/>
      <c r="BB72" s="1302"/>
      <c r="BC72" s="1302"/>
      <c r="BD72" s="1302"/>
      <c r="BE72" s="1302"/>
      <c r="BF72" s="1302"/>
      <c r="BG72" s="1302"/>
      <c r="BH72" s="1302"/>
      <c r="BI72" s="1302"/>
      <c r="BJ72" s="1302"/>
      <c r="BK72" s="1302"/>
      <c r="BL72" s="1302"/>
      <c r="BM72" s="1302"/>
      <c r="BN72" s="1302"/>
      <c r="BO72" s="1303"/>
      <c r="BP72" s="1304" t="s">
        <v>560</v>
      </c>
      <c r="BQ72" s="1304"/>
      <c r="BR72" s="1304"/>
      <c r="BS72" s="1304"/>
      <c r="BT72" s="1304"/>
      <c r="BU72" s="1304"/>
      <c r="BV72" s="1304"/>
      <c r="BW72" s="1304"/>
      <c r="BX72" s="1304" t="s">
        <v>561</v>
      </c>
      <c r="BY72" s="1304"/>
      <c r="BZ72" s="1304"/>
      <c r="CA72" s="1304"/>
      <c r="CB72" s="1304"/>
      <c r="CC72" s="1304"/>
      <c r="CD72" s="1304"/>
      <c r="CE72" s="1304"/>
      <c r="CF72" s="1304" t="s">
        <v>562</v>
      </c>
      <c r="CG72" s="1304"/>
      <c r="CH72" s="1304"/>
      <c r="CI72" s="1304"/>
      <c r="CJ72" s="1304"/>
      <c r="CK72" s="1304"/>
      <c r="CL72" s="1304"/>
      <c r="CM72" s="1304"/>
      <c r="CN72" s="1304" t="s">
        <v>563</v>
      </c>
      <c r="CO72" s="1304"/>
      <c r="CP72" s="1304"/>
      <c r="CQ72" s="1304"/>
      <c r="CR72" s="1304"/>
      <c r="CS72" s="1304"/>
      <c r="CT72" s="1304"/>
      <c r="CU72" s="1304"/>
      <c r="CV72" s="1304" t="s">
        <v>564</v>
      </c>
      <c r="CW72" s="1304"/>
      <c r="CX72" s="1304"/>
      <c r="CY72" s="1304"/>
      <c r="CZ72" s="1304"/>
      <c r="DA72" s="1304"/>
      <c r="DB72" s="1304"/>
      <c r="DC72" s="1304"/>
    </row>
    <row r="73" spans="2:107" ht="13" x14ac:dyDescent="0.2">
      <c r="B73" s="1279"/>
      <c r="G73" s="1305"/>
      <c r="H73" s="1305"/>
      <c r="I73" s="1305"/>
      <c r="J73" s="1305"/>
      <c r="K73" s="1328"/>
      <c r="L73" s="1328"/>
      <c r="M73" s="1328"/>
      <c r="N73" s="1328"/>
      <c r="AM73" s="1297"/>
      <c r="AN73" s="1308" t="s">
        <v>604</v>
      </c>
      <c r="AO73" s="1308"/>
      <c r="AP73" s="1308"/>
      <c r="AQ73" s="1308"/>
      <c r="AR73" s="1308"/>
      <c r="AS73" s="1308"/>
      <c r="AT73" s="1308"/>
      <c r="AU73" s="1308"/>
      <c r="AV73" s="1308"/>
      <c r="AW73" s="1308"/>
      <c r="AX73" s="1308"/>
      <c r="AY73" s="1308"/>
      <c r="AZ73" s="1308"/>
      <c r="BA73" s="1308"/>
      <c r="BB73" s="1308" t="s">
        <v>605</v>
      </c>
      <c r="BC73" s="1308"/>
      <c r="BD73" s="1308"/>
      <c r="BE73" s="1308"/>
      <c r="BF73" s="1308"/>
      <c r="BG73" s="1308"/>
      <c r="BH73" s="1308"/>
      <c r="BI73" s="1308"/>
      <c r="BJ73" s="1308"/>
      <c r="BK73" s="1308"/>
      <c r="BL73" s="1308"/>
      <c r="BM73" s="1308"/>
      <c r="BN73" s="1308"/>
      <c r="BO73" s="1308"/>
      <c r="BP73" s="1310">
        <v>0</v>
      </c>
      <c r="BQ73" s="1310"/>
      <c r="BR73" s="1310"/>
      <c r="BS73" s="1310"/>
      <c r="BT73" s="1310"/>
      <c r="BU73" s="1310"/>
      <c r="BV73" s="1310"/>
      <c r="BW73" s="1310"/>
      <c r="BX73" s="1310">
        <v>16.7</v>
      </c>
      <c r="BY73" s="1310"/>
      <c r="BZ73" s="1310"/>
      <c r="CA73" s="1310"/>
      <c r="CB73" s="1310"/>
      <c r="CC73" s="1310"/>
      <c r="CD73" s="1310"/>
      <c r="CE73" s="1310"/>
      <c r="CF73" s="1310">
        <v>27.4</v>
      </c>
      <c r="CG73" s="1310"/>
      <c r="CH73" s="1310"/>
      <c r="CI73" s="1310"/>
      <c r="CJ73" s="1310"/>
      <c r="CK73" s="1310"/>
      <c r="CL73" s="1310"/>
      <c r="CM73" s="1310"/>
      <c r="CN73" s="1310">
        <v>23.2</v>
      </c>
      <c r="CO73" s="1310"/>
      <c r="CP73" s="1310"/>
      <c r="CQ73" s="1310"/>
      <c r="CR73" s="1310"/>
      <c r="CS73" s="1310"/>
      <c r="CT73" s="1310"/>
      <c r="CU73" s="1310"/>
      <c r="CV73" s="1310">
        <v>24.5</v>
      </c>
      <c r="CW73" s="1310"/>
      <c r="CX73" s="1310"/>
      <c r="CY73" s="1310"/>
      <c r="CZ73" s="1310"/>
      <c r="DA73" s="1310"/>
      <c r="DB73" s="1310"/>
      <c r="DC73" s="1310"/>
    </row>
    <row r="74" spans="2:107" ht="13" x14ac:dyDescent="0.2">
      <c r="B74" s="1279"/>
      <c r="G74" s="1305"/>
      <c r="H74" s="1305"/>
      <c r="I74" s="1305"/>
      <c r="J74" s="1305"/>
      <c r="K74" s="1328"/>
      <c r="L74" s="1328"/>
      <c r="M74" s="1328"/>
      <c r="N74" s="1328"/>
      <c r="AM74" s="1297"/>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 x14ac:dyDescent="0.2">
      <c r="B75" s="1279"/>
      <c r="G75" s="1305"/>
      <c r="H75" s="1305"/>
      <c r="I75" s="1298"/>
      <c r="J75" s="1298"/>
      <c r="K75" s="1307"/>
      <c r="L75" s="1307"/>
      <c r="M75" s="1307"/>
      <c r="N75" s="1307"/>
      <c r="AM75" s="1297"/>
      <c r="AN75" s="1308"/>
      <c r="AO75" s="1308"/>
      <c r="AP75" s="1308"/>
      <c r="AQ75" s="1308"/>
      <c r="AR75" s="1308"/>
      <c r="AS75" s="1308"/>
      <c r="AT75" s="1308"/>
      <c r="AU75" s="1308"/>
      <c r="AV75" s="1308"/>
      <c r="AW75" s="1308"/>
      <c r="AX75" s="1308"/>
      <c r="AY75" s="1308"/>
      <c r="AZ75" s="1308"/>
      <c r="BA75" s="1308"/>
      <c r="BB75" s="1308" t="s">
        <v>610</v>
      </c>
      <c r="BC75" s="1308"/>
      <c r="BD75" s="1308"/>
      <c r="BE75" s="1308"/>
      <c r="BF75" s="1308"/>
      <c r="BG75" s="1308"/>
      <c r="BH75" s="1308"/>
      <c r="BI75" s="1308"/>
      <c r="BJ75" s="1308"/>
      <c r="BK75" s="1308"/>
      <c r="BL75" s="1308"/>
      <c r="BM75" s="1308"/>
      <c r="BN75" s="1308"/>
      <c r="BO75" s="1308"/>
      <c r="BP75" s="1310">
        <v>2.6</v>
      </c>
      <c r="BQ75" s="1310"/>
      <c r="BR75" s="1310"/>
      <c r="BS75" s="1310"/>
      <c r="BT75" s="1310"/>
      <c r="BU75" s="1310"/>
      <c r="BV75" s="1310"/>
      <c r="BW75" s="1310"/>
      <c r="BX75" s="1310">
        <v>2.2000000000000002</v>
      </c>
      <c r="BY75" s="1310"/>
      <c r="BZ75" s="1310"/>
      <c r="CA75" s="1310"/>
      <c r="CB75" s="1310"/>
      <c r="CC75" s="1310"/>
      <c r="CD75" s="1310"/>
      <c r="CE75" s="1310"/>
      <c r="CF75" s="1310">
        <v>2.4</v>
      </c>
      <c r="CG75" s="1310"/>
      <c r="CH75" s="1310"/>
      <c r="CI75" s="1310"/>
      <c r="CJ75" s="1310"/>
      <c r="CK75" s="1310"/>
      <c r="CL75" s="1310"/>
      <c r="CM75" s="1310"/>
      <c r="CN75" s="1310">
        <v>2</v>
      </c>
      <c r="CO75" s="1310"/>
      <c r="CP75" s="1310"/>
      <c r="CQ75" s="1310"/>
      <c r="CR75" s="1310"/>
      <c r="CS75" s="1310"/>
      <c r="CT75" s="1310"/>
      <c r="CU75" s="1310"/>
      <c r="CV75" s="1310">
        <v>2.4</v>
      </c>
      <c r="CW75" s="1310"/>
      <c r="CX75" s="1310"/>
      <c r="CY75" s="1310"/>
      <c r="CZ75" s="1310"/>
      <c r="DA75" s="1310"/>
      <c r="DB75" s="1310"/>
      <c r="DC75" s="1310"/>
    </row>
    <row r="76" spans="2:107" ht="13" x14ac:dyDescent="0.2">
      <c r="B76" s="1279"/>
      <c r="G76" s="1305"/>
      <c r="H76" s="1305"/>
      <c r="I76" s="1298"/>
      <c r="J76" s="1298"/>
      <c r="K76" s="1307"/>
      <c r="L76" s="1307"/>
      <c r="M76" s="1307"/>
      <c r="N76" s="1307"/>
      <c r="AM76" s="1297"/>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 x14ac:dyDescent="0.2">
      <c r="B77" s="1279"/>
      <c r="G77" s="1298"/>
      <c r="H77" s="1298"/>
      <c r="I77" s="1298"/>
      <c r="J77" s="1298"/>
      <c r="K77" s="1328"/>
      <c r="L77" s="1328"/>
      <c r="M77" s="1328"/>
      <c r="N77" s="1328"/>
      <c r="AN77" s="1304" t="s">
        <v>607</v>
      </c>
      <c r="AO77" s="1304"/>
      <c r="AP77" s="1304"/>
      <c r="AQ77" s="1304"/>
      <c r="AR77" s="1304"/>
      <c r="AS77" s="1304"/>
      <c r="AT77" s="1304"/>
      <c r="AU77" s="1304"/>
      <c r="AV77" s="1304"/>
      <c r="AW77" s="1304"/>
      <c r="AX77" s="1304"/>
      <c r="AY77" s="1304"/>
      <c r="AZ77" s="1304"/>
      <c r="BA77" s="1304"/>
      <c r="BB77" s="1308" t="s">
        <v>605</v>
      </c>
      <c r="BC77" s="1308"/>
      <c r="BD77" s="1308"/>
      <c r="BE77" s="1308"/>
      <c r="BF77" s="1308"/>
      <c r="BG77" s="1308"/>
      <c r="BH77" s="1308"/>
      <c r="BI77" s="1308"/>
      <c r="BJ77" s="1308"/>
      <c r="BK77" s="1308"/>
      <c r="BL77" s="1308"/>
      <c r="BM77" s="1308"/>
      <c r="BN77" s="1308"/>
      <c r="BO77" s="1308"/>
      <c r="BP77" s="1310">
        <v>37.4</v>
      </c>
      <c r="BQ77" s="1310"/>
      <c r="BR77" s="1310"/>
      <c r="BS77" s="1310"/>
      <c r="BT77" s="1310"/>
      <c r="BU77" s="1310"/>
      <c r="BV77" s="1310"/>
      <c r="BW77" s="1310"/>
      <c r="BX77" s="1310">
        <v>31</v>
      </c>
      <c r="BY77" s="1310"/>
      <c r="BZ77" s="1310"/>
      <c r="CA77" s="1310"/>
      <c r="CB77" s="1310"/>
      <c r="CC77" s="1310"/>
      <c r="CD77" s="1310"/>
      <c r="CE77" s="1310"/>
      <c r="CF77" s="1310">
        <v>30</v>
      </c>
      <c r="CG77" s="1310"/>
      <c r="CH77" s="1310"/>
      <c r="CI77" s="1310"/>
      <c r="CJ77" s="1310"/>
      <c r="CK77" s="1310"/>
      <c r="CL77" s="1310"/>
      <c r="CM77" s="1310"/>
      <c r="CN77" s="1310">
        <v>23.1</v>
      </c>
      <c r="CO77" s="1310"/>
      <c r="CP77" s="1310"/>
      <c r="CQ77" s="1310"/>
      <c r="CR77" s="1310"/>
      <c r="CS77" s="1310"/>
      <c r="CT77" s="1310"/>
      <c r="CU77" s="1310"/>
      <c r="CV77" s="1310">
        <v>19</v>
      </c>
      <c r="CW77" s="1310"/>
      <c r="CX77" s="1310"/>
      <c r="CY77" s="1310"/>
      <c r="CZ77" s="1310"/>
      <c r="DA77" s="1310"/>
      <c r="DB77" s="1310"/>
      <c r="DC77" s="1310"/>
    </row>
    <row r="78" spans="2:107" ht="13" x14ac:dyDescent="0.2">
      <c r="B78" s="1279"/>
      <c r="G78" s="1298"/>
      <c r="H78" s="1298"/>
      <c r="I78" s="1298"/>
      <c r="J78" s="1298"/>
      <c r="K78" s="1328"/>
      <c r="L78" s="1328"/>
      <c r="M78" s="1328"/>
      <c r="N78" s="1328"/>
      <c r="AN78" s="1304"/>
      <c r="AO78" s="1304"/>
      <c r="AP78" s="1304"/>
      <c r="AQ78" s="1304"/>
      <c r="AR78" s="1304"/>
      <c r="AS78" s="1304"/>
      <c r="AT78" s="1304"/>
      <c r="AU78" s="1304"/>
      <c r="AV78" s="1304"/>
      <c r="AW78" s="1304"/>
      <c r="AX78" s="1304"/>
      <c r="AY78" s="1304"/>
      <c r="AZ78" s="1304"/>
      <c r="BA78" s="1304"/>
      <c r="BB78" s="1308"/>
      <c r="BC78" s="1308"/>
      <c r="BD78" s="1308"/>
      <c r="BE78" s="1308"/>
      <c r="BF78" s="1308"/>
      <c r="BG78" s="1308"/>
      <c r="BH78" s="1308"/>
      <c r="BI78" s="1308"/>
      <c r="BJ78" s="1308"/>
      <c r="BK78" s="1308"/>
      <c r="BL78" s="1308"/>
      <c r="BM78" s="1308"/>
      <c r="BN78" s="1308"/>
      <c r="BO78" s="1308"/>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 x14ac:dyDescent="0.2">
      <c r="B79" s="1279"/>
      <c r="G79" s="1298"/>
      <c r="H79" s="1298"/>
      <c r="I79" s="1312"/>
      <c r="J79" s="1312"/>
      <c r="K79" s="1329"/>
      <c r="L79" s="1329"/>
      <c r="M79" s="1329"/>
      <c r="N79" s="1329"/>
      <c r="AN79" s="1304"/>
      <c r="AO79" s="1304"/>
      <c r="AP79" s="1304"/>
      <c r="AQ79" s="1304"/>
      <c r="AR79" s="1304"/>
      <c r="AS79" s="1304"/>
      <c r="AT79" s="1304"/>
      <c r="AU79" s="1304"/>
      <c r="AV79" s="1304"/>
      <c r="AW79" s="1304"/>
      <c r="AX79" s="1304"/>
      <c r="AY79" s="1304"/>
      <c r="AZ79" s="1304"/>
      <c r="BA79" s="1304"/>
      <c r="BB79" s="1308" t="s">
        <v>610</v>
      </c>
      <c r="BC79" s="1308"/>
      <c r="BD79" s="1308"/>
      <c r="BE79" s="1308"/>
      <c r="BF79" s="1308"/>
      <c r="BG79" s="1308"/>
      <c r="BH79" s="1308"/>
      <c r="BI79" s="1308"/>
      <c r="BJ79" s="1308"/>
      <c r="BK79" s="1308"/>
      <c r="BL79" s="1308"/>
      <c r="BM79" s="1308"/>
      <c r="BN79" s="1308"/>
      <c r="BO79" s="1308"/>
      <c r="BP79" s="1310">
        <v>6.3</v>
      </c>
      <c r="BQ79" s="1310"/>
      <c r="BR79" s="1310"/>
      <c r="BS79" s="1310"/>
      <c r="BT79" s="1310"/>
      <c r="BU79" s="1310"/>
      <c r="BV79" s="1310"/>
      <c r="BW79" s="1310"/>
      <c r="BX79" s="1310">
        <v>5.2</v>
      </c>
      <c r="BY79" s="1310"/>
      <c r="BZ79" s="1310"/>
      <c r="CA79" s="1310"/>
      <c r="CB79" s="1310"/>
      <c r="CC79" s="1310"/>
      <c r="CD79" s="1310"/>
      <c r="CE79" s="1310"/>
      <c r="CF79" s="1310">
        <v>5</v>
      </c>
      <c r="CG79" s="1310"/>
      <c r="CH79" s="1310"/>
      <c r="CI79" s="1310"/>
      <c r="CJ79" s="1310"/>
      <c r="CK79" s="1310"/>
      <c r="CL79" s="1310"/>
      <c r="CM79" s="1310"/>
      <c r="CN79" s="1310">
        <v>4.2</v>
      </c>
      <c r="CO79" s="1310"/>
      <c r="CP79" s="1310"/>
      <c r="CQ79" s="1310"/>
      <c r="CR79" s="1310"/>
      <c r="CS79" s="1310"/>
      <c r="CT79" s="1310"/>
      <c r="CU79" s="1310"/>
      <c r="CV79" s="1310">
        <v>3.6</v>
      </c>
      <c r="CW79" s="1310"/>
      <c r="CX79" s="1310"/>
      <c r="CY79" s="1310"/>
      <c r="CZ79" s="1310"/>
      <c r="DA79" s="1310"/>
      <c r="DB79" s="1310"/>
      <c r="DC79" s="1310"/>
    </row>
    <row r="80" spans="2:107" ht="13" x14ac:dyDescent="0.2">
      <c r="B80" s="1279"/>
      <c r="G80" s="1298"/>
      <c r="H80" s="1298"/>
      <c r="I80" s="1312"/>
      <c r="J80" s="1312"/>
      <c r="K80" s="1329"/>
      <c r="L80" s="1329"/>
      <c r="M80" s="1329"/>
      <c r="N80" s="1329"/>
      <c r="AN80" s="1304"/>
      <c r="AO80" s="1304"/>
      <c r="AP80" s="1304"/>
      <c r="AQ80" s="1304"/>
      <c r="AR80" s="1304"/>
      <c r="AS80" s="1304"/>
      <c r="AT80" s="1304"/>
      <c r="AU80" s="1304"/>
      <c r="AV80" s="1304"/>
      <c r="AW80" s="1304"/>
      <c r="AX80" s="1304"/>
      <c r="AY80" s="1304"/>
      <c r="AZ80" s="1304"/>
      <c r="BA80" s="1304"/>
      <c r="BB80" s="1308"/>
      <c r="BC80" s="1308"/>
      <c r="BD80" s="1308"/>
      <c r="BE80" s="1308"/>
      <c r="BF80" s="1308"/>
      <c r="BG80" s="1308"/>
      <c r="BH80" s="1308"/>
      <c r="BI80" s="1308"/>
      <c r="BJ80" s="1308"/>
      <c r="BK80" s="1308"/>
      <c r="BL80" s="1308"/>
      <c r="BM80" s="1308"/>
      <c r="BN80" s="1308"/>
      <c r="BO80" s="1308"/>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 x14ac:dyDescent="0.2">
      <c r="B81" s="1279"/>
    </row>
    <row r="82" spans="2:109" ht="16.5" x14ac:dyDescent="0.2">
      <c r="B82" s="1279"/>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ht="13" x14ac:dyDescent="0.2">
      <c r="B83" s="1281"/>
      <c r="C83" s="1282"/>
      <c r="D83" s="1282"/>
      <c r="E83" s="1282"/>
      <c r="F83" s="1282"/>
      <c r="G83" s="1282"/>
      <c r="H83" s="1282"/>
      <c r="I83" s="1282"/>
      <c r="J83" s="1282"/>
      <c r="K83" s="1282"/>
      <c r="L83" s="1282"/>
      <c r="M83" s="1282"/>
      <c r="N83" s="1282"/>
      <c r="O83" s="1282"/>
      <c r="P83" s="1282"/>
      <c r="Q83" s="1282"/>
      <c r="R83" s="1282"/>
      <c r="S83" s="1282"/>
      <c r="T83" s="1282"/>
      <c r="U83" s="1282"/>
      <c r="V83" s="1282"/>
      <c r="W83" s="1282"/>
      <c r="X83" s="1282"/>
      <c r="Y83" s="1282"/>
      <c r="Z83" s="1282"/>
      <c r="AA83" s="1282"/>
      <c r="AB83" s="1282"/>
      <c r="AC83" s="1282"/>
      <c r="AD83" s="1282"/>
      <c r="AE83" s="1282"/>
      <c r="AF83" s="1282"/>
      <c r="AG83" s="1282"/>
      <c r="AH83" s="1282"/>
      <c r="AI83" s="1282"/>
      <c r="AJ83" s="1282"/>
      <c r="AK83" s="1282"/>
      <c r="AL83" s="1282"/>
      <c r="AM83" s="1282"/>
      <c r="AN83" s="1282"/>
      <c r="AO83" s="1282"/>
      <c r="AP83" s="1282"/>
      <c r="AQ83" s="1282"/>
      <c r="AR83" s="1282"/>
      <c r="AS83" s="1282"/>
      <c r="AT83" s="1282"/>
      <c r="AU83" s="1282"/>
      <c r="AV83" s="1282"/>
      <c r="AW83" s="1282"/>
      <c r="AX83" s="1282"/>
      <c r="AY83" s="1282"/>
      <c r="AZ83" s="1282"/>
      <c r="BA83" s="1282"/>
      <c r="BB83" s="1282"/>
      <c r="BC83" s="1282"/>
      <c r="BD83" s="1282"/>
      <c r="BE83" s="1282"/>
      <c r="BF83" s="1282"/>
      <c r="BG83" s="1282"/>
      <c r="BH83" s="1282"/>
      <c r="BI83" s="1282"/>
      <c r="BJ83" s="1282"/>
      <c r="BK83" s="1282"/>
      <c r="BL83" s="1282"/>
      <c r="BM83" s="1282"/>
      <c r="BN83" s="1282"/>
      <c r="BO83" s="1282"/>
      <c r="BP83" s="1282"/>
      <c r="BQ83" s="1282"/>
      <c r="BR83" s="1282"/>
      <c r="BS83" s="1282"/>
      <c r="BT83" s="1282"/>
      <c r="BU83" s="1282"/>
      <c r="BV83" s="1282"/>
      <c r="BW83" s="1282"/>
      <c r="BX83" s="1282"/>
      <c r="BY83" s="1282"/>
      <c r="BZ83" s="1282"/>
      <c r="CA83" s="1282"/>
      <c r="CB83" s="1282"/>
      <c r="CC83" s="1282"/>
      <c r="CD83" s="1282"/>
      <c r="CE83" s="1282"/>
      <c r="CF83" s="1282"/>
      <c r="CG83" s="1282"/>
      <c r="CH83" s="1282"/>
      <c r="CI83" s="1282"/>
      <c r="CJ83" s="1282"/>
      <c r="CK83" s="1282"/>
      <c r="CL83" s="1282"/>
      <c r="CM83" s="1282"/>
      <c r="CN83" s="1282"/>
      <c r="CO83" s="1282"/>
      <c r="CP83" s="1282"/>
      <c r="CQ83" s="1282"/>
      <c r="CR83" s="1282"/>
      <c r="CS83" s="1282"/>
      <c r="CT83" s="1282"/>
      <c r="CU83" s="1282"/>
      <c r="CV83" s="1282"/>
      <c r="CW83" s="1282"/>
      <c r="CX83" s="1282"/>
      <c r="CY83" s="1282"/>
      <c r="CZ83" s="1282"/>
      <c r="DA83" s="1282"/>
      <c r="DB83" s="1282"/>
      <c r="DC83" s="1282"/>
      <c r="DD83" s="1283"/>
    </row>
    <row r="84" spans="2:109" ht="13" x14ac:dyDescent="0.2">
      <c r="DD84" s="1272"/>
      <c r="DE84" s="1272"/>
    </row>
    <row r="85" spans="2:109" ht="13" x14ac:dyDescent="0.2">
      <c r="DD85" s="1272"/>
      <c r="DE85" s="1272"/>
    </row>
    <row r="86" spans="2:109" ht="13" hidden="1" x14ac:dyDescent="0.2">
      <c r="DD86" s="1272"/>
      <c r="DE86" s="1272"/>
    </row>
    <row r="87" spans="2:109" ht="13" hidden="1" x14ac:dyDescent="0.2">
      <c r="K87" s="1331"/>
      <c r="AQ87" s="1331"/>
      <c r="BC87" s="1331"/>
      <c r="BO87" s="1331"/>
      <c r="CA87" s="1331"/>
      <c r="CM87" s="1331"/>
      <c r="CY87" s="1331"/>
      <c r="DD87" s="1272"/>
      <c r="DE87" s="1272"/>
    </row>
    <row r="88" spans="2:109" ht="13" hidden="1" x14ac:dyDescent="0.2">
      <c r="DD88" s="1272"/>
      <c r="DE88" s="1272"/>
    </row>
    <row r="89" spans="2:109" ht="13" hidden="1" x14ac:dyDescent="0.2">
      <c r="DD89" s="1272"/>
      <c r="DE89" s="1272"/>
    </row>
    <row r="90" spans="2:109" ht="13" hidden="1" x14ac:dyDescent="0.2">
      <c r="DD90" s="1272"/>
      <c r="DE90" s="1272"/>
    </row>
    <row r="91" spans="2:109" ht="13" hidden="1" x14ac:dyDescent="0.2">
      <c r="DD91" s="1272"/>
      <c r="DE91" s="1272"/>
    </row>
    <row r="92" spans="2:109" ht="13.5" hidden="1" customHeight="1" x14ac:dyDescent="0.2">
      <c r="DD92" s="1272"/>
      <c r="DE92" s="1272"/>
    </row>
    <row r="93" spans="2:109" ht="13.5" hidden="1" customHeight="1" x14ac:dyDescent="0.2">
      <c r="DD93" s="1272"/>
      <c r="DE93" s="1272"/>
    </row>
    <row r="94" spans="2:109" ht="13.5" hidden="1" customHeight="1" x14ac:dyDescent="0.2">
      <c r="DD94" s="1272"/>
      <c r="DE94" s="1272"/>
    </row>
    <row r="95" spans="2:109" ht="13.5" hidden="1" customHeight="1" x14ac:dyDescent="0.2">
      <c r="DD95" s="1272"/>
      <c r="DE95" s="1272"/>
    </row>
    <row r="96" spans="2:109" ht="13.5" hidden="1" customHeight="1" x14ac:dyDescent="0.2">
      <c r="DD96" s="1272"/>
      <c r="DE96" s="1272"/>
    </row>
    <row r="97" s="1272" customFormat="1" ht="13.5" hidden="1" customHeight="1" x14ac:dyDescent="0.2"/>
    <row r="98" s="1272" customFormat="1" ht="13.5" hidden="1" customHeight="1" x14ac:dyDescent="0.2"/>
    <row r="99" s="1272" customFormat="1" ht="13.5" hidden="1" customHeight="1" x14ac:dyDescent="0.2"/>
    <row r="100" s="1272" customFormat="1" ht="13.5" hidden="1" customHeight="1" x14ac:dyDescent="0.2"/>
    <row r="101" s="1272" customFormat="1" ht="13.5" hidden="1" customHeight="1" x14ac:dyDescent="0.2"/>
    <row r="102" s="1272" customFormat="1" ht="13.5" hidden="1" customHeight="1" x14ac:dyDescent="0.2"/>
    <row r="103" s="1272" customFormat="1" ht="13.5" hidden="1" customHeight="1" x14ac:dyDescent="0.2"/>
    <row r="104" s="1272" customFormat="1" ht="13.5" hidden="1" customHeight="1" x14ac:dyDescent="0.2"/>
    <row r="105" s="1272" customFormat="1" ht="13.5" hidden="1" customHeight="1" x14ac:dyDescent="0.2"/>
    <row r="106" s="1272" customFormat="1" ht="13.5" hidden="1" customHeight="1" x14ac:dyDescent="0.2"/>
    <row r="107" s="1272" customFormat="1" ht="13.5" hidden="1" customHeight="1" x14ac:dyDescent="0.2"/>
    <row r="108" s="1272" customFormat="1" ht="13.5" hidden="1" customHeight="1" x14ac:dyDescent="0.2"/>
    <row r="109" s="1272" customFormat="1" ht="13.5" hidden="1" customHeight="1" x14ac:dyDescent="0.2"/>
    <row r="110" s="1272" customFormat="1" ht="13.5" hidden="1" customHeight="1" x14ac:dyDescent="0.2"/>
    <row r="111" s="1272" customFormat="1" ht="13.5" hidden="1" customHeight="1" x14ac:dyDescent="0.2"/>
    <row r="112" s="1272" customFormat="1" ht="13.5" hidden="1" customHeight="1" x14ac:dyDescent="0.2"/>
    <row r="113" s="1272" customFormat="1" ht="13.5" hidden="1" customHeight="1" x14ac:dyDescent="0.2"/>
    <row r="114" s="1272" customFormat="1" ht="13.5" hidden="1" customHeight="1" x14ac:dyDescent="0.2"/>
    <row r="115" s="1272" customFormat="1" ht="13.5" hidden="1" customHeight="1" x14ac:dyDescent="0.2"/>
    <row r="116" s="1272" customFormat="1" ht="13.5" hidden="1" customHeight="1" x14ac:dyDescent="0.2"/>
    <row r="117" s="1272" customFormat="1" ht="13.5" hidden="1" customHeight="1" x14ac:dyDescent="0.2"/>
    <row r="118" s="1272" customFormat="1" ht="13.5" hidden="1" customHeight="1" x14ac:dyDescent="0.2"/>
    <row r="119" s="1272" customFormat="1" ht="13.5" hidden="1" customHeight="1" x14ac:dyDescent="0.2"/>
    <row r="120" s="1272" customFormat="1" ht="13.5" hidden="1" customHeight="1" x14ac:dyDescent="0.2"/>
    <row r="121" s="1272" customFormat="1" ht="13.5" hidden="1" customHeight="1" x14ac:dyDescent="0.2"/>
    <row r="122" s="1272" customFormat="1" ht="13.5" hidden="1" customHeight="1" x14ac:dyDescent="0.2"/>
    <row r="123" s="1272" customFormat="1" ht="13.5" hidden="1" customHeight="1" x14ac:dyDescent="0.2"/>
    <row r="124" s="1272" customFormat="1" ht="13.5" hidden="1" customHeight="1" x14ac:dyDescent="0.2"/>
    <row r="125" s="1272" customFormat="1" ht="13.5" hidden="1" customHeight="1" x14ac:dyDescent="0.2"/>
    <row r="126" s="1272" customFormat="1" ht="13.5" hidden="1" customHeight="1" x14ac:dyDescent="0.2"/>
    <row r="127" s="1272" customFormat="1" ht="13.5" hidden="1" customHeight="1" x14ac:dyDescent="0.2"/>
    <row r="128" s="1272" customFormat="1" ht="13.5" hidden="1" customHeight="1" x14ac:dyDescent="0.2"/>
    <row r="129" s="1272" customFormat="1" ht="13.5" hidden="1" customHeight="1" x14ac:dyDescent="0.2"/>
    <row r="130" s="1272" customFormat="1" ht="13.5" hidden="1" customHeight="1" x14ac:dyDescent="0.2"/>
    <row r="131" s="1272" customFormat="1" ht="13.5" hidden="1" customHeight="1" x14ac:dyDescent="0.2"/>
    <row r="132" s="1272" customFormat="1" ht="13.5" hidden="1" customHeight="1" x14ac:dyDescent="0.2"/>
    <row r="133" s="1272" customFormat="1" ht="13.5" hidden="1" customHeight="1" x14ac:dyDescent="0.2"/>
    <row r="134" s="1272" customFormat="1" ht="13.5" hidden="1" customHeight="1" x14ac:dyDescent="0.2"/>
    <row r="135" s="1272" customFormat="1" ht="13.5" hidden="1" customHeight="1" x14ac:dyDescent="0.2"/>
    <row r="136" s="1272" customFormat="1" ht="13.5" hidden="1" customHeight="1" x14ac:dyDescent="0.2"/>
    <row r="137" s="1272" customFormat="1" ht="13.5" hidden="1" customHeight="1" x14ac:dyDescent="0.2"/>
    <row r="138" s="1272" customFormat="1" ht="13.5" hidden="1" customHeight="1" x14ac:dyDescent="0.2"/>
    <row r="139" s="1272" customFormat="1" ht="13.5" hidden="1" customHeight="1" x14ac:dyDescent="0.2"/>
    <row r="140" s="1272" customFormat="1" ht="13.5" hidden="1" customHeight="1" x14ac:dyDescent="0.2"/>
    <row r="141" s="1272" customFormat="1" ht="13.5" hidden="1" customHeight="1" x14ac:dyDescent="0.2"/>
    <row r="142" s="1272" customFormat="1" ht="13.5" hidden="1" customHeight="1" x14ac:dyDescent="0.2"/>
    <row r="143" s="1272" customFormat="1" ht="13.5" hidden="1" customHeight="1" x14ac:dyDescent="0.2"/>
    <row r="144" s="1272" customFormat="1" ht="13.5" hidden="1" customHeight="1" x14ac:dyDescent="0.2"/>
    <row r="145" s="1272" customFormat="1" ht="13.5" hidden="1" customHeight="1" x14ac:dyDescent="0.2"/>
    <row r="146" s="1272" customFormat="1" ht="13.5" hidden="1" customHeight="1" x14ac:dyDescent="0.2"/>
    <row r="147" s="1272" customFormat="1" ht="13.5" hidden="1" customHeight="1" x14ac:dyDescent="0.2"/>
    <row r="148" s="1272" customFormat="1" ht="13.5" hidden="1" customHeight="1" x14ac:dyDescent="0.2"/>
    <row r="149" s="1272" customFormat="1" ht="13.5" hidden="1" customHeight="1" x14ac:dyDescent="0.2"/>
    <row r="150" s="1272" customFormat="1" ht="13.5" hidden="1" customHeight="1" x14ac:dyDescent="0.2"/>
    <row r="151" s="1272" customFormat="1" ht="13.5" hidden="1" customHeight="1" x14ac:dyDescent="0.2"/>
    <row r="152" s="1272" customFormat="1" ht="13.5" hidden="1" customHeight="1" x14ac:dyDescent="0.2"/>
    <row r="153" s="1272" customFormat="1" ht="13.5" hidden="1" customHeight="1" x14ac:dyDescent="0.2"/>
    <row r="154" s="1272" customFormat="1" ht="13.5" hidden="1" customHeight="1" x14ac:dyDescent="0.2"/>
    <row r="155" s="1272" customFormat="1" ht="13.5" hidden="1" customHeight="1" x14ac:dyDescent="0.2"/>
    <row r="156" s="1272" customFormat="1" ht="13.5" hidden="1" customHeight="1" x14ac:dyDescent="0.2"/>
    <row r="157" s="1272" customFormat="1" ht="13.5" hidden="1" customHeight="1" x14ac:dyDescent="0.2"/>
    <row r="158" s="1272" customFormat="1" ht="13.5" hidden="1" customHeight="1" x14ac:dyDescent="0.2"/>
    <row r="159" s="1272" customFormat="1" ht="13.5" hidden="1" customHeight="1" x14ac:dyDescent="0.2"/>
    <row r="160" s="1272" customFormat="1" ht="13.5" hidden="1" customHeight="1" x14ac:dyDescent="0.2"/>
  </sheetData>
  <sheetProtection algorithmName="SHA-512" hashValue="FetQni7+jMOtIyVItxCkRTqyHj5yitBiwGtGpbZcD/IbnTBa5zmNjp1ho16A+vwx/T7P5/jbesNRxEB63FjXBA==" saltValue="i995MTs+aQ/t+FOpTIeKY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611</v>
      </c>
    </row>
  </sheetData>
  <sheetProtection algorithmName="SHA-512" hashValue="I61BRipVK4rzv91cEuamtxTg2KF+z3mep4LmUaC5q/EB8WRDYg9l/0ml/zpFIy2c5GnnL1pZyLpEpDzTsNHvCg==" saltValue="gEHpvec1P1d/yjFyTCjMN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612</v>
      </c>
    </row>
  </sheetData>
  <sheetProtection algorithmName="SHA-512" hashValue="Wtf5a6owOy2xrkciHFBWjW66fLHryBdyyQeXegwFTqyvg7FUVvFMKsQkcBiC6b1IiStG0MIDqw3BBLd3GRHQTA==" saltValue="z8v4JE+jj1eF4c6eeEbtH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557</v>
      </c>
      <c r="G2" s="157"/>
      <c r="H2" s="158"/>
    </row>
    <row r="3" spans="1:8" x14ac:dyDescent="0.2">
      <c r="A3" s="154" t="s">
        <v>550</v>
      </c>
      <c r="B3" s="159"/>
      <c r="C3" s="160"/>
      <c r="D3" s="161">
        <v>25861</v>
      </c>
      <c r="E3" s="162"/>
      <c r="F3" s="163">
        <v>43554</v>
      </c>
      <c r="G3" s="164"/>
      <c r="H3" s="165"/>
    </row>
    <row r="4" spans="1:8" x14ac:dyDescent="0.2">
      <c r="A4" s="166"/>
      <c r="B4" s="167"/>
      <c r="C4" s="168"/>
      <c r="D4" s="169">
        <v>19688</v>
      </c>
      <c r="E4" s="170"/>
      <c r="F4" s="171">
        <v>24811</v>
      </c>
      <c r="G4" s="172"/>
      <c r="H4" s="173"/>
    </row>
    <row r="5" spans="1:8" x14ac:dyDescent="0.2">
      <c r="A5" s="154" t="s">
        <v>552</v>
      </c>
      <c r="B5" s="159"/>
      <c r="C5" s="160"/>
      <c r="D5" s="161">
        <v>30491</v>
      </c>
      <c r="E5" s="162"/>
      <c r="F5" s="163">
        <v>42581</v>
      </c>
      <c r="G5" s="164"/>
      <c r="H5" s="165"/>
    </row>
    <row r="6" spans="1:8" x14ac:dyDescent="0.2">
      <c r="A6" s="166"/>
      <c r="B6" s="167"/>
      <c r="C6" s="168"/>
      <c r="D6" s="169">
        <v>22475</v>
      </c>
      <c r="E6" s="170"/>
      <c r="F6" s="171">
        <v>24354</v>
      </c>
      <c r="G6" s="172"/>
      <c r="H6" s="173"/>
    </row>
    <row r="7" spans="1:8" x14ac:dyDescent="0.2">
      <c r="A7" s="154" t="s">
        <v>553</v>
      </c>
      <c r="B7" s="159"/>
      <c r="C7" s="160"/>
      <c r="D7" s="161">
        <v>26022</v>
      </c>
      <c r="E7" s="162"/>
      <c r="F7" s="163">
        <v>45426</v>
      </c>
      <c r="G7" s="164"/>
      <c r="H7" s="165"/>
    </row>
    <row r="8" spans="1:8" x14ac:dyDescent="0.2">
      <c r="A8" s="166"/>
      <c r="B8" s="167"/>
      <c r="C8" s="168"/>
      <c r="D8" s="169">
        <v>17909</v>
      </c>
      <c r="E8" s="170"/>
      <c r="F8" s="171">
        <v>24508</v>
      </c>
      <c r="G8" s="172"/>
      <c r="H8" s="173"/>
    </row>
    <row r="9" spans="1:8" x14ac:dyDescent="0.2">
      <c r="A9" s="154" t="s">
        <v>554</v>
      </c>
      <c r="B9" s="159"/>
      <c r="C9" s="160"/>
      <c r="D9" s="161">
        <v>25609</v>
      </c>
      <c r="E9" s="162"/>
      <c r="F9" s="163">
        <v>45022</v>
      </c>
      <c r="G9" s="164"/>
      <c r="H9" s="165"/>
    </row>
    <row r="10" spans="1:8" x14ac:dyDescent="0.2">
      <c r="A10" s="166"/>
      <c r="B10" s="167"/>
      <c r="C10" s="168"/>
      <c r="D10" s="169">
        <v>16790</v>
      </c>
      <c r="E10" s="170"/>
      <c r="F10" s="171">
        <v>25247</v>
      </c>
      <c r="G10" s="172"/>
      <c r="H10" s="173"/>
    </row>
    <row r="11" spans="1:8" x14ac:dyDescent="0.2">
      <c r="A11" s="154" t="s">
        <v>555</v>
      </c>
      <c r="B11" s="159"/>
      <c r="C11" s="160"/>
      <c r="D11" s="161">
        <v>24913</v>
      </c>
      <c r="E11" s="162"/>
      <c r="F11" s="163">
        <v>46035</v>
      </c>
      <c r="G11" s="164"/>
      <c r="H11" s="165"/>
    </row>
    <row r="12" spans="1:8" x14ac:dyDescent="0.2">
      <c r="A12" s="166"/>
      <c r="B12" s="167"/>
      <c r="C12" s="174"/>
      <c r="D12" s="169">
        <v>16017</v>
      </c>
      <c r="E12" s="170"/>
      <c r="F12" s="171">
        <v>25158</v>
      </c>
      <c r="G12" s="172"/>
      <c r="H12" s="173"/>
    </row>
    <row r="13" spans="1:8" x14ac:dyDescent="0.2">
      <c r="A13" s="154"/>
      <c r="B13" s="159"/>
      <c r="C13" s="175"/>
      <c r="D13" s="176">
        <v>26579</v>
      </c>
      <c r="E13" s="177"/>
      <c r="F13" s="178">
        <v>44524</v>
      </c>
      <c r="G13" s="179"/>
      <c r="H13" s="165"/>
    </row>
    <row r="14" spans="1:8" x14ac:dyDescent="0.2">
      <c r="A14" s="166"/>
      <c r="B14" s="167"/>
      <c r="C14" s="168"/>
      <c r="D14" s="169">
        <v>18576</v>
      </c>
      <c r="E14" s="170"/>
      <c r="F14" s="171">
        <v>24816</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5.55</v>
      </c>
      <c r="C19" s="180">
        <f>ROUND(VALUE(SUBSTITUTE(実質収支比率等に係る経年分析!G$48,"▲","-")),2)</f>
        <v>6.91</v>
      </c>
      <c r="D19" s="180">
        <f>ROUND(VALUE(SUBSTITUTE(実質収支比率等に係る経年分析!H$48,"▲","-")),2)</f>
        <v>6.53</v>
      </c>
      <c r="E19" s="180">
        <f>ROUND(VALUE(SUBSTITUTE(実質収支比率等に係る経年分析!I$48,"▲","-")),2)</f>
        <v>5.51</v>
      </c>
      <c r="F19" s="180">
        <f>ROUND(VALUE(SUBSTITUTE(実質収支比率等に係る経年分析!J$48,"▲","-")),2)</f>
        <v>6.65</v>
      </c>
    </row>
    <row r="20" spans="1:11" x14ac:dyDescent="0.2">
      <c r="A20" s="180" t="s">
        <v>55</v>
      </c>
      <c r="B20" s="180">
        <f>ROUND(VALUE(SUBSTITUTE(実質収支比率等に係る経年分析!F$47,"▲","-")),2)</f>
        <v>14.43</v>
      </c>
      <c r="C20" s="180">
        <f>ROUND(VALUE(SUBSTITUTE(実質収支比率等に係る経年分析!G$47,"▲","-")),2)</f>
        <v>15.05</v>
      </c>
      <c r="D20" s="180">
        <f>ROUND(VALUE(SUBSTITUTE(実質収支比率等に係る経年分析!H$47,"▲","-")),2)</f>
        <v>14.27</v>
      </c>
      <c r="E20" s="180">
        <f>ROUND(VALUE(SUBSTITUTE(実質収支比率等に係る経年分析!I$47,"▲","-")),2)</f>
        <v>14.22</v>
      </c>
      <c r="F20" s="180">
        <f>ROUND(VALUE(SUBSTITUTE(実質収支比率等に係る経年分析!J$47,"▲","-")),2)</f>
        <v>15.79</v>
      </c>
    </row>
    <row r="21" spans="1:11" x14ac:dyDescent="0.2">
      <c r="A21" s="180" t="s">
        <v>56</v>
      </c>
      <c r="B21" s="180">
        <f>IF(ISNUMBER(VALUE(SUBSTITUTE(実質収支比率等に係る経年分析!F$49,"▲","-"))),ROUND(VALUE(SUBSTITUTE(実質収支比率等に係る経年分析!F$49,"▲","-")),2),NA())</f>
        <v>-0.62</v>
      </c>
      <c r="C21" s="180">
        <f>IF(ISNUMBER(VALUE(SUBSTITUTE(実質収支比率等に係る経年分析!G$49,"▲","-"))),ROUND(VALUE(SUBSTITUTE(実質収支比率等に係る経年分析!G$49,"▲","-")),2),NA())</f>
        <v>2.0299999999999998</v>
      </c>
      <c r="D21" s="180">
        <f>IF(ISNUMBER(VALUE(SUBSTITUTE(実質収支比率等に係る経年分析!H$49,"▲","-"))),ROUND(VALUE(SUBSTITUTE(実質収支比率等に係る経年分析!H$49,"▲","-")),2),NA())</f>
        <v>-1.07</v>
      </c>
      <c r="E21" s="180">
        <f>IF(ISNUMBER(VALUE(SUBSTITUTE(実質収支比率等に係る経年分析!I$49,"▲","-"))),ROUND(VALUE(SUBSTITUTE(実質収支比率等に係る経年分析!I$49,"▲","-")),2),NA())</f>
        <v>-0.98</v>
      </c>
      <c r="F21" s="180">
        <f>IF(ISNUMBER(VALUE(SUBSTITUTE(実質収支比率等に係る経年分析!J$49,"▲","-"))),ROUND(VALUE(SUBSTITUTE(実質収支比率等に係る経年分析!J$49,"▲","-")),2),NA())</f>
        <v>2.66</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0.81</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水産物地方卸売市場事業特別会計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0.43</v>
      </c>
    </row>
    <row r="31" spans="1:11" x14ac:dyDescent="0.2">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0.56000000000000005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1.57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0.57999999999999996</v>
      </c>
    </row>
    <row r="32" spans="1:11" x14ac:dyDescent="0.2">
      <c r="A32" s="181" t="str">
        <f>IF(連結実質赤字比率に係る赤字・黒字の構成分析!C$38="",NA(),連結実質赤字比率に係る赤字・黒字の構成分析!C$38)</f>
        <v>競輪事業特別会計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1.1599999999999999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1.0900000000000001</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0.56999999999999995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1.38</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4.1399999999999997</v>
      </c>
    </row>
    <row r="35" spans="1:16" x14ac:dyDescent="0.2">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6.65</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8283</v>
      </c>
      <c r="E42" s="182"/>
      <c r="F42" s="182"/>
      <c r="G42" s="182">
        <f>'実質公債費比率（分子）の構造'!L$52</f>
        <v>7953</v>
      </c>
      <c r="H42" s="182"/>
      <c r="I42" s="182"/>
      <c r="J42" s="182">
        <f>'実質公債費比率（分子）の構造'!M$52</f>
        <v>7955</v>
      </c>
      <c r="K42" s="182"/>
      <c r="L42" s="182"/>
      <c r="M42" s="182">
        <f>'実質公債費比率（分子）の構造'!N$52</f>
        <v>7834</v>
      </c>
      <c r="N42" s="182"/>
      <c r="O42" s="182"/>
      <c r="P42" s="182">
        <f>'実質公債費比率（分子）の構造'!O$52</f>
        <v>7493</v>
      </c>
    </row>
    <row r="43" spans="1:16" x14ac:dyDescent="0.2">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535</v>
      </c>
      <c r="C44" s="182"/>
      <c r="D44" s="182"/>
      <c r="E44" s="182">
        <f>'実質公債費比率（分子）の構造'!L$50</f>
        <v>92</v>
      </c>
      <c r="F44" s="182"/>
      <c r="G44" s="182"/>
      <c r="H44" s="182">
        <f>'実質公債費比率（分子）の構造'!M$50</f>
        <v>321</v>
      </c>
      <c r="I44" s="182"/>
      <c r="J44" s="182"/>
      <c r="K44" s="182">
        <f>'実質公債費比率（分子）の構造'!N$50</f>
        <v>183</v>
      </c>
      <c r="L44" s="182"/>
      <c r="M44" s="182"/>
      <c r="N44" s="182">
        <f>'実質公債費比率（分子）の構造'!O$50</f>
        <v>379</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4226</v>
      </c>
      <c r="C46" s="182"/>
      <c r="D46" s="182"/>
      <c r="E46" s="182">
        <f>'実質公債費比率（分子）の構造'!L$48</f>
        <v>3332</v>
      </c>
      <c r="F46" s="182"/>
      <c r="G46" s="182"/>
      <c r="H46" s="182">
        <f>'実質公債費比率（分子）の構造'!M$48</f>
        <v>3541</v>
      </c>
      <c r="I46" s="182"/>
      <c r="J46" s="182"/>
      <c r="K46" s="182">
        <f>'実質公債費比率（分子）の構造'!N$48</f>
        <v>3129</v>
      </c>
      <c r="L46" s="182"/>
      <c r="M46" s="182"/>
      <c r="N46" s="182">
        <f>'実質公債費比率（分子）の構造'!O$48</f>
        <v>2860</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4777</v>
      </c>
      <c r="C49" s="182"/>
      <c r="D49" s="182"/>
      <c r="E49" s="182">
        <f>'実質公債費比率（分子）の構造'!L$45</f>
        <v>5092</v>
      </c>
      <c r="F49" s="182"/>
      <c r="G49" s="182"/>
      <c r="H49" s="182">
        <f>'実質公債費比率（分子）の構造'!M$45</f>
        <v>5446</v>
      </c>
      <c r="I49" s="182"/>
      <c r="J49" s="182"/>
      <c r="K49" s="182">
        <f>'実質公債費比率（分子）の構造'!N$45</f>
        <v>5301</v>
      </c>
      <c r="L49" s="182"/>
      <c r="M49" s="182"/>
      <c r="N49" s="182">
        <f>'実質公債費比率（分子）の構造'!O$45</f>
        <v>5333</v>
      </c>
      <c r="O49" s="182"/>
      <c r="P49" s="182"/>
    </row>
    <row r="50" spans="1:16" x14ac:dyDescent="0.2">
      <c r="A50" s="182" t="s">
        <v>70</v>
      </c>
      <c r="B50" s="182" t="e">
        <f>NA()</f>
        <v>#N/A</v>
      </c>
      <c r="C50" s="182">
        <f>IF(ISNUMBER('実質公債費比率（分子）の構造'!K$53),'実質公債費比率（分子）の構造'!K$53,NA())</f>
        <v>1255</v>
      </c>
      <c r="D50" s="182" t="e">
        <f>NA()</f>
        <v>#N/A</v>
      </c>
      <c r="E50" s="182" t="e">
        <f>NA()</f>
        <v>#N/A</v>
      </c>
      <c r="F50" s="182">
        <f>IF(ISNUMBER('実質公債費比率（分子）の構造'!L$53),'実質公債費比率（分子）の構造'!L$53,NA())</f>
        <v>563</v>
      </c>
      <c r="G50" s="182" t="e">
        <f>NA()</f>
        <v>#N/A</v>
      </c>
      <c r="H50" s="182" t="e">
        <f>NA()</f>
        <v>#N/A</v>
      </c>
      <c r="I50" s="182">
        <f>IF(ISNUMBER('実質公債費比率（分子）の構造'!M$53),'実質公債費比率（分子）の構造'!M$53,NA())</f>
        <v>1353</v>
      </c>
      <c r="J50" s="182" t="e">
        <f>NA()</f>
        <v>#N/A</v>
      </c>
      <c r="K50" s="182" t="e">
        <f>NA()</f>
        <v>#N/A</v>
      </c>
      <c r="L50" s="182">
        <f>IF(ISNUMBER('実質公債費比率（分子）の構造'!N$53),'実質公債費比率（分子）の構造'!N$53,NA())</f>
        <v>779</v>
      </c>
      <c r="M50" s="182" t="e">
        <f>NA()</f>
        <v>#N/A</v>
      </c>
      <c r="N50" s="182" t="e">
        <f>NA()</f>
        <v>#N/A</v>
      </c>
      <c r="O50" s="182">
        <f>IF(ISNUMBER('実質公債費比率（分子）の構造'!O$53),'実質公債費比率（分子）の構造'!O$53,NA())</f>
        <v>1079</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62482</v>
      </c>
      <c r="E56" s="181"/>
      <c r="F56" s="181"/>
      <c r="G56" s="181">
        <f>'将来負担比率（分子）の構造'!J$52</f>
        <v>60945</v>
      </c>
      <c r="H56" s="181"/>
      <c r="I56" s="181"/>
      <c r="J56" s="181">
        <f>'将来負担比率（分子）の構造'!K$52</f>
        <v>59280</v>
      </c>
      <c r="K56" s="181"/>
      <c r="L56" s="181"/>
      <c r="M56" s="181">
        <f>'将来負担比率（分子）の構造'!L$52</f>
        <v>56923</v>
      </c>
      <c r="N56" s="181"/>
      <c r="O56" s="181"/>
      <c r="P56" s="181">
        <f>'将来負担比率（分子）の構造'!M$52</f>
        <v>54965</v>
      </c>
    </row>
    <row r="57" spans="1:16" x14ac:dyDescent="0.2">
      <c r="A57" s="181" t="s">
        <v>42</v>
      </c>
      <c r="B57" s="181"/>
      <c r="C57" s="181"/>
      <c r="D57" s="181">
        <f>'将来負担比率（分子）の構造'!I$51</f>
        <v>21177</v>
      </c>
      <c r="E57" s="181"/>
      <c r="F57" s="181"/>
      <c r="G57" s="181">
        <f>'将来負担比率（分子）の構造'!J$51</f>
        <v>19306</v>
      </c>
      <c r="H57" s="181"/>
      <c r="I57" s="181"/>
      <c r="J57" s="181">
        <f>'将来負担比率（分子）の構造'!K$51</f>
        <v>18231</v>
      </c>
      <c r="K57" s="181"/>
      <c r="L57" s="181"/>
      <c r="M57" s="181">
        <f>'将来負担比率（分子）の構造'!L$51</f>
        <v>17534</v>
      </c>
      <c r="N57" s="181"/>
      <c r="O57" s="181"/>
      <c r="P57" s="181">
        <f>'将来負担比率（分子）の構造'!M$51</f>
        <v>17369</v>
      </c>
    </row>
    <row r="58" spans="1:16" x14ac:dyDescent="0.2">
      <c r="A58" s="181" t="s">
        <v>41</v>
      </c>
      <c r="B58" s="181"/>
      <c r="C58" s="181"/>
      <c r="D58" s="181">
        <f>'将来負担比率（分子）の構造'!I$50</f>
        <v>20144</v>
      </c>
      <c r="E58" s="181"/>
      <c r="F58" s="181"/>
      <c r="G58" s="181">
        <f>'将来負担比率（分子）の構造'!J$50</f>
        <v>16993</v>
      </c>
      <c r="H58" s="181"/>
      <c r="I58" s="181"/>
      <c r="J58" s="181">
        <f>'将来負担比率（分子）の構造'!K$50</f>
        <v>16029</v>
      </c>
      <c r="K58" s="181"/>
      <c r="L58" s="181"/>
      <c r="M58" s="181">
        <f>'将来負担比率（分子）の構造'!L$50</f>
        <v>17978</v>
      </c>
      <c r="N58" s="181"/>
      <c r="O58" s="181"/>
      <c r="P58" s="181">
        <f>'将来負担比率（分子）の構造'!M$50</f>
        <v>18355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11491</v>
      </c>
      <c r="C62" s="181"/>
      <c r="D62" s="181"/>
      <c r="E62" s="181">
        <f>'将来負担比率（分子）の構造'!J$45</f>
        <v>11998</v>
      </c>
      <c r="F62" s="181"/>
      <c r="G62" s="181"/>
      <c r="H62" s="181">
        <f>'将来負担比率（分子）の構造'!K$45</f>
        <v>12228</v>
      </c>
      <c r="I62" s="181"/>
      <c r="J62" s="181"/>
      <c r="K62" s="181">
        <f>'将来負担比率（分子）の構造'!L$45</f>
        <v>11861</v>
      </c>
      <c r="L62" s="181"/>
      <c r="M62" s="181"/>
      <c r="N62" s="181">
        <f>'将来負担比率（分子）の構造'!M$45</f>
        <v>12220</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37944</v>
      </c>
      <c r="C64" s="181"/>
      <c r="D64" s="181"/>
      <c r="E64" s="181">
        <f>'将来負担比率（分子）の構造'!J$43</f>
        <v>36590</v>
      </c>
      <c r="F64" s="181"/>
      <c r="G64" s="181"/>
      <c r="H64" s="181">
        <f>'将来負担比率（分子）の構造'!K$43</f>
        <v>34630</v>
      </c>
      <c r="I64" s="181"/>
      <c r="J64" s="181"/>
      <c r="K64" s="181">
        <f>'将来負担比率（分子）の構造'!L$43</f>
        <v>31936</v>
      </c>
      <c r="L64" s="181"/>
      <c r="M64" s="181"/>
      <c r="N64" s="181">
        <f>'将来負担比率（分子）の構造'!M$43</f>
        <v>30672</v>
      </c>
      <c r="O64" s="181"/>
      <c r="P64" s="181"/>
    </row>
    <row r="65" spans="1:16" x14ac:dyDescent="0.2">
      <c r="A65" s="181" t="s">
        <v>32</v>
      </c>
      <c r="B65" s="181">
        <f>'将来負担比率（分子）の構造'!I$42</f>
        <v>862</v>
      </c>
      <c r="C65" s="181"/>
      <c r="D65" s="181"/>
      <c r="E65" s="181">
        <f>'将来負担比率（分子）の構造'!J$42</f>
        <v>1061</v>
      </c>
      <c r="F65" s="181"/>
      <c r="G65" s="181"/>
      <c r="H65" s="181">
        <f>'将来負担比率（分子）の構造'!K$42</f>
        <v>4423</v>
      </c>
      <c r="I65" s="181"/>
      <c r="J65" s="181"/>
      <c r="K65" s="181">
        <f>'将来負担比率（分子）の構造'!L$42</f>
        <v>4467</v>
      </c>
      <c r="L65" s="181"/>
      <c r="M65" s="181"/>
      <c r="N65" s="181">
        <f>'将来負担比率（分子）の構造'!M$42</f>
        <v>4037</v>
      </c>
      <c r="O65" s="181"/>
      <c r="P65" s="181"/>
    </row>
    <row r="66" spans="1:16" x14ac:dyDescent="0.2">
      <c r="A66" s="181" t="s">
        <v>31</v>
      </c>
      <c r="B66" s="181">
        <f>'将来負担比率（分子）の構造'!I$41</f>
        <v>53520</v>
      </c>
      <c r="C66" s="181"/>
      <c r="D66" s="181"/>
      <c r="E66" s="181">
        <f>'将来負担比率（分子）の構造'!J$41</f>
        <v>54740</v>
      </c>
      <c r="F66" s="181"/>
      <c r="G66" s="181"/>
      <c r="H66" s="181">
        <f>'将来負担比率（分子）の構造'!K$41</f>
        <v>54040</v>
      </c>
      <c r="I66" s="181"/>
      <c r="J66" s="181"/>
      <c r="K66" s="181">
        <f>'将来負担比率（分子）の構造'!L$41</f>
        <v>54243</v>
      </c>
      <c r="L66" s="181"/>
      <c r="M66" s="181"/>
      <c r="N66" s="181">
        <f>'将来負担比率（分子）の構造'!M$41</f>
        <v>54436</v>
      </c>
      <c r="O66" s="181"/>
      <c r="P66" s="181"/>
    </row>
    <row r="67" spans="1:16" x14ac:dyDescent="0.2">
      <c r="A67" s="181" t="s">
        <v>74</v>
      </c>
      <c r="B67" s="181" t="e">
        <f>NA()</f>
        <v>#N/A</v>
      </c>
      <c r="C67" s="181">
        <f>IF(ISNUMBER('将来負担比率（分子）の構造'!I$53), IF('将来負担比率（分子）の構造'!I$53 &lt; 0, 0, '将来負担比率（分子）の構造'!I$53), NA())</f>
        <v>14</v>
      </c>
      <c r="D67" s="181" t="e">
        <f>NA()</f>
        <v>#N/A</v>
      </c>
      <c r="E67" s="181" t="e">
        <f>NA()</f>
        <v>#N/A</v>
      </c>
      <c r="F67" s="181">
        <f>IF(ISNUMBER('将来負担比率（分子）の構造'!J$53), IF('将来負担比率（分子）の構造'!J$53 &lt; 0, 0, '将来負担比率（分子）の構造'!J$53), NA())</f>
        <v>7144</v>
      </c>
      <c r="G67" s="181" t="e">
        <f>NA()</f>
        <v>#N/A</v>
      </c>
      <c r="H67" s="181" t="e">
        <f>NA()</f>
        <v>#N/A</v>
      </c>
      <c r="I67" s="181">
        <f>IF(ISNUMBER('将来負担比率（分子）の構造'!K$53), IF('将来負担比率（分子）の構造'!K$53 &lt; 0, 0, '将来負担比率（分子）の構造'!K$53), NA())</f>
        <v>11780</v>
      </c>
      <c r="J67" s="181" t="e">
        <f>NA()</f>
        <v>#N/A</v>
      </c>
      <c r="K67" s="181" t="e">
        <f>NA()</f>
        <v>#N/A</v>
      </c>
      <c r="L67" s="181">
        <f>IF(ISNUMBER('将来負担比率（分子）の構造'!L$53), IF('将来負担比率（分子）の構造'!L$53 &lt; 0, 0, '将来負担比率（分子）の構造'!L$53), NA())</f>
        <v>10071</v>
      </c>
      <c r="M67" s="181" t="e">
        <f>NA()</f>
        <v>#N/A</v>
      </c>
      <c r="N67" s="181" t="e">
        <f>NA()</f>
        <v>#N/A</v>
      </c>
      <c r="O67" s="181">
        <f>IF(ISNUMBER('将来負担比率（分子）の構造'!M$53), IF('将来負担比率（分子）の構造'!M$53 &lt; 0, 0, '将来負担比率（分子）の構造'!M$53), NA())</f>
        <v>10676</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6960</v>
      </c>
      <c r="C72" s="185">
        <f>基金残高に係る経年分析!G55</f>
        <v>6964</v>
      </c>
      <c r="D72" s="185">
        <f>基金残高に係る経年分析!H55</f>
        <v>7713</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5887</v>
      </c>
      <c r="C74" s="185">
        <f>基金残高に係る経年分析!G57</f>
        <v>7071</v>
      </c>
      <c r="D74" s="185">
        <f>基金残高に係る経年分析!H57</f>
        <v>6597</v>
      </c>
    </row>
  </sheetData>
  <sheetProtection algorithmName="SHA-512" hashValue="1/tm5D3+073sTBeOIoIct+b+nSoOatLSFo1x/ensHyTJriNUEOlu4S8Bn08pMgHIbstCCg/svR3S2rEvzA3QIg==" saltValue="OmlMJicBZFRORsIXopEhH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2">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2">
      <c r="B5" s="631" t="s">
        <v>223</v>
      </c>
      <c r="C5" s="632"/>
      <c r="D5" s="632"/>
      <c r="E5" s="632"/>
      <c r="F5" s="632"/>
      <c r="G5" s="632"/>
      <c r="H5" s="632"/>
      <c r="I5" s="632"/>
      <c r="J5" s="632"/>
      <c r="K5" s="632"/>
      <c r="L5" s="632"/>
      <c r="M5" s="632"/>
      <c r="N5" s="632"/>
      <c r="O5" s="632"/>
      <c r="P5" s="632"/>
      <c r="Q5" s="633"/>
      <c r="R5" s="634">
        <v>43827745</v>
      </c>
      <c r="S5" s="635"/>
      <c r="T5" s="635"/>
      <c r="U5" s="635"/>
      <c r="V5" s="635"/>
      <c r="W5" s="635"/>
      <c r="X5" s="635"/>
      <c r="Y5" s="636"/>
      <c r="Z5" s="637">
        <v>50.8</v>
      </c>
      <c r="AA5" s="637"/>
      <c r="AB5" s="637"/>
      <c r="AC5" s="637"/>
      <c r="AD5" s="638">
        <v>41191098</v>
      </c>
      <c r="AE5" s="638"/>
      <c r="AF5" s="638"/>
      <c r="AG5" s="638"/>
      <c r="AH5" s="638"/>
      <c r="AI5" s="638"/>
      <c r="AJ5" s="638"/>
      <c r="AK5" s="638"/>
      <c r="AL5" s="639">
        <v>84.7</v>
      </c>
      <c r="AM5" s="640"/>
      <c r="AN5" s="640"/>
      <c r="AO5" s="641"/>
      <c r="AP5" s="631" t="s">
        <v>224</v>
      </c>
      <c r="AQ5" s="632"/>
      <c r="AR5" s="632"/>
      <c r="AS5" s="632"/>
      <c r="AT5" s="632"/>
      <c r="AU5" s="632"/>
      <c r="AV5" s="632"/>
      <c r="AW5" s="632"/>
      <c r="AX5" s="632"/>
      <c r="AY5" s="632"/>
      <c r="AZ5" s="632"/>
      <c r="BA5" s="632"/>
      <c r="BB5" s="632"/>
      <c r="BC5" s="632"/>
      <c r="BD5" s="632"/>
      <c r="BE5" s="632"/>
      <c r="BF5" s="633"/>
      <c r="BG5" s="645">
        <v>41191098</v>
      </c>
      <c r="BH5" s="646"/>
      <c r="BI5" s="646"/>
      <c r="BJ5" s="646"/>
      <c r="BK5" s="646"/>
      <c r="BL5" s="646"/>
      <c r="BM5" s="646"/>
      <c r="BN5" s="647"/>
      <c r="BO5" s="648">
        <v>94</v>
      </c>
      <c r="BP5" s="648"/>
      <c r="BQ5" s="648"/>
      <c r="BR5" s="648"/>
      <c r="BS5" s="649">
        <v>366581</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2">
      <c r="B6" s="642" t="s">
        <v>228</v>
      </c>
      <c r="C6" s="643"/>
      <c r="D6" s="643"/>
      <c r="E6" s="643"/>
      <c r="F6" s="643"/>
      <c r="G6" s="643"/>
      <c r="H6" s="643"/>
      <c r="I6" s="643"/>
      <c r="J6" s="643"/>
      <c r="K6" s="643"/>
      <c r="L6" s="643"/>
      <c r="M6" s="643"/>
      <c r="N6" s="643"/>
      <c r="O6" s="643"/>
      <c r="P6" s="643"/>
      <c r="Q6" s="644"/>
      <c r="R6" s="645">
        <v>503723</v>
      </c>
      <c r="S6" s="646"/>
      <c r="T6" s="646"/>
      <c r="U6" s="646"/>
      <c r="V6" s="646"/>
      <c r="W6" s="646"/>
      <c r="X6" s="646"/>
      <c r="Y6" s="647"/>
      <c r="Z6" s="648">
        <v>0.6</v>
      </c>
      <c r="AA6" s="648"/>
      <c r="AB6" s="648"/>
      <c r="AC6" s="648"/>
      <c r="AD6" s="649">
        <v>503723</v>
      </c>
      <c r="AE6" s="649"/>
      <c r="AF6" s="649"/>
      <c r="AG6" s="649"/>
      <c r="AH6" s="649"/>
      <c r="AI6" s="649"/>
      <c r="AJ6" s="649"/>
      <c r="AK6" s="649"/>
      <c r="AL6" s="650">
        <v>1</v>
      </c>
      <c r="AM6" s="651"/>
      <c r="AN6" s="651"/>
      <c r="AO6" s="652"/>
      <c r="AP6" s="642" t="s">
        <v>229</v>
      </c>
      <c r="AQ6" s="643"/>
      <c r="AR6" s="643"/>
      <c r="AS6" s="643"/>
      <c r="AT6" s="643"/>
      <c r="AU6" s="643"/>
      <c r="AV6" s="643"/>
      <c r="AW6" s="643"/>
      <c r="AX6" s="643"/>
      <c r="AY6" s="643"/>
      <c r="AZ6" s="643"/>
      <c r="BA6" s="643"/>
      <c r="BB6" s="643"/>
      <c r="BC6" s="643"/>
      <c r="BD6" s="643"/>
      <c r="BE6" s="643"/>
      <c r="BF6" s="644"/>
      <c r="BG6" s="645">
        <v>41191098</v>
      </c>
      <c r="BH6" s="646"/>
      <c r="BI6" s="646"/>
      <c r="BJ6" s="646"/>
      <c r="BK6" s="646"/>
      <c r="BL6" s="646"/>
      <c r="BM6" s="646"/>
      <c r="BN6" s="647"/>
      <c r="BO6" s="648">
        <v>94</v>
      </c>
      <c r="BP6" s="648"/>
      <c r="BQ6" s="648"/>
      <c r="BR6" s="648"/>
      <c r="BS6" s="649">
        <v>366581</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428911</v>
      </c>
      <c r="CS6" s="646"/>
      <c r="CT6" s="646"/>
      <c r="CU6" s="646"/>
      <c r="CV6" s="646"/>
      <c r="CW6" s="646"/>
      <c r="CX6" s="646"/>
      <c r="CY6" s="647"/>
      <c r="CZ6" s="639">
        <v>0.5</v>
      </c>
      <c r="DA6" s="640"/>
      <c r="DB6" s="640"/>
      <c r="DC6" s="659"/>
      <c r="DD6" s="654" t="s">
        <v>128</v>
      </c>
      <c r="DE6" s="646"/>
      <c r="DF6" s="646"/>
      <c r="DG6" s="646"/>
      <c r="DH6" s="646"/>
      <c r="DI6" s="646"/>
      <c r="DJ6" s="646"/>
      <c r="DK6" s="646"/>
      <c r="DL6" s="646"/>
      <c r="DM6" s="646"/>
      <c r="DN6" s="646"/>
      <c r="DO6" s="646"/>
      <c r="DP6" s="647"/>
      <c r="DQ6" s="654">
        <v>428911</v>
      </c>
      <c r="DR6" s="646"/>
      <c r="DS6" s="646"/>
      <c r="DT6" s="646"/>
      <c r="DU6" s="646"/>
      <c r="DV6" s="646"/>
      <c r="DW6" s="646"/>
      <c r="DX6" s="646"/>
      <c r="DY6" s="646"/>
      <c r="DZ6" s="646"/>
      <c r="EA6" s="646"/>
      <c r="EB6" s="646"/>
      <c r="EC6" s="655"/>
    </row>
    <row r="7" spans="2:143" ht="11.25" customHeight="1" x14ac:dyDescent="0.2">
      <c r="B7" s="642" t="s">
        <v>231</v>
      </c>
      <c r="C7" s="643"/>
      <c r="D7" s="643"/>
      <c r="E7" s="643"/>
      <c r="F7" s="643"/>
      <c r="G7" s="643"/>
      <c r="H7" s="643"/>
      <c r="I7" s="643"/>
      <c r="J7" s="643"/>
      <c r="K7" s="643"/>
      <c r="L7" s="643"/>
      <c r="M7" s="643"/>
      <c r="N7" s="643"/>
      <c r="O7" s="643"/>
      <c r="P7" s="643"/>
      <c r="Q7" s="644"/>
      <c r="R7" s="645">
        <v>22697</v>
      </c>
      <c r="S7" s="646"/>
      <c r="T7" s="646"/>
      <c r="U7" s="646"/>
      <c r="V7" s="646"/>
      <c r="W7" s="646"/>
      <c r="X7" s="646"/>
      <c r="Y7" s="647"/>
      <c r="Z7" s="648">
        <v>0</v>
      </c>
      <c r="AA7" s="648"/>
      <c r="AB7" s="648"/>
      <c r="AC7" s="648"/>
      <c r="AD7" s="649">
        <v>22697</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19546708</v>
      </c>
      <c r="BH7" s="646"/>
      <c r="BI7" s="646"/>
      <c r="BJ7" s="646"/>
      <c r="BK7" s="646"/>
      <c r="BL7" s="646"/>
      <c r="BM7" s="646"/>
      <c r="BN7" s="647"/>
      <c r="BO7" s="648">
        <v>44.6</v>
      </c>
      <c r="BP7" s="648"/>
      <c r="BQ7" s="648"/>
      <c r="BR7" s="648"/>
      <c r="BS7" s="649">
        <v>366581</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7153054</v>
      </c>
      <c r="CS7" s="646"/>
      <c r="CT7" s="646"/>
      <c r="CU7" s="646"/>
      <c r="CV7" s="646"/>
      <c r="CW7" s="646"/>
      <c r="CX7" s="646"/>
      <c r="CY7" s="647"/>
      <c r="CZ7" s="648">
        <v>8.6999999999999993</v>
      </c>
      <c r="DA7" s="648"/>
      <c r="DB7" s="648"/>
      <c r="DC7" s="648"/>
      <c r="DD7" s="654">
        <v>341785</v>
      </c>
      <c r="DE7" s="646"/>
      <c r="DF7" s="646"/>
      <c r="DG7" s="646"/>
      <c r="DH7" s="646"/>
      <c r="DI7" s="646"/>
      <c r="DJ7" s="646"/>
      <c r="DK7" s="646"/>
      <c r="DL7" s="646"/>
      <c r="DM7" s="646"/>
      <c r="DN7" s="646"/>
      <c r="DO7" s="646"/>
      <c r="DP7" s="647"/>
      <c r="DQ7" s="654">
        <v>5811877</v>
      </c>
      <c r="DR7" s="646"/>
      <c r="DS7" s="646"/>
      <c r="DT7" s="646"/>
      <c r="DU7" s="646"/>
      <c r="DV7" s="646"/>
      <c r="DW7" s="646"/>
      <c r="DX7" s="646"/>
      <c r="DY7" s="646"/>
      <c r="DZ7" s="646"/>
      <c r="EA7" s="646"/>
      <c r="EB7" s="646"/>
      <c r="EC7" s="655"/>
    </row>
    <row r="8" spans="2:143" ht="11.25" customHeight="1" x14ac:dyDescent="0.2">
      <c r="B8" s="642" t="s">
        <v>234</v>
      </c>
      <c r="C8" s="643"/>
      <c r="D8" s="643"/>
      <c r="E8" s="643"/>
      <c r="F8" s="643"/>
      <c r="G8" s="643"/>
      <c r="H8" s="643"/>
      <c r="I8" s="643"/>
      <c r="J8" s="643"/>
      <c r="K8" s="643"/>
      <c r="L8" s="643"/>
      <c r="M8" s="643"/>
      <c r="N8" s="643"/>
      <c r="O8" s="643"/>
      <c r="P8" s="643"/>
      <c r="Q8" s="644"/>
      <c r="R8" s="645">
        <v>209210</v>
      </c>
      <c r="S8" s="646"/>
      <c r="T8" s="646"/>
      <c r="U8" s="646"/>
      <c r="V8" s="646"/>
      <c r="W8" s="646"/>
      <c r="X8" s="646"/>
      <c r="Y8" s="647"/>
      <c r="Z8" s="648">
        <v>0.2</v>
      </c>
      <c r="AA8" s="648"/>
      <c r="AB8" s="648"/>
      <c r="AC8" s="648"/>
      <c r="AD8" s="649">
        <v>209210</v>
      </c>
      <c r="AE8" s="649"/>
      <c r="AF8" s="649"/>
      <c r="AG8" s="649"/>
      <c r="AH8" s="649"/>
      <c r="AI8" s="649"/>
      <c r="AJ8" s="649"/>
      <c r="AK8" s="649"/>
      <c r="AL8" s="650">
        <v>0.4</v>
      </c>
      <c r="AM8" s="651"/>
      <c r="AN8" s="651"/>
      <c r="AO8" s="652"/>
      <c r="AP8" s="642" t="s">
        <v>235</v>
      </c>
      <c r="AQ8" s="643"/>
      <c r="AR8" s="643"/>
      <c r="AS8" s="643"/>
      <c r="AT8" s="643"/>
      <c r="AU8" s="643"/>
      <c r="AV8" s="643"/>
      <c r="AW8" s="643"/>
      <c r="AX8" s="643"/>
      <c r="AY8" s="643"/>
      <c r="AZ8" s="643"/>
      <c r="BA8" s="643"/>
      <c r="BB8" s="643"/>
      <c r="BC8" s="643"/>
      <c r="BD8" s="643"/>
      <c r="BE8" s="643"/>
      <c r="BF8" s="644"/>
      <c r="BG8" s="645">
        <v>450278</v>
      </c>
      <c r="BH8" s="646"/>
      <c r="BI8" s="646"/>
      <c r="BJ8" s="646"/>
      <c r="BK8" s="646"/>
      <c r="BL8" s="646"/>
      <c r="BM8" s="646"/>
      <c r="BN8" s="647"/>
      <c r="BO8" s="648">
        <v>1</v>
      </c>
      <c r="BP8" s="648"/>
      <c r="BQ8" s="648"/>
      <c r="BR8" s="648"/>
      <c r="BS8" s="654" t="s">
        <v>128</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37150429</v>
      </c>
      <c r="CS8" s="646"/>
      <c r="CT8" s="646"/>
      <c r="CU8" s="646"/>
      <c r="CV8" s="646"/>
      <c r="CW8" s="646"/>
      <c r="CX8" s="646"/>
      <c r="CY8" s="647"/>
      <c r="CZ8" s="648">
        <v>45.1</v>
      </c>
      <c r="DA8" s="648"/>
      <c r="DB8" s="648"/>
      <c r="DC8" s="648"/>
      <c r="DD8" s="654">
        <v>599049</v>
      </c>
      <c r="DE8" s="646"/>
      <c r="DF8" s="646"/>
      <c r="DG8" s="646"/>
      <c r="DH8" s="646"/>
      <c r="DI8" s="646"/>
      <c r="DJ8" s="646"/>
      <c r="DK8" s="646"/>
      <c r="DL8" s="646"/>
      <c r="DM8" s="646"/>
      <c r="DN8" s="646"/>
      <c r="DO8" s="646"/>
      <c r="DP8" s="647"/>
      <c r="DQ8" s="654">
        <v>18545434</v>
      </c>
      <c r="DR8" s="646"/>
      <c r="DS8" s="646"/>
      <c r="DT8" s="646"/>
      <c r="DU8" s="646"/>
      <c r="DV8" s="646"/>
      <c r="DW8" s="646"/>
      <c r="DX8" s="646"/>
      <c r="DY8" s="646"/>
      <c r="DZ8" s="646"/>
      <c r="EA8" s="646"/>
      <c r="EB8" s="646"/>
      <c r="EC8" s="655"/>
    </row>
    <row r="9" spans="2:143" ht="11.25" customHeight="1" x14ac:dyDescent="0.2">
      <c r="B9" s="642" t="s">
        <v>237</v>
      </c>
      <c r="C9" s="643"/>
      <c r="D9" s="643"/>
      <c r="E9" s="643"/>
      <c r="F9" s="643"/>
      <c r="G9" s="643"/>
      <c r="H9" s="643"/>
      <c r="I9" s="643"/>
      <c r="J9" s="643"/>
      <c r="K9" s="643"/>
      <c r="L9" s="643"/>
      <c r="M9" s="643"/>
      <c r="N9" s="643"/>
      <c r="O9" s="643"/>
      <c r="P9" s="643"/>
      <c r="Q9" s="644"/>
      <c r="R9" s="645">
        <v>125756</v>
      </c>
      <c r="S9" s="646"/>
      <c r="T9" s="646"/>
      <c r="U9" s="646"/>
      <c r="V9" s="646"/>
      <c r="W9" s="646"/>
      <c r="X9" s="646"/>
      <c r="Y9" s="647"/>
      <c r="Z9" s="648">
        <v>0.1</v>
      </c>
      <c r="AA9" s="648"/>
      <c r="AB9" s="648"/>
      <c r="AC9" s="648"/>
      <c r="AD9" s="649">
        <v>125756</v>
      </c>
      <c r="AE9" s="649"/>
      <c r="AF9" s="649"/>
      <c r="AG9" s="649"/>
      <c r="AH9" s="649"/>
      <c r="AI9" s="649"/>
      <c r="AJ9" s="649"/>
      <c r="AK9" s="649"/>
      <c r="AL9" s="650">
        <v>0.3</v>
      </c>
      <c r="AM9" s="651"/>
      <c r="AN9" s="651"/>
      <c r="AO9" s="652"/>
      <c r="AP9" s="642" t="s">
        <v>238</v>
      </c>
      <c r="AQ9" s="643"/>
      <c r="AR9" s="643"/>
      <c r="AS9" s="643"/>
      <c r="AT9" s="643"/>
      <c r="AU9" s="643"/>
      <c r="AV9" s="643"/>
      <c r="AW9" s="643"/>
      <c r="AX9" s="643"/>
      <c r="AY9" s="643"/>
      <c r="AZ9" s="643"/>
      <c r="BA9" s="643"/>
      <c r="BB9" s="643"/>
      <c r="BC9" s="643"/>
      <c r="BD9" s="643"/>
      <c r="BE9" s="643"/>
      <c r="BF9" s="644"/>
      <c r="BG9" s="645">
        <v>15424486</v>
      </c>
      <c r="BH9" s="646"/>
      <c r="BI9" s="646"/>
      <c r="BJ9" s="646"/>
      <c r="BK9" s="646"/>
      <c r="BL9" s="646"/>
      <c r="BM9" s="646"/>
      <c r="BN9" s="647"/>
      <c r="BO9" s="648">
        <v>35.200000000000003</v>
      </c>
      <c r="BP9" s="648"/>
      <c r="BQ9" s="648"/>
      <c r="BR9" s="648"/>
      <c r="BS9" s="654" t="s">
        <v>128</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6744231</v>
      </c>
      <c r="CS9" s="646"/>
      <c r="CT9" s="646"/>
      <c r="CU9" s="646"/>
      <c r="CV9" s="646"/>
      <c r="CW9" s="646"/>
      <c r="CX9" s="646"/>
      <c r="CY9" s="647"/>
      <c r="CZ9" s="648">
        <v>8.1999999999999993</v>
      </c>
      <c r="DA9" s="648"/>
      <c r="DB9" s="648"/>
      <c r="DC9" s="648"/>
      <c r="DD9" s="654">
        <v>174827</v>
      </c>
      <c r="DE9" s="646"/>
      <c r="DF9" s="646"/>
      <c r="DG9" s="646"/>
      <c r="DH9" s="646"/>
      <c r="DI9" s="646"/>
      <c r="DJ9" s="646"/>
      <c r="DK9" s="646"/>
      <c r="DL9" s="646"/>
      <c r="DM9" s="646"/>
      <c r="DN9" s="646"/>
      <c r="DO9" s="646"/>
      <c r="DP9" s="647"/>
      <c r="DQ9" s="654">
        <v>5831248</v>
      </c>
      <c r="DR9" s="646"/>
      <c r="DS9" s="646"/>
      <c r="DT9" s="646"/>
      <c r="DU9" s="646"/>
      <c r="DV9" s="646"/>
      <c r="DW9" s="646"/>
      <c r="DX9" s="646"/>
      <c r="DY9" s="646"/>
      <c r="DZ9" s="646"/>
      <c r="EA9" s="646"/>
      <c r="EB9" s="646"/>
      <c r="EC9" s="655"/>
    </row>
    <row r="10" spans="2:143" ht="11.25" customHeight="1" x14ac:dyDescent="0.2">
      <c r="B10" s="642" t="s">
        <v>240</v>
      </c>
      <c r="C10" s="643"/>
      <c r="D10" s="643"/>
      <c r="E10" s="643"/>
      <c r="F10" s="643"/>
      <c r="G10" s="643"/>
      <c r="H10" s="643"/>
      <c r="I10" s="643"/>
      <c r="J10" s="643"/>
      <c r="K10" s="643"/>
      <c r="L10" s="643"/>
      <c r="M10" s="643"/>
      <c r="N10" s="643"/>
      <c r="O10" s="643"/>
      <c r="P10" s="643"/>
      <c r="Q10" s="644"/>
      <c r="R10" s="645" t="s">
        <v>241</v>
      </c>
      <c r="S10" s="646"/>
      <c r="T10" s="646"/>
      <c r="U10" s="646"/>
      <c r="V10" s="646"/>
      <c r="W10" s="646"/>
      <c r="X10" s="646"/>
      <c r="Y10" s="647"/>
      <c r="Z10" s="648" t="s">
        <v>241</v>
      </c>
      <c r="AA10" s="648"/>
      <c r="AB10" s="648"/>
      <c r="AC10" s="648"/>
      <c r="AD10" s="649" t="s">
        <v>128</v>
      </c>
      <c r="AE10" s="649"/>
      <c r="AF10" s="649"/>
      <c r="AG10" s="649"/>
      <c r="AH10" s="649"/>
      <c r="AI10" s="649"/>
      <c r="AJ10" s="649"/>
      <c r="AK10" s="649"/>
      <c r="AL10" s="650" t="s">
        <v>241</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760808</v>
      </c>
      <c r="BH10" s="646"/>
      <c r="BI10" s="646"/>
      <c r="BJ10" s="646"/>
      <c r="BK10" s="646"/>
      <c r="BL10" s="646"/>
      <c r="BM10" s="646"/>
      <c r="BN10" s="647"/>
      <c r="BO10" s="648">
        <v>1.7</v>
      </c>
      <c r="BP10" s="648"/>
      <c r="BQ10" s="648"/>
      <c r="BR10" s="648"/>
      <c r="BS10" s="654" t="s">
        <v>128</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229295</v>
      </c>
      <c r="CS10" s="646"/>
      <c r="CT10" s="646"/>
      <c r="CU10" s="646"/>
      <c r="CV10" s="646"/>
      <c r="CW10" s="646"/>
      <c r="CX10" s="646"/>
      <c r="CY10" s="647"/>
      <c r="CZ10" s="648">
        <v>0.3</v>
      </c>
      <c r="DA10" s="648"/>
      <c r="DB10" s="648"/>
      <c r="DC10" s="648"/>
      <c r="DD10" s="654" t="s">
        <v>128</v>
      </c>
      <c r="DE10" s="646"/>
      <c r="DF10" s="646"/>
      <c r="DG10" s="646"/>
      <c r="DH10" s="646"/>
      <c r="DI10" s="646"/>
      <c r="DJ10" s="646"/>
      <c r="DK10" s="646"/>
      <c r="DL10" s="646"/>
      <c r="DM10" s="646"/>
      <c r="DN10" s="646"/>
      <c r="DO10" s="646"/>
      <c r="DP10" s="647"/>
      <c r="DQ10" s="654">
        <v>48486</v>
      </c>
      <c r="DR10" s="646"/>
      <c r="DS10" s="646"/>
      <c r="DT10" s="646"/>
      <c r="DU10" s="646"/>
      <c r="DV10" s="646"/>
      <c r="DW10" s="646"/>
      <c r="DX10" s="646"/>
      <c r="DY10" s="646"/>
      <c r="DZ10" s="646"/>
      <c r="EA10" s="646"/>
      <c r="EB10" s="646"/>
      <c r="EC10" s="655"/>
    </row>
    <row r="11" spans="2:143" ht="11.25" customHeight="1" x14ac:dyDescent="0.2">
      <c r="B11" s="642" t="s">
        <v>244</v>
      </c>
      <c r="C11" s="643"/>
      <c r="D11" s="643"/>
      <c r="E11" s="643"/>
      <c r="F11" s="643"/>
      <c r="G11" s="643"/>
      <c r="H11" s="643"/>
      <c r="I11" s="643"/>
      <c r="J11" s="643"/>
      <c r="K11" s="643"/>
      <c r="L11" s="643"/>
      <c r="M11" s="643"/>
      <c r="N11" s="643"/>
      <c r="O11" s="643"/>
      <c r="P11" s="643"/>
      <c r="Q11" s="644"/>
      <c r="R11" s="645">
        <v>4430691</v>
      </c>
      <c r="S11" s="646"/>
      <c r="T11" s="646"/>
      <c r="U11" s="646"/>
      <c r="V11" s="646"/>
      <c r="W11" s="646"/>
      <c r="X11" s="646"/>
      <c r="Y11" s="647"/>
      <c r="Z11" s="650">
        <v>5.0999999999999996</v>
      </c>
      <c r="AA11" s="651"/>
      <c r="AB11" s="651"/>
      <c r="AC11" s="663"/>
      <c r="AD11" s="654">
        <v>4430691</v>
      </c>
      <c r="AE11" s="646"/>
      <c r="AF11" s="646"/>
      <c r="AG11" s="646"/>
      <c r="AH11" s="646"/>
      <c r="AI11" s="646"/>
      <c r="AJ11" s="646"/>
      <c r="AK11" s="647"/>
      <c r="AL11" s="650">
        <v>9.1</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2911136</v>
      </c>
      <c r="BH11" s="646"/>
      <c r="BI11" s="646"/>
      <c r="BJ11" s="646"/>
      <c r="BK11" s="646"/>
      <c r="BL11" s="646"/>
      <c r="BM11" s="646"/>
      <c r="BN11" s="647"/>
      <c r="BO11" s="648">
        <v>6.6</v>
      </c>
      <c r="BP11" s="648"/>
      <c r="BQ11" s="648"/>
      <c r="BR11" s="648"/>
      <c r="BS11" s="654">
        <v>366581</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883256</v>
      </c>
      <c r="CS11" s="646"/>
      <c r="CT11" s="646"/>
      <c r="CU11" s="646"/>
      <c r="CV11" s="646"/>
      <c r="CW11" s="646"/>
      <c r="CX11" s="646"/>
      <c r="CY11" s="647"/>
      <c r="CZ11" s="648">
        <v>1.1000000000000001</v>
      </c>
      <c r="DA11" s="648"/>
      <c r="DB11" s="648"/>
      <c r="DC11" s="648"/>
      <c r="DD11" s="654">
        <v>378354</v>
      </c>
      <c r="DE11" s="646"/>
      <c r="DF11" s="646"/>
      <c r="DG11" s="646"/>
      <c r="DH11" s="646"/>
      <c r="DI11" s="646"/>
      <c r="DJ11" s="646"/>
      <c r="DK11" s="646"/>
      <c r="DL11" s="646"/>
      <c r="DM11" s="646"/>
      <c r="DN11" s="646"/>
      <c r="DO11" s="646"/>
      <c r="DP11" s="647"/>
      <c r="DQ11" s="654">
        <v>500325</v>
      </c>
      <c r="DR11" s="646"/>
      <c r="DS11" s="646"/>
      <c r="DT11" s="646"/>
      <c r="DU11" s="646"/>
      <c r="DV11" s="646"/>
      <c r="DW11" s="646"/>
      <c r="DX11" s="646"/>
      <c r="DY11" s="646"/>
      <c r="DZ11" s="646"/>
      <c r="EA11" s="646"/>
      <c r="EB11" s="646"/>
      <c r="EC11" s="655"/>
    </row>
    <row r="12" spans="2:143" ht="11.25" customHeight="1" x14ac:dyDescent="0.2">
      <c r="B12" s="642" t="s">
        <v>247</v>
      </c>
      <c r="C12" s="643"/>
      <c r="D12" s="643"/>
      <c r="E12" s="643"/>
      <c r="F12" s="643"/>
      <c r="G12" s="643"/>
      <c r="H12" s="643"/>
      <c r="I12" s="643"/>
      <c r="J12" s="643"/>
      <c r="K12" s="643"/>
      <c r="L12" s="643"/>
      <c r="M12" s="643"/>
      <c r="N12" s="643"/>
      <c r="O12" s="643"/>
      <c r="P12" s="643"/>
      <c r="Q12" s="644"/>
      <c r="R12" s="645">
        <v>41844</v>
      </c>
      <c r="S12" s="646"/>
      <c r="T12" s="646"/>
      <c r="U12" s="646"/>
      <c r="V12" s="646"/>
      <c r="W12" s="646"/>
      <c r="X12" s="646"/>
      <c r="Y12" s="647"/>
      <c r="Z12" s="648">
        <v>0</v>
      </c>
      <c r="AA12" s="648"/>
      <c r="AB12" s="648"/>
      <c r="AC12" s="648"/>
      <c r="AD12" s="649">
        <v>41844</v>
      </c>
      <c r="AE12" s="649"/>
      <c r="AF12" s="649"/>
      <c r="AG12" s="649"/>
      <c r="AH12" s="649"/>
      <c r="AI12" s="649"/>
      <c r="AJ12" s="649"/>
      <c r="AK12" s="649"/>
      <c r="AL12" s="650">
        <v>0.1</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19459800</v>
      </c>
      <c r="BH12" s="646"/>
      <c r="BI12" s="646"/>
      <c r="BJ12" s="646"/>
      <c r="BK12" s="646"/>
      <c r="BL12" s="646"/>
      <c r="BM12" s="646"/>
      <c r="BN12" s="647"/>
      <c r="BO12" s="648">
        <v>44.4</v>
      </c>
      <c r="BP12" s="648"/>
      <c r="BQ12" s="648"/>
      <c r="BR12" s="648"/>
      <c r="BS12" s="654" t="s">
        <v>241</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2060657</v>
      </c>
      <c r="CS12" s="646"/>
      <c r="CT12" s="646"/>
      <c r="CU12" s="646"/>
      <c r="CV12" s="646"/>
      <c r="CW12" s="646"/>
      <c r="CX12" s="646"/>
      <c r="CY12" s="647"/>
      <c r="CZ12" s="648">
        <v>2.5</v>
      </c>
      <c r="DA12" s="648"/>
      <c r="DB12" s="648"/>
      <c r="DC12" s="648"/>
      <c r="DD12" s="654">
        <v>2108</v>
      </c>
      <c r="DE12" s="646"/>
      <c r="DF12" s="646"/>
      <c r="DG12" s="646"/>
      <c r="DH12" s="646"/>
      <c r="DI12" s="646"/>
      <c r="DJ12" s="646"/>
      <c r="DK12" s="646"/>
      <c r="DL12" s="646"/>
      <c r="DM12" s="646"/>
      <c r="DN12" s="646"/>
      <c r="DO12" s="646"/>
      <c r="DP12" s="647"/>
      <c r="DQ12" s="654">
        <v>542555</v>
      </c>
      <c r="DR12" s="646"/>
      <c r="DS12" s="646"/>
      <c r="DT12" s="646"/>
      <c r="DU12" s="646"/>
      <c r="DV12" s="646"/>
      <c r="DW12" s="646"/>
      <c r="DX12" s="646"/>
      <c r="DY12" s="646"/>
      <c r="DZ12" s="646"/>
      <c r="EA12" s="646"/>
      <c r="EB12" s="646"/>
      <c r="EC12" s="655"/>
    </row>
    <row r="13" spans="2:143" ht="11.25" customHeight="1" x14ac:dyDescent="0.2">
      <c r="B13" s="642" t="s">
        <v>250</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241</v>
      </c>
      <c r="AA13" s="648"/>
      <c r="AB13" s="648"/>
      <c r="AC13" s="648"/>
      <c r="AD13" s="649" t="s">
        <v>128</v>
      </c>
      <c r="AE13" s="649"/>
      <c r="AF13" s="649"/>
      <c r="AG13" s="649"/>
      <c r="AH13" s="649"/>
      <c r="AI13" s="649"/>
      <c r="AJ13" s="649"/>
      <c r="AK13" s="649"/>
      <c r="AL13" s="650" t="s">
        <v>128</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19384575</v>
      </c>
      <c r="BH13" s="646"/>
      <c r="BI13" s="646"/>
      <c r="BJ13" s="646"/>
      <c r="BK13" s="646"/>
      <c r="BL13" s="646"/>
      <c r="BM13" s="646"/>
      <c r="BN13" s="647"/>
      <c r="BO13" s="648">
        <v>44.2</v>
      </c>
      <c r="BP13" s="648"/>
      <c r="BQ13" s="648"/>
      <c r="BR13" s="648"/>
      <c r="BS13" s="654" t="s">
        <v>241</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9059140</v>
      </c>
      <c r="CS13" s="646"/>
      <c r="CT13" s="646"/>
      <c r="CU13" s="646"/>
      <c r="CV13" s="646"/>
      <c r="CW13" s="646"/>
      <c r="CX13" s="646"/>
      <c r="CY13" s="647"/>
      <c r="CZ13" s="648">
        <v>11</v>
      </c>
      <c r="DA13" s="648"/>
      <c r="DB13" s="648"/>
      <c r="DC13" s="648"/>
      <c r="DD13" s="654">
        <v>2537968</v>
      </c>
      <c r="DE13" s="646"/>
      <c r="DF13" s="646"/>
      <c r="DG13" s="646"/>
      <c r="DH13" s="646"/>
      <c r="DI13" s="646"/>
      <c r="DJ13" s="646"/>
      <c r="DK13" s="646"/>
      <c r="DL13" s="646"/>
      <c r="DM13" s="646"/>
      <c r="DN13" s="646"/>
      <c r="DO13" s="646"/>
      <c r="DP13" s="647"/>
      <c r="DQ13" s="654">
        <v>6404771</v>
      </c>
      <c r="DR13" s="646"/>
      <c r="DS13" s="646"/>
      <c r="DT13" s="646"/>
      <c r="DU13" s="646"/>
      <c r="DV13" s="646"/>
      <c r="DW13" s="646"/>
      <c r="DX13" s="646"/>
      <c r="DY13" s="646"/>
      <c r="DZ13" s="646"/>
      <c r="EA13" s="646"/>
      <c r="EB13" s="646"/>
      <c r="EC13" s="655"/>
    </row>
    <row r="14" spans="2:143" ht="11.25" customHeight="1" x14ac:dyDescent="0.2">
      <c r="B14" s="642" t="s">
        <v>253</v>
      </c>
      <c r="C14" s="643"/>
      <c r="D14" s="643"/>
      <c r="E14" s="643"/>
      <c r="F14" s="643"/>
      <c r="G14" s="643"/>
      <c r="H14" s="643"/>
      <c r="I14" s="643"/>
      <c r="J14" s="643"/>
      <c r="K14" s="643"/>
      <c r="L14" s="643"/>
      <c r="M14" s="643"/>
      <c r="N14" s="643"/>
      <c r="O14" s="643"/>
      <c r="P14" s="643"/>
      <c r="Q14" s="644"/>
      <c r="R14" s="645">
        <v>140260</v>
      </c>
      <c r="S14" s="646"/>
      <c r="T14" s="646"/>
      <c r="U14" s="646"/>
      <c r="V14" s="646"/>
      <c r="W14" s="646"/>
      <c r="X14" s="646"/>
      <c r="Y14" s="647"/>
      <c r="Z14" s="648">
        <v>0.2</v>
      </c>
      <c r="AA14" s="648"/>
      <c r="AB14" s="648"/>
      <c r="AC14" s="648"/>
      <c r="AD14" s="649">
        <v>140260</v>
      </c>
      <c r="AE14" s="649"/>
      <c r="AF14" s="649"/>
      <c r="AG14" s="649"/>
      <c r="AH14" s="649"/>
      <c r="AI14" s="649"/>
      <c r="AJ14" s="649"/>
      <c r="AK14" s="649"/>
      <c r="AL14" s="650">
        <v>0.3</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465770</v>
      </c>
      <c r="BH14" s="646"/>
      <c r="BI14" s="646"/>
      <c r="BJ14" s="646"/>
      <c r="BK14" s="646"/>
      <c r="BL14" s="646"/>
      <c r="BM14" s="646"/>
      <c r="BN14" s="647"/>
      <c r="BO14" s="648">
        <v>1.1000000000000001</v>
      </c>
      <c r="BP14" s="648"/>
      <c r="BQ14" s="648"/>
      <c r="BR14" s="648"/>
      <c r="BS14" s="654" t="s">
        <v>241</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3346653</v>
      </c>
      <c r="CS14" s="646"/>
      <c r="CT14" s="646"/>
      <c r="CU14" s="646"/>
      <c r="CV14" s="646"/>
      <c r="CW14" s="646"/>
      <c r="CX14" s="646"/>
      <c r="CY14" s="647"/>
      <c r="CZ14" s="648">
        <v>4.0999999999999996</v>
      </c>
      <c r="DA14" s="648"/>
      <c r="DB14" s="648"/>
      <c r="DC14" s="648"/>
      <c r="DD14" s="654">
        <v>397088</v>
      </c>
      <c r="DE14" s="646"/>
      <c r="DF14" s="646"/>
      <c r="DG14" s="646"/>
      <c r="DH14" s="646"/>
      <c r="DI14" s="646"/>
      <c r="DJ14" s="646"/>
      <c r="DK14" s="646"/>
      <c r="DL14" s="646"/>
      <c r="DM14" s="646"/>
      <c r="DN14" s="646"/>
      <c r="DO14" s="646"/>
      <c r="DP14" s="647"/>
      <c r="DQ14" s="654">
        <v>2914629</v>
      </c>
      <c r="DR14" s="646"/>
      <c r="DS14" s="646"/>
      <c r="DT14" s="646"/>
      <c r="DU14" s="646"/>
      <c r="DV14" s="646"/>
      <c r="DW14" s="646"/>
      <c r="DX14" s="646"/>
      <c r="DY14" s="646"/>
      <c r="DZ14" s="646"/>
      <c r="EA14" s="646"/>
      <c r="EB14" s="646"/>
      <c r="EC14" s="655"/>
    </row>
    <row r="15" spans="2:143" ht="11.25" customHeight="1" x14ac:dyDescent="0.2">
      <c r="B15" s="642" t="s">
        <v>256</v>
      </c>
      <c r="C15" s="643"/>
      <c r="D15" s="643"/>
      <c r="E15" s="643"/>
      <c r="F15" s="643"/>
      <c r="G15" s="643"/>
      <c r="H15" s="643"/>
      <c r="I15" s="643"/>
      <c r="J15" s="643"/>
      <c r="K15" s="643"/>
      <c r="L15" s="643"/>
      <c r="M15" s="643"/>
      <c r="N15" s="643"/>
      <c r="O15" s="643"/>
      <c r="P15" s="643"/>
      <c r="Q15" s="644"/>
      <c r="R15" s="645" t="s">
        <v>241</v>
      </c>
      <c r="S15" s="646"/>
      <c r="T15" s="646"/>
      <c r="U15" s="646"/>
      <c r="V15" s="646"/>
      <c r="W15" s="646"/>
      <c r="X15" s="646"/>
      <c r="Y15" s="647"/>
      <c r="Z15" s="648" t="s">
        <v>128</v>
      </c>
      <c r="AA15" s="648"/>
      <c r="AB15" s="648"/>
      <c r="AC15" s="648"/>
      <c r="AD15" s="649" t="s">
        <v>241</v>
      </c>
      <c r="AE15" s="649"/>
      <c r="AF15" s="649"/>
      <c r="AG15" s="649"/>
      <c r="AH15" s="649"/>
      <c r="AI15" s="649"/>
      <c r="AJ15" s="649"/>
      <c r="AK15" s="649"/>
      <c r="AL15" s="650" t="s">
        <v>128</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1718820</v>
      </c>
      <c r="BH15" s="646"/>
      <c r="BI15" s="646"/>
      <c r="BJ15" s="646"/>
      <c r="BK15" s="646"/>
      <c r="BL15" s="646"/>
      <c r="BM15" s="646"/>
      <c r="BN15" s="647"/>
      <c r="BO15" s="648">
        <v>3.9</v>
      </c>
      <c r="BP15" s="648"/>
      <c r="BQ15" s="648"/>
      <c r="BR15" s="648"/>
      <c r="BS15" s="654" t="s">
        <v>128</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9819655</v>
      </c>
      <c r="CS15" s="646"/>
      <c r="CT15" s="646"/>
      <c r="CU15" s="646"/>
      <c r="CV15" s="646"/>
      <c r="CW15" s="646"/>
      <c r="CX15" s="646"/>
      <c r="CY15" s="647"/>
      <c r="CZ15" s="648">
        <v>11.9</v>
      </c>
      <c r="DA15" s="648"/>
      <c r="DB15" s="648"/>
      <c r="DC15" s="648"/>
      <c r="DD15" s="654">
        <v>1970190</v>
      </c>
      <c r="DE15" s="646"/>
      <c r="DF15" s="646"/>
      <c r="DG15" s="646"/>
      <c r="DH15" s="646"/>
      <c r="DI15" s="646"/>
      <c r="DJ15" s="646"/>
      <c r="DK15" s="646"/>
      <c r="DL15" s="646"/>
      <c r="DM15" s="646"/>
      <c r="DN15" s="646"/>
      <c r="DO15" s="646"/>
      <c r="DP15" s="647"/>
      <c r="DQ15" s="654">
        <v>7278149</v>
      </c>
      <c r="DR15" s="646"/>
      <c r="DS15" s="646"/>
      <c r="DT15" s="646"/>
      <c r="DU15" s="646"/>
      <c r="DV15" s="646"/>
      <c r="DW15" s="646"/>
      <c r="DX15" s="646"/>
      <c r="DY15" s="646"/>
      <c r="DZ15" s="646"/>
      <c r="EA15" s="646"/>
      <c r="EB15" s="646"/>
      <c r="EC15" s="655"/>
    </row>
    <row r="16" spans="2:143" ht="11.25" customHeight="1" x14ac:dyDescent="0.2">
      <c r="B16" s="642" t="s">
        <v>259</v>
      </c>
      <c r="C16" s="643"/>
      <c r="D16" s="643"/>
      <c r="E16" s="643"/>
      <c r="F16" s="643"/>
      <c r="G16" s="643"/>
      <c r="H16" s="643"/>
      <c r="I16" s="643"/>
      <c r="J16" s="643"/>
      <c r="K16" s="643"/>
      <c r="L16" s="643"/>
      <c r="M16" s="643"/>
      <c r="N16" s="643"/>
      <c r="O16" s="643"/>
      <c r="P16" s="643"/>
      <c r="Q16" s="644"/>
      <c r="R16" s="645">
        <v>43796</v>
      </c>
      <c r="S16" s="646"/>
      <c r="T16" s="646"/>
      <c r="U16" s="646"/>
      <c r="V16" s="646"/>
      <c r="W16" s="646"/>
      <c r="X16" s="646"/>
      <c r="Y16" s="647"/>
      <c r="Z16" s="648">
        <v>0.1</v>
      </c>
      <c r="AA16" s="648"/>
      <c r="AB16" s="648"/>
      <c r="AC16" s="648"/>
      <c r="AD16" s="649">
        <v>43796</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241</v>
      </c>
      <c r="BH16" s="646"/>
      <c r="BI16" s="646"/>
      <c r="BJ16" s="646"/>
      <c r="BK16" s="646"/>
      <c r="BL16" s="646"/>
      <c r="BM16" s="646"/>
      <c r="BN16" s="647"/>
      <c r="BO16" s="648" t="s">
        <v>128</v>
      </c>
      <c r="BP16" s="648"/>
      <c r="BQ16" s="648"/>
      <c r="BR16" s="648"/>
      <c r="BS16" s="654" t="s">
        <v>128</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111112</v>
      </c>
      <c r="CS16" s="646"/>
      <c r="CT16" s="646"/>
      <c r="CU16" s="646"/>
      <c r="CV16" s="646"/>
      <c r="CW16" s="646"/>
      <c r="CX16" s="646"/>
      <c r="CY16" s="647"/>
      <c r="CZ16" s="648">
        <v>0.1</v>
      </c>
      <c r="DA16" s="648"/>
      <c r="DB16" s="648"/>
      <c r="DC16" s="648"/>
      <c r="DD16" s="654" t="s">
        <v>241</v>
      </c>
      <c r="DE16" s="646"/>
      <c r="DF16" s="646"/>
      <c r="DG16" s="646"/>
      <c r="DH16" s="646"/>
      <c r="DI16" s="646"/>
      <c r="DJ16" s="646"/>
      <c r="DK16" s="646"/>
      <c r="DL16" s="646"/>
      <c r="DM16" s="646"/>
      <c r="DN16" s="646"/>
      <c r="DO16" s="646"/>
      <c r="DP16" s="647"/>
      <c r="DQ16" s="654">
        <v>1279</v>
      </c>
      <c r="DR16" s="646"/>
      <c r="DS16" s="646"/>
      <c r="DT16" s="646"/>
      <c r="DU16" s="646"/>
      <c r="DV16" s="646"/>
      <c r="DW16" s="646"/>
      <c r="DX16" s="646"/>
      <c r="DY16" s="646"/>
      <c r="DZ16" s="646"/>
      <c r="EA16" s="646"/>
      <c r="EB16" s="646"/>
      <c r="EC16" s="655"/>
    </row>
    <row r="17" spans="2:133" ht="11.25" customHeight="1" x14ac:dyDescent="0.2">
      <c r="B17" s="642" t="s">
        <v>262</v>
      </c>
      <c r="C17" s="643"/>
      <c r="D17" s="643"/>
      <c r="E17" s="643"/>
      <c r="F17" s="643"/>
      <c r="G17" s="643"/>
      <c r="H17" s="643"/>
      <c r="I17" s="643"/>
      <c r="J17" s="643"/>
      <c r="K17" s="643"/>
      <c r="L17" s="643"/>
      <c r="M17" s="643"/>
      <c r="N17" s="643"/>
      <c r="O17" s="643"/>
      <c r="P17" s="643"/>
      <c r="Q17" s="644"/>
      <c r="R17" s="645">
        <v>559585</v>
      </c>
      <c r="S17" s="646"/>
      <c r="T17" s="646"/>
      <c r="U17" s="646"/>
      <c r="V17" s="646"/>
      <c r="W17" s="646"/>
      <c r="X17" s="646"/>
      <c r="Y17" s="647"/>
      <c r="Z17" s="648">
        <v>0.6</v>
      </c>
      <c r="AA17" s="648"/>
      <c r="AB17" s="648"/>
      <c r="AC17" s="648"/>
      <c r="AD17" s="649">
        <v>559585</v>
      </c>
      <c r="AE17" s="649"/>
      <c r="AF17" s="649"/>
      <c r="AG17" s="649"/>
      <c r="AH17" s="649"/>
      <c r="AI17" s="649"/>
      <c r="AJ17" s="649"/>
      <c r="AK17" s="649"/>
      <c r="AL17" s="650">
        <v>1.1000000000000001</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241</v>
      </c>
      <c r="BP17" s="648"/>
      <c r="BQ17" s="648"/>
      <c r="BR17" s="648"/>
      <c r="BS17" s="654" t="s">
        <v>241</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5332943</v>
      </c>
      <c r="CS17" s="646"/>
      <c r="CT17" s="646"/>
      <c r="CU17" s="646"/>
      <c r="CV17" s="646"/>
      <c r="CW17" s="646"/>
      <c r="CX17" s="646"/>
      <c r="CY17" s="647"/>
      <c r="CZ17" s="648">
        <v>6.5</v>
      </c>
      <c r="DA17" s="648"/>
      <c r="DB17" s="648"/>
      <c r="DC17" s="648"/>
      <c r="DD17" s="654" t="s">
        <v>128</v>
      </c>
      <c r="DE17" s="646"/>
      <c r="DF17" s="646"/>
      <c r="DG17" s="646"/>
      <c r="DH17" s="646"/>
      <c r="DI17" s="646"/>
      <c r="DJ17" s="646"/>
      <c r="DK17" s="646"/>
      <c r="DL17" s="646"/>
      <c r="DM17" s="646"/>
      <c r="DN17" s="646"/>
      <c r="DO17" s="646"/>
      <c r="DP17" s="647"/>
      <c r="DQ17" s="654">
        <v>5222996</v>
      </c>
      <c r="DR17" s="646"/>
      <c r="DS17" s="646"/>
      <c r="DT17" s="646"/>
      <c r="DU17" s="646"/>
      <c r="DV17" s="646"/>
      <c r="DW17" s="646"/>
      <c r="DX17" s="646"/>
      <c r="DY17" s="646"/>
      <c r="DZ17" s="646"/>
      <c r="EA17" s="646"/>
      <c r="EB17" s="646"/>
      <c r="EC17" s="655"/>
    </row>
    <row r="18" spans="2:133" ht="11.25" customHeight="1" x14ac:dyDescent="0.2">
      <c r="B18" s="642" t="s">
        <v>265</v>
      </c>
      <c r="C18" s="643"/>
      <c r="D18" s="643"/>
      <c r="E18" s="643"/>
      <c r="F18" s="643"/>
      <c r="G18" s="643"/>
      <c r="H18" s="643"/>
      <c r="I18" s="643"/>
      <c r="J18" s="643"/>
      <c r="K18" s="643"/>
      <c r="L18" s="643"/>
      <c r="M18" s="643"/>
      <c r="N18" s="643"/>
      <c r="O18" s="643"/>
      <c r="P18" s="643"/>
      <c r="Q18" s="644"/>
      <c r="R18" s="645">
        <v>266755</v>
      </c>
      <c r="S18" s="646"/>
      <c r="T18" s="646"/>
      <c r="U18" s="646"/>
      <c r="V18" s="646"/>
      <c r="W18" s="646"/>
      <c r="X18" s="646"/>
      <c r="Y18" s="647"/>
      <c r="Z18" s="648">
        <v>0.3</v>
      </c>
      <c r="AA18" s="648"/>
      <c r="AB18" s="648"/>
      <c r="AC18" s="648"/>
      <c r="AD18" s="649">
        <v>266755</v>
      </c>
      <c r="AE18" s="649"/>
      <c r="AF18" s="649"/>
      <c r="AG18" s="649"/>
      <c r="AH18" s="649"/>
      <c r="AI18" s="649"/>
      <c r="AJ18" s="649"/>
      <c r="AK18" s="649"/>
      <c r="AL18" s="650">
        <v>0.5</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241</v>
      </c>
      <c r="BP18" s="648"/>
      <c r="BQ18" s="648"/>
      <c r="BR18" s="648"/>
      <c r="BS18" s="654" t="s">
        <v>128</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v>2205</v>
      </c>
      <c r="CS18" s="646"/>
      <c r="CT18" s="646"/>
      <c r="CU18" s="646"/>
      <c r="CV18" s="646"/>
      <c r="CW18" s="646"/>
      <c r="CX18" s="646"/>
      <c r="CY18" s="647"/>
      <c r="CZ18" s="648">
        <v>0</v>
      </c>
      <c r="DA18" s="648"/>
      <c r="DB18" s="648"/>
      <c r="DC18" s="648"/>
      <c r="DD18" s="654" t="s">
        <v>128</v>
      </c>
      <c r="DE18" s="646"/>
      <c r="DF18" s="646"/>
      <c r="DG18" s="646"/>
      <c r="DH18" s="646"/>
      <c r="DI18" s="646"/>
      <c r="DJ18" s="646"/>
      <c r="DK18" s="646"/>
      <c r="DL18" s="646"/>
      <c r="DM18" s="646"/>
      <c r="DN18" s="646"/>
      <c r="DO18" s="646"/>
      <c r="DP18" s="647"/>
      <c r="DQ18" s="654">
        <v>2205</v>
      </c>
      <c r="DR18" s="646"/>
      <c r="DS18" s="646"/>
      <c r="DT18" s="646"/>
      <c r="DU18" s="646"/>
      <c r="DV18" s="646"/>
      <c r="DW18" s="646"/>
      <c r="DX18" s="646"/>
      <c r="DY18" s="646"/>
      <c r="DZ18" s="646"/>
      <c r="EA18" s="646"/>
      <c r="EB18" s="646"/>
      <c r="EC18" s="655"/>
    </row>
    <row r="19" spans="2:133" ht="11.25" customHeight="1" x14ac:dyDescent="0.2">
      <c r="B19" s="642" t="s">
        <v>268</v>
      </c>
      <c r="C19" s="643"/>
      <c r="D19" s="643"/>
      <c r="E19" s="643"/>
      <c r="F19" s="643"/>
      <c r="G19" s="643"/>
      <c r="H19" s="643"/>
      <c r="I19" s="643"/>
      <c r="J19" s="643"/>
      <c r="K19" s="643"/>
      <c r="L19" s="643"/>
      <c r="M19" s="643"/>
      <c r="N19" s="643"/>
      <c r="O19" s="643"/>
      <c r="P19" s="643"/>
      <c r="Q19" s="644"/>
      <c r="R19" s="645">
        <v>22781</v>
      </c>
      <c r="S19" s="646"/>
      <c r="T19" s="646"/>
      <c r="U19" s="646"/>
      <c r="V19" s="646"/>
      <c r="W19" s="646"/>
      <c r="X19" s="646"/>
      <c r="Y19" s="647"/>
      <c r="Z19" s="648">
        <v>0</v>
      </c>
      <c r="AA19" s="648"/>
      <c r="AB19" s="648"/>
      <c r="AC19" s="648"/>
      <c r="AD19" s="649">
        <v>22781</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2636647</v>
      </c>
      <c r="BH19" s="646"/>
      <c r="BI19" s="646"/>
      <c r="BJ19" s="646"/>
      <c r="BK19" s="646"/>
      <c r="BL19" s="646"/>
      <c r="BM19" s="646"/>
      <c r="BN19" s="647"/>
      <c r="BO19" s="648">
        <v>6</v>
      </c>
      <c r="BP19" s="648"/>
      <c r="BQ19" s="648"/>
      <c r="BR19" s="648"/>
      <c r="BS19" s="654" t="s">
        <v>128</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241</v>
      </c>
      <c r="CS19" s="646"/>
      <c r="CT19" s="646"/>
      <c r="CU19" s="646"/>
      <c r="CV19" s="646"/>
      <c r="CW19" s="646"/>
      <c r="CX19" s="646"/>
      <c r="CY19" s="647"/>
      <c r="CZ19" s="648" t="s">
        <v>241</v>
      </c>
      <c r="DA19" s="648"/>
      <c r="DB19" s="648"/>
      <c r="DC19" s="648"/>
      <c r="DD19" s="654" t="s">
        <v>241</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2">
      <c r="B20" s="642" t="s">
        <v>271</v>
      </c>
      <c r="C20" s="643"/>
      <c r="D20" s="643"/>
      <c r="E20" s="643"/>
      <c r="F20" s="643"/>
      <c r="G20" s="643"/>
      <c r="H20" s="643"/>
      <c r="I20" s="643"/>
      <c r="J20" s="643"/>
      <c r="K20" s="643"/>
      <c r="L20" s="643"/>
      <c r="M20" s="643"/>
      <c r="N20" s="643"/>
      <c r="O20" s="643"/>
      <c r="P20" s="643"/>
      <c r="Q20" s="644"/>
      <c r="R20" s="645">
        <v>5881</v>
      </c>
      <c r="S20" s="646"/>
      <c r="T20" s="646"/>
      <c r="U20" s="646"/>
      <c r="V20" s="646"/>
      <c r="W20" s="646"/>
      <c r="X20" s="646"/>
      <c r="Y20" s="647"/>
      <c r="Z20" s="648">
        <v>0</v>
      </c>
      <c r="AA20" s="648"/>
      <c r="AB20" s="648"/>
      <c r="AC20" s="648"/>
      <c r="AD20" s="649">
        <v>5881</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2636647</v>
      </c>
      <c r="BH20" s="646"/>
      <c r="BI20" s="646"/>
      <c r="BJ20" s="646"/>
      <c r="BK20" s="646"/>
      <c r="BL20" s="646"/>
      <c r="BM20" s="646"/>
      <c r="BN20" s="647"/>
      <c r="BO20" s="648">
        <v>6</v>
      </c>
      <c r="BP20" s="648"/>
      <c r="BQ20" s="648"/>
      <c r="BR20" s="648"/>
      <c r="BS20" s="654" t="s">
        <v>128</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82321541</v>
      </c>
      <c r="CS20" s="646"/>
      <c r="CT20" s="646"/>
      <c r="CU20" s="646"/>
      <c r="CV20" s="646"/>
      <c r="CW20" s="646"/>
      <c r="CX20" s="646"/>
      <c r="CY20" s="647"/>
      <c r="CZ20" s="648">
        <v>100</v>
      </c>
      <c r="DA20" s="648"/>
      <c r="DB20" s="648"/>
      <c r="DC20" s="648"/>
      <c r="DD20" s="654">
        <v>6401369</v>
      </c>
      <c r="DE20" s="646"/>
      <c r="DF20" s="646"/>
      <c r="DG20" s="646"/>
      <c r="DH20" s="646"/>
      <c r="DI20" s="646"/>
      <c r="DJ20" s="646"/>
      <c r="DK20" s="646"/>
      <c r="DL20" s="646"/>
      <c r="DM20" s="646"/>
      <c r="DN20" s="646"/>
      <c r="DO20" s="646"/>
      <c r="DP20" s="647"/>
      <c r="DQ20" s="654">
        <v>53532865</v>
      </c>
      <c r="DR20" s="646"/>
      <c r="DS20" s="646"/>
      <c r="DT20" s="646"/>
      <c r="DU20" s="646"/>
      <c r="DV20" s="646"/>
      <c r="DW20" s="646"/>
      <c r="DX20" s="646"/>
      <c r="DY20" s="646"/>
      <c r="DZ20" s="646"/>
      <c r="EA20" s="646"/>
      <c r="EB20" s="646"/>
      <c r="EC20" s="655"/>
    </row>
    <row r="21" spans="2:133" ht="11.25" customHeight="1" x14ac:dyDescent="0.2">
      <c r="B21" s="642" t="s">
        <v>274</v>
      </c>
      <c r="C21" s="643"/>
      <c r="D21" s="643"/>
      <c r="E21" s="643"/>
      <c r="F21" s="643"/>
      <c r="G21" s="643"/>
      <c r="H21" s="643"/>
      <c r="I21" s="643"/>
      <c r="J21" s="643"/>
      <c r="K21" s="643"/>
      <c r="L21" s="643"/>
      <c r="M21" s="643"/>
      <c r="N21" s="643"/>
      <c r="O21" s="643"/>
      <c r="P21" s="643"/>
      <c r="Q21" s="644"/>
      <c r="R21" s="645">
        <v>264168</v>
      </c>
      <c r="S21" s="646"/>
      <c r="T21" s="646"/>
      <c r="U21" s="646"/>
      <c r="V21" s="646"/>
      <c r="W21" s="646"/>
      <c r="X21" s="646"/>
      <c r="Y21" s="647"/>
      <c r="Z21" s="648">
        <v>0.3</v>
      </c>
      <c r="AA21" s="648"/>
      <c r="AB21" s="648"/>
      <c r="AC21" s="648"/>
      <c r="AD21" s="649">
        <v>264168</v>
      </c>
      <c r="AE21" s="649"/>
      <c r="AF21" s="649"/>
      <c r="AG21" s="649"/>
      <c r="AH21" s="649"/>
      <c r="AI21" s="649"/>
      <c r="AJ21" s="649"/>
      <c r="AK21" s="649"/>
      <c r="AL21" s="650">
        <v>0.5</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t="s">
        <v>128</v>
      </c>
      <c r="BH21" s="646"/>
      <c r="BI21" s="646"/>
      <c r="BJ21" s="646"/>
      <c r="BK21" s="646"/>
      <c r="BL21" s="646"/>
      <c r="BM21" s="646"/>
      <c r="BN21" s="647"/>
      <c r="BO21" s="648" t="s">
        <v>128</v>
      </c>
      <c r="BP21" s="648"/>
      <c r="BQ21" s="648"/>
      <c r="BR21" s="648"/>
      <c r="BS21" s="654" t="s">
        <v>241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2">
      <c r="B22" s="642" t="s">
        <v>276</v>
      </c>
      <c r="C22" s="643"/>
      <c r="D22" s="643"/>
      <c r="E22" s="643"/>
      <c r="F22" s="643"/>
      <c r="G22" s="643"/>
      <c r="H22" s="643"/>
      <c r="I22" s="643"/>
      <c r="J22" s="643"/>
      <c r="K22" s="643"/>
      <c r="L22" s="643"/>
      <c r="M22" s="643"/>
      <c r="N22" s="643"/>
      <c r="O22" s="643"/>
      <c r="P22" s="643"/>
      <c r="Q22" s="644"/>
      <c r="R22" s="645">
        <v>1179933</v>
      </c>
      <c r="S22" s="646"/>
      <c r="T22" s="646"/>
      <c r="U22" s="646"/>
      <c r="V22" s="646"/>
      <c r="W22" s="646"/>
      <c r="X22" s="646"/>
      <c r="Y22" s="647"/>
      <c r="Z22" s="648">
        <v>1.4</v>
      </c>
      <c r="AA22" s="648"/>
      <c r="AB22" s="648"/>
      <c r="AC22" s="648"/>
      <c r="AD22" s="649">
        <v>919042</v>
      </c>
      <c r="AE22" s="649"/>
      <c r="AF22" s="649"/>
      <c r="AG22" s="649"/>
      <c r="AH22" s="649"/>
      <c r="AI22" s="649"/>
      <c r="AJ22" s="649"/>
      <c r="AK22" s="649"/>
      <c r="AL22" s="650">
        <v>1.9</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241</v>
      </c>
      <c r="BP22" s="648"/>
      <c r="BQ22" s="648"/>
      <c r="BR22" s="648"/>
      <c r="BS22" s="654" t="s">
        <v>128</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2">
      <c r="B23" s="642" t="s">
        <v>279</v>
      </c>
      <c r="C23" s="643"/>
      <c r="D23" s="643"/>
      <c r="E23" s="643"/>
      <c r="F23" s="643"/>
      <c r="G23" s="643"/>
      <c r="H23" s="643"/>
      <c r="I23" s="643"/>
      <c r="J23" s="643"/>
      <c r="K23" s="643"/>
      <c r="L23" s="643"/>
      <c r="M23" s="643"/>
      <c r="N23" s="643"/>
      <c r="O23" s="643"/>
      <c r="P23" s="643"/>
      <c r="Q23" s="644"/>
      <c r="R23" s="645">
        <v>919042</v>
      </c>
      <c r="S23" s="646"/>
      <c r="T23" s="646"/>
      <c r="U23" s="646"/>
      <c r="V23" s="646"/>
      <c r="W23" s="646"/>
      <c r="X23" s="646"/>
      <c r="Y23" s="647"/>
      <c r="Z23" s="648">
        <v>1.1000000000000001</v>
      </c>
      <c r="AA23" s="648"/>
      <c r="AB23" s="648"/>
      <c r="AC23" s="648"/>
      <c r="AD23" s="649">
        <v>919042</v>
      </c>
      <c r="AE23" s="649"/>
      <c r="AF23" s="649"/>
      <c r="AG23" s="649"/>
      <c r="AH23" s="649"/>
      <c r="AI23" s="649"/>
      <c r="AJ23" s="649"/>
      <c r="AK23" s="649"/>
      <c r="AL23" s="650">
        <v>1.9</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v>2636647</v>
      </c>
      <c r="BH23" s="646"/>
      <c r="BI23" s="646"/>
      <c r="BJ23" s="646"/>
      <c r="BK23" s="646"/>
      <c r="BL23" s="646"/>
      <c r="BM23" s="646"/>
      <c r="BN23" s="647"/>
      <c r="BO23" s="648">
        <v>6</v>
      </c>
      <c r="BP23" s="648"/>
      <c r="BQ23" s="648"/>
      <c r="BR23" s="648"/>
      <c r="BS23" s="654" t="s">
        <v>128</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2">
      <c r="B24" s="642" t="s">
        <v>286</v>
      </c>
      <c r="C24" s="643"/>
      <c r="D24" s="643"/>
      <c r="E24" s="643"/>
      <c r="F24" s="643"/>
      <c r="G24" s="643"/>
      <c r="H24" s="643"/>
      <c r="I24" s="643"/>
      <c r="J24" s="643"/>
      <c r="K24" s="643"/>
      <c r="L24" s="643"/>
      <c r="M24" s="643"/>
      <c r="N24" s="643"/>
      <c r="O24" s="643"/>
      <c r="P24" s="643"/>
      <c r="Q24" s="644"/>
      <c r="R24" s="645">
        <v>260714</v>
      </c>
      <c r="S24" s="646"/>
      <c r="T24" s="646"/>
      <c r="U24" s="646"/>
      <c r="V24" s="646"/>
      <c r="W24" s="646"/>
      <c r="X24" s="646"/>
      <c r="Y24" s="647"/>
      <c r="Z24" s="648">
        <v>0.3</v>
      </c>
      <c r="AA24" s="648"/>
      <c r="AB24" s="648"/>
      <c r="AC24" s="648"/>
      <c r="AD24" s="649" t="s">
        <v>241</v>
      </c>
      <c r="AE24" s="649"/>
      <c r="AF24" s="649"/>
      <c r="AG24" s="649"/>
      <c r="AH24" s="649"/>
      <c r="AI24" s="649"/>
      <c r="AJ24" s="649"/>
      <c r="AK24" s="649"/>
      <c r="AL24" s="650" t="s">
        <v>128</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241</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44740860</v>
      </c>
      <c r="CS24" s="635"/>
      <c r="CT24" s="635"/>
      <c r="CU24" s="635"/>
      <c r="CV24" s="635"/>
      <c r="CW24" s="635"/>
      <c r="CX24" s="635"/>
      <c r="CY24" s="636"/>
      <c r="CZ24" s="639">
        <v>54.3</v>
      </c>
      <c r="DA24" s="640"/>
      <c r="DB24" s="640"/>
      <c r="DC24" s="659"/>
      <c r="DD24" s="679">
        <v>27670462</v>
      </c>
      <c r="DE24" s="635"/>
      <c r="DF24" s="635"/>
      <c r="DG24" s="635"/>
      <c r="DH24" s="635"/>
      <c r="DI24" s="635"/>
      <c r="DJ24" s="635"/>
      <c r="DK24" s="636"/>
      <c r="DL24" s="679">
        <v>27438749</v>
      </c>
      <c r="DM24" s="635"/>
      <c r="DN24" s="635"/>
      <c r="DO24" s="635"/>
      <c r="DP24" s="635"/>
      <c r="DQ24" s="635"/>
      <c r="DR24" s="635"/>
      <c r="DS24" s="635"/>
      <c r="DT24" s="635"/>
      <c r="DU24" s="635"/>
      <c r="DV24" s="636"/>
      <c r="DW24" s="639">
        <v>54.5</v>
      </c>
      <c r="DX24" s="640"/>
      <c r="DY24" s="640"/>
      <c r="DZ24" s="640"/>
      <c r="EA24" s="640"/>
      <c r="EB24" s="640"/>
      <c r="EC24" s="641"/>
    </row>
    <row r="25" spans="2:133" ht="11.25" customHeight="1" x14ac:dyDescent="0.2">
      <c r="B25" s="642" t="s">
        <v>289</v>
      </c>
      <c r="C25" s="643"/>
      <c r="D25" s="643"/>
      <c r="E25" s="643"/>
      <c r="F25" s="643"/>
      <c r="G25" s="643"/>
      <c r="H25" s="643"/>
      <c r="I25" s="643"/>
      <c r="J25" s="643"/>
      <c r="K25" s="643"/>
      <c r="L25" s="643"/>
      <c r="M25" s="643"/>
      <c r="N25" s="643"/>
      <c r="O25" s="643"/>
      <c r="P25" s="643"/>
      <c r="Q25" s="644"/>
      <c r="R25" s="645">
        <v>177</v>
      </c>
      <c r="S25" s="646"/>
      <c r="T25" s="646"/>
      <c r="U25" s="646"/>
      <c r="V25" s="646"/>
      <c r="W25" s="646"/>
      <c r="X25" s="646"/>
      <c r="Y25" s="647"/>
      <c r="Z25" s="648">
        <v>0</v>
      </c>
      <c r="AA25" s="648"/>
      <c r="AB25" s="648"/>
      <c r="AC25" s="648"/>
      <c r="AD25" s="649" t="s">
        <v>241</v>
      </c>
      <c r="AE25" s="649"/>
      <c r="AF25" s="649"/>
      <c r="AG25" s="649"/>
      <c r="AH25" s="649"/>
      <c r="AI25" s="649"/>
      <c r="AJ25" s="649"/>
      <c r="AK25" s="649"/>
      <c r="AL25" s="650" t="s">
        <v>128</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241</v>
      </c>
      <c r="BH25" s="646"/>
      <c r="BI25" s="646"/>
      <c r="BJ25" s="646"/>
      <c r="BK25" s="646"/>
      <c r="BL25" s="646"/>
      <c r="BM25" s="646"/>
      <c r="BN25" s="647"/>
      <c r="BO25" s="648" t="s">
        <v>128</v>
      </c>
      <c r="BP25" s="648"/>
      <c r="BQ25" s="648"/>
      <c r="BR25" s="648"/>
      <c r="BS25" s="654" t="s">
        <v>241</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15039731</v>
      </c>
      <c r="CS25" s="682"/>
      <c r="CT25" s="682"/>
      <c r="CU25" s="682"/>
      <c r="CV25" s="682"/>
      <c r="CW25" s="682"/>
      <c r="CX25" s="682"/>
      <c r="CY25" s="683"/>
      <c r="CZ25" s="650">
        <v>18.3</v>
      </c>
      <c r="DA25" s="680"/>
      <c r="DB25" s="680"/>
      <c r="DC25" s="684"/>
      <c r="DD25" s="654">
        <v>14270024</v>
      </c>
      <c r="DE25" s="682"/>
      <c r="DF25" s="682"/>
      <c r="DG25" s="682"/>
      <c r="DH25" s="682"/>
      <c r="DI25" s="682"/>
      <c r="DJ25" s="682"/>
      <c r="DK25" s="683"/>
      <c r="DL25" s="654">
        <v>14050996</v>
      </c>
      <c r="DM25" s="682"/>
      <c r="DN25" s="682"/>
      <c r="DO25" s="682"/>
      <c r="DP25" s="682"/>
      <c r="DQ25" s="682"/>
      <c r="DR25" s="682"/>
      <c r="DS25" s="682"/>
      <c r="DT25" s="682"/>
      <c r="DU25" s="682"/>
      <c r="DV25" s="683"/>
      <c r="DW25" s="650">
        <v>27.9</v>
      </c>
      <c r="DX25" s="680"/>
      <c r="DY25" s="680"/>
      <c r="DZ25" s="680"/>
      <c r="EA25" s="680"/>
      <c r="EB25" s="680"/>
      <c r="EC25" s="681"/>
    </row>
    <row r="26" spans="2:133" ht="11.25" customHeight="1" x14ac:dyDescent="0.2">
      <c r="B26" s="642" t="s">
        <v>292</v>
      </c>
      <c r="C26" s="643"/>
      <c r="D26" s="643"/>
      <c r="E26" s="643"/>
      <c r="F26" s="643"/>
      <c r="G26" s="643"/>
      <c r="H26" s="643"/>
      <c r="I26" s="643"/>
      <c r="J26" s="643"/>
      <c r="K26" s="643"/>
      <c r="L26" s="643"/>
      <c r="M26" s="643"/>
      <c r="N26" s="643"/>
      <c r="O26" s="643"/>
      <c r="P26" s="643"/>
      <c r="Q26" s="644"/>
      <c r="R26" s="645">
        <v>51085240</v>
      </c>
      <c r="S26" s="646"/>
      <c r="T26" s="646"/>
      <c r="U26" s="646"/>
      <c r="V26" s="646"/>
      <c r="W26" s="646"/>
      <c r="X26" s="646"/>
      <c r="Y26" s="647"/>
      <c r="Z26" s="648">
        <v>59.2</v>
      </c>
      <c r="AA26" s="648"/>
      <c r="AB26" s="648"/>
      <c r="AC26" s="648"/>
      <c r="AD26" s="649">
        <v>48187702</v>
      </c>
      <c r="AE26" s="649"/>
      <c r="AF26" s="649"/>
      <c r="AG26" s="649"/>
      <c r="AH26" s="649"/>
      <c r="AI26" s="649"/>
      <c r="AJ26" s="649"/>
      <c r="AK26" s="649"/>
      <c r="AL26" s="650">
        <v>99</v>
      </c>
      <c r="AM26" s="651"/>
      <c r="AN26" s="651"/>
      <c r="AO26" s="652"/>
      <c r="AP26" s="664" t="s">
        <v>293</v>
      </c>
      <c r="AQ26" s="691"/>
      <c r="AR26" s="691"/>
      <c r="AS26" s="691"/>
      <c r="AT26" s="691"/>
      <c r="AU26" s="691"/>
      <c r="AV26" s="691"/>
      <c r="AW26" s="691"/>
      <c r="AX26" s="691"/>
      <c r="AY26" s="691"/>
      <c r="AZ26" s="691"/>
      <c r="BA26" s="691"/>
      <c r="BB26" s="691"/>
      <c r="BC26" s="691"/>
      <c r="BD26" s="691"/>
      <c r="BE26" s="691"/>
      <c r="BF26" s="666"/>
      <c r="BG26" s="645" t="s">
        <v>241</v>
      </c>
      <c r="BH26" s="646"/>
      <c r="BI26" s="646"/>
      <c r="BJ26" s="646"/>
      <c r="BK26" s="646"/>
      <c r="BL26" s="646"/>
      <c r="BM26" s="646"/>
      <c r="BN26" s="647"/>
      <c r="BO26" s="648" t="s">
        <v>241</v>
      </c>
      <c r="BP26" s="648"/>
      <c r="BQ26" s="648"/>
      <c r="BR26" s="648"/>
      <c r="BS26" s="654" t="s">
        <v>128</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11424807</v>
      </c>
      <c r="CS26" s="646"/>
      <c r="CT26" s="646"/>
      <c r="CU26" s="646"/>
      <c r="CV26" s="646"/>
      <c r="CW26" s="646"/>
      <c r="CX26" s="646"/>
      <c r="CY26" s="647"/>
      <c r="CZ26" s="650">
        <v>13.9</v>
      </c>
      <c r="DA26" s="680"/>
      <c r="DB26" s="680"/>
      <c r="DC26" s="684"/>
      <c r="DD26" s="654">
        <v>10720536</v>
      </c>
      <c r="DE26" s="646"/>
      <c r="DF26" s="646"/>
      <c r="DG26" s="646"/>
      <c r="DH26" s="646"/>
      <c r="DI26" s="646"/>
      <c r="DJ26" s="646"/>
      <c r="DK26" s="647"/>
      <c r="DL26" s="654" t="s">
        <v>241</v>
      </c>
      <c r="DM26" s="646"/>
      <c r="DN26" s="646"/>
      <c r="DO26" s="646"/>
      <c r="DP26" s="646"/>
      <c r="DQ26" s="646"/>
      <c r="DR26" s="646"/>
      <c r="DS26" s="646"/>
      <c r="DT26" s="646"/>
      <c r="DU26" s="646"/>
      <c r="DV26" s="647"/>
      <c r="DW26" s="650" t="s">
        <v>128</v>
      </c>
      <c r="DX26" s="680"/>
      <c r="DY26" s="680"/>
      <c r="DZ26" s="680"/>
      <c r="EA26" s="680"/>
      <c r="EB26" s="680"/>
      <c r="EC26" s="681"/>
    </row>
    <row r="27" spans="2:133" ht="11.25" customHeight="1" x14ac:dyDescent="0.2">
      <c r="B27" s="642" t="s">
        <v>295</v>
      </c>
      <c r="C27" s="643"/>
      <c r="D27" s="643"/>
      <c r="E27" s="643"/>
      <c r="F27" s="643"/>
      <c r="G27" s="643"/>
      <c r="H27" s="643"/>
      <c r="I27" s="643"/>
      <c r="J27" s="643"/>
      <c r="K27" s="643"/>
      <c r="L27" s="643"/>
      <c r="M27" s="643"/>
      <c r="N27" s="643"/>
      <c r="O27" s="643"/>
      <c r="P27" s="643"/>
      <c r="Q27" s="644"/>
      <c r="R27" s="645">
        <v>33339</v>
      </c>
      <c r="S27" s="646"/>
      <c r="T27" s="646"/>
      <c r="U27" s="646"/>
      <c r="V27" s="646"/>
      <c r="W27" s="646"/>
      <c r="X27" s="646"/>
      <c r="Y27" s="647"/>
      <c r="Z27" s="648">
        <v>0</v>
      </c>
      <c r="AA27" s="648"/>
      <c r="AB27" s="648"/>
      <c r="AC27" s="648"/>
      <c r="AD27" s="649">
        <v>33339</v>
      </c>
      <c r="AE27" s="649"/>
      <c r="AF27" s="649"/>
      <c r="AG27" s="649"/>
      <c r="AH27" s="649"/>
      <c r="AI27" s="649"/>
      <c r="AJ27" s="649"/>
      <c r="AK27" s="649"/>
      <c r="AL27" s="650">
        <v>0.1</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43827745</v>
      </c>
      <c r="BH27" s="646"/>
      <c r="BI27" s="646"/>
      <c r="BJ27" s="646"/>
      <c r="BK27" s="646"/>
      <c r="BL27" s="646"/>
      <c r="BM27" s="646"/>
      <c r="BN27" s="647"/>
      <c r="BO27" s="648">
        <v>100</v>
      </c>
      <c r="BP27" s="648"/>
      <c r="BQ27" s="648"/>
      <c r="BR27" s="648"/>
      <c r="BS27" s="654">
        <v>366581</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24368192</v>
      </c>
      <c r="CS27" s="682"/>
      <c r="CT27" s="682"/>
      <c r="CU27" s="682"/>
      <c r="CV27" s="682"/>
      <c r="CW27" s="682"/>
      <c r="CX27" s="682"/>
      <c r="CY27" s="683"/>
      <c r="CZ27" s="650">
        <v>29.6</v>
      </c>
      <c r="DA27" s="680"/>
      <c r="DB27" s="680"/>
      <c r="DC27" s="684"/>
      <c r="DD27" s="654">
        <v>8177448</v>
      </c>
      <c r="DE27" s="682"/>
      <c r="DF27" s="682"/>
      <c r="DG27" s="682"/>
      <c r="DH27" s="682"/>
      <c r="DI27" s="682"/>
      <c r="DJ27" s="682"/>
      <c r="DK27" s="683"/>
      <c r="DL27" s="654">
        <v>8164763</v>
      </c>
      <c r="DM27" s="682"/>
      <c r="DN27" s="682"/>
      <c r="DO27" s="682"/>
      <c r="DP27" s="682"/>
      <c r="DQ27" s="682"/>
      <c r="DR27" s="682"/>
      <c r="DS27" s="682"/>
      <c r="DT27" s="682"/>
      <c r="DU27" s="682"/>
      <c r="DV27" s="683"/>
      <c r="DW27" s="650">
        <v>16.2</v>
      </c>
      <c r="DX27" s="680"/>
      <c r="DY27" s="680"/>
      <c r="DZ27" s="680"/>
      <c r="EA27" s="680"/>
      <c r="EB27" s="680"/>
      <c r="EC27" s="681"/>
    </row>
    <row r="28" spans="2:133" ht="11.25" customHeight="1" x14ac:dyDescent="0.2">
      <c r="B28" s="642" t="s">
        <v>298</v>
      </c>
      <c r="C28" s="643"/>
      <c r="D28" s="643"/>
      <c r="E28" s="643"/>
      <c r="F28" s="643"/>
      <c r="G28" s="643"/>
      <c r="H28" s="643"/>
      <c r="I28" s="643"/>
      <c r="J28" s="643"/>
      <c r="K28" s="643"/>
      <c r="L28" s="643"/>
      <c r="M28" s="643"/>
      <c r="N28" s="643"/>
      <c r="O28" s="643"/>
      <c r="P28" s="643"/>
      <c r="Q28" s="644"/>
      <c r="R28" s="645">
        <v>910679</v>
      </c>
      <c r="S28" s="646"/>
      <c r="T28" s="646"/>
      <c r="U28" s="646"/>
      <c r="V28" s="646"/>
      <c r="W28" s="646"/>
      <c r="X28" s="646"/>
      <c r="Y28" s="647"/>
      <c r="Z28" s="648">
        <v>1.1000000000000001</v>
      </c>
      <c r="AA28" s="648"/>
      <c r="AB28" s="648"/>
      <c r="AC28" s="648"/>
      <c r="AD28" s="649">
        <v>1125</v>
      </c>
      <c r="AE28" s="649"/>
      <c r="AF28" s="649"/>
      <c r="AG28" s="649"/>
      <c r="AH28" s="649"/>
      <c r="AI28" s="649"/>
      <c r="AJ28" s="649"/>
      <c r="AK28" s="649"/>
      <c r="AL28" s="650">
        <v>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5332937</v>
      </c>
      <c r="CS28" s="646"/>
      <c r="CT28" s="646"/>
      <c r="CU28" s="646"/>
      <c r="CV28" s="646"/>
      <c r="CW28" s="646"/>
      <c r="CX28" s="646"/>
      <c r="CY28" s="647"/>
      <c r="CZ28" s="650">
        <v>6.5</v>
      </c>
      <c r="DA28" s="680"/>
      <c r="DB28" s="680"/>
      <c r="DC28" s="684"/>
      <c r="DD28" s="654">
        <v>5222990</v>
      </c>
      <c r="DE28" s="646"/>
      <c r="DF28" s="646"/>
      <c r="DG28" s="646"/>
      <c r="DH28" s="646"/>
      <c r="DI28" s="646"/>
      <c r="DJ28" s="646"/>
      <c r="DK28" s="647"/>
      <c r="DL28" s="654">
        <v>5222990</v>
      </c>
      <c r="DM28" s="646"/>
      <c r="DN28" s="646"/>
      <c r="DO28" s="646"/>
      <c r="DP28" s="646"/>
      <c r="DQ28" s="646"/>
      <c r="DR28" s="646"/>
      <c r="DS28" s="646"/>
      <c r="DT28" s="646"/>
      <c r="DU28" s="646"/>
      <c r="DV28" s="647"/>
      <c r="DW28" s="650">
        <v>10.4</v>
      </c>
      <c r="DX28" s="680"/>
      <c r="DY28" s="680"/>
      <c r="DZ28" s="680"/>
      <c r="EA28" s="680"/>
      <c r="EB28" s="680"/>
      <c r="EC28" s="681"/>
    </row>
    <row r="29" spans="2:133" ht="11.25" customHeight="1" x14ac:dyDescent="0.2">
      <c r="B29" s="642" t="s">
        <v>300</v>
      </c>
      <c r="C29" s="643"/>
      <c r="D29" s="643"/>
      <c r="E29" s="643"/>
      <c r="F29" s="643"/>
      <c r="G29" s="643"/>
      <c r="H29" s="643"/>
      <c r="I29" s="643"/>
      <c r="J29" s="643"/>
      <c r="K29" s="643"/>
      <c r="L29" s="643"/>
      <c r="M29" s="643"/>
      <c r="N29" s="643"/>
      <c r="O29" s="643"/>
      <c r="P29" s="643"/>
      <c r="Q29" s="644"/>
      <c r="R29" s="645">
        <v>1012980</v>
      </c>
      <c r="S29" s="646"/>
      <c r="T29" s="646"/>
      <c r="U29" s="646"/>
      <c r="V29" s="646"/>
      <c r="W29" s="646"/>
      <c r="X29" s="646"/>
      <c r="Y29" s="647"/>
      <c r="Z29" s="648">
        <v>1.2</v>
      </c>
      <c r="AA29" s="648"/>
      <c r="AB29" s="648"/>
      <c r="AC29" s="648"/>
      <c r="AD29" s="649">
        <v>204308</v>
      </c>
      <c r="AE29" s="649"/>
      <c r="AF29" s="649"/>
      <c r="AG29" s="649"/>
      <c r="AH29" s="649"/>
      <c r="AI29" s="649"/>
      <c r="AJ29" s="649"/>
      <c r="AK29" s="649"/>
      <c r="AL29" s="650">
        <v>0.4</v>
      </c>
      <c r="AM29" s="651"/>
      <c r="AN29" s="651"/>
      <c r="AO29" s="652"/>
      <c r="AP29" s="694"/>
      <c r="AQ29" s="695"/>
      <c r="AR29" s="695"/>
      <c r="AS29" s="695"/>
      <c r="AT29" s="695"/>
      <c r="AU29" s="695"/>
      <c r="AV29" s="695"/>
      <c r="AW29" s="695"/>
      <c r="AX29" s="695"/>
      <c r="AY29" s="695"/>
      <c r="AZ29" s="695"/>
      <c r="BA29" s="695"/>
      <c r="BB29" s="695"/>
      <c r="BC29" s="695"/>
      <c r="BD29" s="695"/>
      <c r="BE29" s="695"/>
      <c r="BF29" s="696"/>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301</v>
      </c>
      <c r="CE29" s="686"/>
      <c r="CF29" s="660" t="s">
        <v>302</v>
      </c>
      <c r="CG29" s="661"/>
      <c r="CH29" s="661"/>
      <c r="CI29" s="661"/>
      <c r="CJ29" s="661"/>
      <c r="CK29" s="661"/>
      <c r="CL29" s="661"/>
      <c r="CM29" s="661"/>
      <c r="CN29" s="661"/>
      <c r="CO29" s="661"/>
      <c r="CP29" s="661"/>
      <c r="CQ29" s="662"/>
      <c r="CR29" s="645">
        <v>5332680</v>
      </c>
      <c r="CS29" s="682"/>
      <c r="CT29" s="682"/>
      <c r="CU29" s="682"/>
      <c r="CV29" s="682"/>
      <c r="CW29" s="682"/>
      <c r="CX29" s="682"/>
      <c r="CY29" s="683"/>
      <c r="CZ29" s="650">
        <v>6.5</v>
      </c>
      <c r="DA29" s="680"/>
      <c r="DB29" s="680"/>
      <c r="DC29" s="684"/>
      <c r="DD29" s="654">
        <v>5222733</v>
      </c>
      <c r="DE29" s="682"/>
      <c r="DF29" s="682"/>
      <c r="DG29" s="682"/>
      <c r="DH29" s="682"/>
      <c r="DI29" s="682"/>
      <c r="DJ29" s="682"/>
      <c r="DK29" s="683"/>
      <c r="DL29" s="654">
        <v>5222733</v>
      </c>
      <c r="DM29" s="682"/>
      <c r="DN29" s="682"/>
      <c r="DO29" s="682"/>
      <c r="DP29" s="682"/>
      <c r="DQ29" s="682"/>
      <c r="DR29" s="682"/>
      <c r="DS29" s="682"/>
      <c r="DT29" s="682"/>
      <c r="DU29" s="682"/>
      <c r="DV29" s="683"/>
      <c r="DW29" s="650">
        <v>10.4</v>
      </c>
      <c r="DX29" s="680"/>
      <c r="DY29" s="680"/>
      <c r="DZ29" s="680"/>
      <c r="EA29" s="680"/>
      <c r="EB29" s="680"/>
      <c r="EC29" s="681"/>
    </row>
    <row r="30" spans="2:133" ht="11.25" customHeight="1" x14ac:dyDescent="0.2">
      <c r="B30" s="642" t="s">
        <v>303</v>
      </c>
      <c r="C30" s="643"/>
      <c r="D30" s="643"/>
      <c r="E30" s="643"/>
      <c r="F30" s="643"/>
      <c r="G30" s="643"/>
      <c r="H30" s="643"/>
      <c r="I30" s="643"/>
      <c r="J30" s="643"/>
      <c r="K30" s="643"/>
      <c r="L30" s="643"/>
      <c r="M30" s="643"/>
      <c r="N30" s="643"/>
      <c r="O30" s="643"/>
      <c r="P30" s="643"/>
      <c r="Q30" s="644"/>
      <c r="R30" s="645">
        <v>612186</v>
      </c>
      <c r="S30" s="646"/>
      <c r="T30" s="646"/>
      <c r="U30" s="646"/>
      <c r="V30" s="646"/>
      <c r="W30" s="646"/>
      <c r="X30" s="646"/>
      <c r="Y30" s="647"/>
      <c r="Z30" s="648">
        <v>0.7</v>
      </c>
      <c r="AA30" s="648"/>
      <c r="AB30" s="648"/>
      <c r="AC30" s="648"/>
      <c r="AD30" s="649" t="s">
        <v>128</v>
      </c>
      <c r="AE30" s="649"/>
      <c r="AF30" s="649"/>
      <c r="AG30" s="649"/>
      <c r="AH30" s="649"/>
      <c r="AI30" s="649"/>
      <c r="AJ30" s="649"/>
      <c r="AK30" s="649"/>
      <c r="AL30" s="650" t="s">
        <v>241</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92"/>
      <c r="BI30" s="692"/>
      <c r="BJ30" s="692"/>
      <c r="BK30" s="692"/>
      <c r="BL30" s="692"/>
      <c r="BM30" s="692"/>
      <c r="BN30" s="692"/>
      <c r="BO30" s="692"/>
      <c r="BP30" s="692"/>
      <c r="BQ30" s="693"/>
      <c r="BR30" s="624" t="s">
        <v>305</v>
      </c>
      <c r="BS30" s="692"/>
      <c r="BT30" s="692"/>
      <c r="BU30" s="692"/>
      <c r="BV30" s="692"/>
      <c r="BW30" s="692"/>
      <c r="BX30" s="692"/>
      <c r="BY30" s="692"/>
      <c r="BZ30" s="692"/>
      <c r="CA30" s="692"/>
      <c r="CB30" s="693"/>
      <c r="CD30" s="687"/>
      <c r="CE30" s="688"/>
      <c r="CF30" s="660" t="s">
        <v>306</v>
      </c>
      <c r="CG30" s="661"/>
      <c r="CH30" s="661"/>
      <c r="CI30" s="661"/>
      <c r="CJ30" s="661"/>
      <c r="CK30" s="661"/>
      <c r="CL30" s="661"/>
      <c r="CM30" s="661"/>
      <c r="CN30" s="661"/>
      <c r="CO30" s="661"/>
      <c r="CP30" s="661"/>
      <c r="CQ30" s="662"/>
      <c r="CR30" s="645">
        <v>5023650</v>
      </c>
      <c r="CS30" s="646"/>
      <c r="CT30" s="646"/>
      <c r="CU30" s="646"/>
      <c r="CV30" s="646"/>
      <c r="CW30" s="646"/>
      <c r="CX30" s="646"/>
      <c r="CY30" s="647"/>
      <c r="CZ30" s="650">
        <v>6.1</v>
      </c>
      <c r="DA30" s="680"/>
      <c r="DB30" s="680"/>
      <c r="DC30" s="684"/>
      <c r="DD30" s="654">
        <v>4914362</v>
      </c>
      <c r="DE30" s="646"/>
      <c r="DF30" s="646"/>
      <c r="DG30" s="646"/>
      <c r="DH30" s="646"/>
      <c r="DI30" s="646"/>
      <c r="DJ30" s="646"/>
      <c r="DK30" s="647"/>
      <c r="DL30" s="654">
        <v>4914362</v>
      </c>
      <c r="DM30" s="646"/>
      <c r="DN30" s="646"/>
      <c r="DO30" s="646"/>
      <c r="DP30" s="646"/>
      <c r="DQ30" s="646"/>
      <c r="DR30" s="646"/>
      <c r="DS30" s="646"/>
      <c r="DT30" s="646"/>
      <c r="DU30" s="646"/>
      <c r="DV30" s="647"/>
      <c r="DW30" s="650">
        <v>9.8000000000000007</v>
      </c>
      <c r="DX30" s="680"/>
      <c r="DY30" s="680"/>
      <c r="DZ30" s="680"/>
      <c r="EA30" s="680"/>
      <c r="EB30" s="680"/>
      <c r="EC30" s="681"/>
    </row>
    <row r="31" spans="2:133" ht="11.25" customHeight="1" x14ac:dyDescent="0.2">
      <c r="B31" s="642" t="s">
        <v>307</v>
      </c>
      <c r="C31" s="643"/>
      <c r="D31" s="643"/>
      <c r="E31" s="643"/>
      <c r="F31" s="643"/>
      <c r="G31" s="643"/>
      <c r="H31" s="643"/>
      <c r="I31" s="643"/>
      <c r="J31" s="643"/>
      <c r="K31" s="643"/>
      <c r="L31" s="643"/>
      <c r="M31" s="643"/>
      <c r="N31" s="643"/>
      <c r="O31" s="643"/>
      <c r="P31" s="643"/>
      <c r="Q31" s="644"/>
      <c r="R31" s="645">
        <v>14395119</v>
      </c>
      <c r="S31" s="646"/>
      <c r="T31" s="646"/>
      <c r="U31" s="646"/>
      <c r="V31" s="646"/>
      <c r="W31" s="646"/>
      <c r="X31" s="646"/>
      <c r="Y31" s="647"/>
      <c r="Z31" s="648">
        <v>16.7</v>
      </c>
      <c r="AA31" s="648"/>
      <c r="AB31" s="648"/>
      <c r="AC31" s="648"/>
      <c r="AD31" s="649" t="s">
        <v>128</v>
      </c>
      <c r="AE31" s="649"/>
      <c r="AF31" s="649"/>
      <c r="AG31" s="649"/>
      <c r="AH31" s="649"/>
      <c r="AI31" s="649"/>
      <c r="AJ31" s="649"/>
      <c r="AK31" s="649"/>
      <c r="AL31" s="650" t="s">
        <v>241</v>
      </c>
      <c r="AM31" s="651"/>
      <c r="AN31" s="651"/>
      <c r="AO31" s="652"/>
      <c r="AP31" s="699" t="s">
        <v>308</v>
      </c>
      <c r="AQ31" s="700"/>
      <c r="AR31" s="700"/>
      <c r="AS31" s="700"/>
      <c r="AT31" s="705" t="s">
        <v>309</v>
      </c>
      <c r="AU31" s="231"/>
      <c r="AV31" s="231"/>
      <c r="AW31" s="231"/>
      <c r="AX31" s="631" t="s">
        <v>184</v>
      </c>
      <c r="AY31" s="632"/>
      <c r="AZ31" s="632"/>
      <c r="BA31" s="632"/>
      <c r="BB31" s="632"/>
      <c r="BC31" s="632"/>
      <c r="BD31" s="632"/>
      <c r="BE31" s="632"/>
      <c r="BF31" s="633"/>
      <c r="BG31" s="713">
        <v>99.1</v>
      </c>
      <c r="BH31" s="697"/>
      <c r="BI31" s="697"/>
      <c r="BJ31" s="697"/>
      <c r="BK31" s="697"/>
      <c r="BL31" s="697"/>
      <c r="BM31" s="640">
        <v>96.9</v>
      </c>
      <c r="BN31" s="697"/>
      <c r="BO31" s="697"/>
      <c r="BP31" s="697"/>
      <c r="BQ31" s="698"/>
      <c r="BR31" s="713">
        <v>99.1</v>
      </c>
      <c r="BS31" s="697"/>
      <c r="BT31" s="697"/>
      <c r="BU31" s="697"/>
      <c r="BV31" s="697"/>
      <c r="BW31" s="697"/>
      <c r="BX31" s="640">
        <v>96.4</v>
      </c>
      <c r="BY31" s="697"/>
      <c r="BZ31" s="697"/>
      <c r="CA31" s="697"/>
      <c r="CB31" s="698"/>
      <c r="CD31" s="687"/>
      <c r="CE31" s="688"/>
      <c r="CF31" s="660" t="s">
        <v>310</v>
      </c>
      <c r="CG31" s="661"/>
      <c r="CH31" s="661"/>
      <c r="CI31" s="661"/>
      <c r="CJ31" s="661"/>
      <c r="CK31" s="661"/>
      <c r="CL31" s="661"/>
      <c r="CM31" s="661"/>
      <c r="CN31" s="661"/>
      <c r="CO31" s="661"/>
      <c r="CP31" s="661"/>
      <c r="CQ31" s="662"/>
      <c r="CR31" s="645">
        <v>309030</v>
      </c>
      <c r="CS31" s="682"/>
      <c r="CT31" s="682"/>
      <c r="CU31" s="682"/>
      <c r="CV31" s="682"/>
      <c r="CW31" s="682"/>
      <c r="CX31" s="682"/>
      <c r="CY31" s="683"/>
      <c r="CZ31" s="650">
        <v>0.4</v>
      </c>
      <c r="DA31" s="680"/>
      <c r="DB31" s="680"/>
      <c r="DC31" s="684"/>
      <c r="DD31" s="654">
        <v>308371</v>
      </c>
      <c r="DE31" s="682"/>
      <c r="DF31" s="682"/>
      <c r="DG31" s="682"/>
      <c r="DH31" s="682"/>
      <c r="DI31" s="682"/>
      <c r="DJ31" s="682"/>
      <c r="DK31" s="683"/>
      <c r="DL31" s="654">
        <v>308371</v>
      </c>
      <c r="DM31" s="682"/>
      <c r="DN31" s="682"/>
      <c r="DO31" s="682"/>
      <c r="DP31" s="682"/>
      <c r="DQ31" s="682"/>
      <c r="DR31" s="682"/>
      <c r="DS31" s="682"/>
      <c r="DT31" s="682"/>
      <c r="DU31" s="682"/>
      <c r="DV31" s="683"/>
      <c r="DW31" s="650">
        <v>0.6</v>
      </c>
      <c r="DX31" s="680"/>
      <c r="DY31" s="680"/>
      <c r="DZ31" s="680"/>
      <c r="EA31" s="680"/>
      <c r="EB31" s="680"/>
      <c r="EC31" s="681"/>
    </row>
    <row r="32" spans="2:133" ht="11.25" customHeight="1" x14ac:dyDescent="0.2">
      <c r="B32" s="708" t="s">
        <v>311</v>
      </c>
      <c r="C32" s="709"/>
      <c r="D32" s="709"/>
      <c r="E32" s="709"/>
      <c r="F32" s="709"/>
      <c r="G32" s="709"/>
      <c r="H32" s="709"/>
      <c r="I32" s="709"/>
      <c r="J32" s="709"/>
      <c r="K32" s="709"/>
      <c r="L32" s="709"/>
      <c r="M32" s="709"/>
      <c r="N32" s="709"/>
      <c r="O32" s="709"/>
      <c r="P32" s="709"/>
      <c r="Q32" s="710"/>
      <c r="R32" s="645" t="s">
        <v>128</v>
      </c>
      <c r="S32" s="646"/>
      <c r="T32" s="646"/>
      <c r="U32" s="646"/>
      <c r="V32" s="646"/>
      <c r="W32" s="646"/>
      <c r="X32" s="646"/>
      <c r="Y32" s="647"/>
      <c r="Z32" s="648" t="s">
        <v>128</v>
      </c>
      <c r="AA32" s="648"/>
      <c r="AB32" s="648"/>
      <c r="AC32" s="648"/>
      <c r="AD32" s="649" t="s">
        <v>128</v>
      </c>
      <c r="AE32" s="649"/>
      <c r="AF32" s="649"/>
      <c r="AG32" s="649"/>
      <c r="AH32" s="649"/>
      <c r="AI32" s="649"/>
      <c r="AJ32" s="649"/>
      <c r="AK32" s="649"/>
      <c r="AL32" s="650" t="s">
        <v>241</v>
      </c>
      <c r="AM32" s="651"/>
      <c r="AN32" s="651"/>
      <c r="AO32" s="652"/>
      <c r="AP32" s="701"/>
      <c r="AQ32" s="702"/>
      <c r="AR32" s="702"/>
      <c r="AS32" s="702"/>
      <c r="AT32" s="706"/>
      <c r="AU32" s="230" t="s">
        <v>312</v>
      </c>
      <c r="AV32" s="230"/>
      <c r="AW32" s="230"/>
      <c r="AX32" s="642" t="s">
        <v>313</v>
      </c>
      <c r="AY32" s="643"/>
      <c r="AZ32" s="643"/>
      <c r="BA32" s="643"/>
      <c r="BB32" s="643"/>
      <c r="BC32" s="643"/>
      <c r="BD32" s="643"/>
      <c r="BE32" s="643"/>
      <c r="BF32" s="644"/>
      <c r="BG32" s="714">
        <v>98.6</v>
      </c>
      <c r="BH32" s="682"/>
      <c r="BI32" s="682"/>
      <c r="BJ32" s="682"/>
      <c r="BK32" s="682"/>
      <c r="BL32" s="682"/>
      <c r="BM32" s="651">
        <v>95.6</v>
      </c>
      <c r="BN32" s="711"/>
      <c r="BO32" s="711"/>
      <c r="BP32" s="711"/>
      <c r="BQ32" s="712"/>
      <c r="BR32" s="714">
        <v>98.7</v>
      </c>
      <c r="BS32" s="682"/>
      <c r="BT32" s="682"/>
      <c r="BU32" s="682"/>
      <c r="BV32" s="682"/>
      <c r="BW32" s="682"/>
      <c r="BX32" s="651">
        <v>94.8</v>
      </c>
      <c r="BY32" s="711"/>
      <c r="BZ32" s="711"/>
      <c r="CA32" s="711"/>
      <c r="CB32" s="712"/>
      <c r="CD32" s="689"/>
      <c r="CE32" s="690"/>
      <c r="CF32" s="660" t="s">
        <v>314</v>
      </c>
      <c r="CG32" s="661"/>
      <c r="CH32" s="661"/>
      <c r="CI32" s="661"/>
      <c r="CJ32" s="661"/>
      <c r="CK32" s="661"/>
      <c r="CL32" s="661"/>
      <c r="CM32" s="661"/>
      <c r="CN32" s="661"/>
      <c r="CO32" s="661"/>
      <c r="CP32" s="661"/>
      <c r="CQ32" s="662"/>
      <c r="CR32" s="645">
        <v>257</v>
      </c>
      <c r="CS32" s="646"/>
      <c r="CT32" s="646"/>
      <c r="CU32" s="646"/>
      <c r="CV32" s="646"/>
      <c r="CW32" s="646"/>
      <c r="CX32" s="646"/>
      <c r="CY32" s="647"/>
      <c r="CZ32" s="650">
        <v>0</v>
      </c>
      <c r="DA32" s="680"/>
      <c r="DB32" s="680"/>
      <c r="DC32" s="684"/>
      <c r="DD32" s="654">
        <v>257</v>
      </c>
      <c r="DE32" s="646"/>
      <c r="DF32" s="646"/>
      <c r="DG32" s="646"/>
      <c r="DH32" s="646"/>
      <c r="DI32" s="646"/>
      <c r="DJ32" s="646"/>
      <c r="DK32" s="647"/>
      <c r="DL32" s="654">
        <v>257</v>
      </c>
      <c r="DM32" s="646"/>
      <c r="DN32" s="646"/>
      <c r="DO32" s="646"/>
      <c r="DP32" s="646"/>
      <c r="DQ32" s="646"/>
      <c r="DR32" s="646"/>
      <c r="DS32" s="646"/>
      <c r="DT32" s="646"/>
      <c r="DU32" s="646"/>
      <c r="DV32" s="647"/>
      <c r="DW32" s="650">
        <v>0</v>
      </c>
      <c r="DX32" s="680"/>
      <c r="DY32" s="680"/>
      <c r="DZ32" s="680"/>
      <c r="EA32" s="680"/>
      <c r="EB32" s="680"/>
      <c r="EC32" s="681"/>
    </row>
    <row r="33" spans="2:133" ht="11.25" customHeight="1" x14ac:dyDescent="0.2">
      <c r="B33" s="642" t="s">
        <v>315</v>
      </c>
      <c r="C33" s="643"/>
      <c r="D33" s="643"/>
      <c r="E33" s="643"/>
      <c r="F33" s="643"/>
      <c r="G33" s="643"/>
      <c r="H33" s="643"/>
      <c r="I33" s="643"/>
      <c r="J33" s="643"/>
      <c r="K33" s="643"/>
      <c r="L33" s="643"/>
      <c r="M33" s="643"/>
      <c r="N33" s="643"/>
      <c r="O33" s="643"/>
      <c r="P33" s="643"/>
      <c r="Q33" s="644"/>
      <c r="R33" s="645">
        <v>6016047</v>
      </c>
      <c r="S33" s="646"/>
      <c r="T33" s="646"/>
      <c r="U33" s="646"/>
      <c r="V33" s="646"/>
      <c r="W33" s="646"/>
      <c r="X33" s="646"/>
      <c r="Y33" s="647"/>
      <c r="Z33" s="648">
        <v>7</v>
      </c>
      <c r="AA33" s="648"/>
      <c r="AB33" s="648"/>
      <c r="AC33" s="648"/>
      <c r="AD33" s="649" t="s">
        <v>128</v>
      </c>
      <c r="AE33" s="649"/>
      <c r="AF33" s="649"/>
      <c r="AG33" s="649"/>
      <c r="AH33" s="649"/>
      <c r="AI33" s="649"/>
      <c r="AJ33" s="649"/>
      <c r="AK33" s="649"/>
      <c r="AL33" s="650" t="s">
        <v>128</v>
      </c>
      <c r="AM33" s="651"/>
      <c r="AN33" s="651"/>
      <c r="AO33" s="652"/>
      <c r="AP33" s="703"/>
      <c r="AQ33" s="704"/>
      <c r="AR33" s="704"/>
      <c r="AS33" s="704"/>
      <c r="AT33" s="707"/>
      <c r="AU33" s="232"/>
      <c r="AV33" s="232"/>
      <c r="AW33" s="232"/>
      <c r="AX33" s="694" t="s">
        <v>316</v>
      </c>
      <c r="AY33" s="695"/>
      <c r="AZ33" s="695"/>
      <c r="BA33" s="695"/>
      <c r="BB33" s="695"/>
      <c r="BC33" s="695"/>
      <c r="BD33" s="695"/>
      <c r="BE33" s="695"/>
      <c r="BF33" s="696"/>
      <c r="BG33" s="715">
        <v>99.4</v>
      </c>
      <c r="BH33" s="716"/>
      <c r="BI33" s="716"/>
      <c r="BJ33" s="716"/>
      <c r="BK33" s="716"/>
      <c r="BL33" s="716"/>
      <c r="BM33" s="717">
        <v>98</v>
      </c>
      <c r="BN33" s="716"/>
      <c r="BO33" s="716"/>
      <c r="BP33" s="716"/>
      <c r="BQ33" s="718"/>
      <c r="BR33" s="715">
        <v>99.4</v>
      </c>
      <c r="BS33" s="716"/>
      <c r="BT33" s="716"/>
      <c r="BU33" s="716"/>
      <c r="BV33" s="716"/>
      <c r="BW33" s="716"/>
      <c r="BX33" s="717">
        <v>97.6</v>
      </c>
      <c r="BY33" s="716"/>
      <c r="BZ33" s="716"/>
      <c r="CA33" s="716"/>
      <c r="CB33" s="718"/>
      <c r="CD33" s="660" t="s">
        <v>317</v>
      </c>
      <c r="CE33" s="661"/>
      <c r="CF33" s="661"/>
      <c r="CG33" s="661"/>
      <c r="CH33" s="661"/>
      <c r="CI33" s="661"/>
      <c r="CJ33" s="661"/>
      <c r="CK33" s="661"/>
      <c r="CL33" s="661"/>
      <c r="CM33" s="661"/>
      <c r="CN33" s="661"/>
      <c r="CO33" s="661"/>
      <c r="CP33" s="661"/>
      <c r="CQ33" s="662"/>
      <c r="CR33" s="645">
        <v>31068200</v>
      </c>
      <c r="CS33" s="682"/>
      <c r="CT33" s="682"/>
      <c r="CU33" s="682"/>
      <c r="CV33" s="682"/>
      <c r="CW33" s="682"/>
      <c r="CX33" s="682"/>
      <c r="CY33" s="683"/>
      <c r="CZ33" s="650">
        <v>37.700000000000003</v>
      </c>
      <c r="DA33" s="680"/>
      <c r="DB33" s="680"/>
      <c r="DC33" s="684"/>
      <c r="DD33" s="654">
        <v>24537436</v>
      </c>
      <c r="DE33" s="682"/>
      <c r="DF33" s="682"/>
      <c r="DG33" s="682"/>
      <c r="DH33" s="682"/>
      <c r="DI33" s="682"/>
      <c r="DJ33" s="682"/>
      <c r="DK33" s="683"/>
      <c r="DL33" s="654">
        <v>21085229</v>
      </c>
      <c r="DM33" s="682"/>
      <c r="DN33" s="682"/>
      <c r="DO33" s="682"/>
      <c r="DP33" s="682"/>
      <c r="DQ33" s="682"/>
      <c r="DR33" s="682"/>
      <c r="DS33" s="682"/>
      <c r="DT33" s="682"/>
      <c r="DU33" s="682"/>
      <c r="DV33" s="683"/>
      <c r="DW33" s="650">
        <v>41.9</v>
      </c>
      <c r="DX33" s="680"/>
      <c r="DY33" s="680"/>
      <c r="DZ33" s="680"/>
      <c r="EA33" s="680"/>
      <c r="EB33" s="680"/>
      <c r="EC33" s="681"/>
    </row>
    <row r="34" spans="2:133" ht="11.25" customHeight="1" x14ac:dyDescent="0.2">
      <c r="B34" s="642" t="s">
        <v>318</v>
      </c>
      <c r="C34" s="643"/>
      <c r="D34" s="643"/>
      <c r="E34" s="643"/>
      <c r="F34" s="643"/>
      <c r="G34" s="643"/>
      <c r="H34" s="643"/>
      <c r="I34" s="643"/>
      <c r="J34" s="643"/>
      <c r="K34" s="643"/>
      <c r="L34" s="643"/>
      <c r="M34" s="643"/>
      <c r="N34" s="643"/>
      <c r="O34" s="643"/>
      <c r="P34" s="643"/>
      <c r="Q34" s="644"/>
      <c r="R34" s="645">
        <v>107772</v>
      </c>
      <c r="S34" s="646"/>
      <c r="T34" s="646"/>
      <c r="U34" s="646"/>
      <c r="V34" s="646"/>
      <c r="W34" s="646"/>
      <c r="X34" s="646"/>
      <c r="Y34" s="647"/>
      <c r="Z34" s="648">
        <v>0.1</v>
      </c>
      <c r="AA34" s="648"/>
      <c r="AB34" s="648"/>
      <c r="AC34" s="648"/>
      <c r="AD34" s="649">
        <v>73174</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11724187</v>
      </c>
      <c r="CS34" s="646"/>
      <c r="CT34" s="646"/>
      <c r="CU34" s="646"/>
      <c r="CV34" s="646"/>
      <c r="CW34" s="646"/>
      <c r="CX34" s="646"/>
      <c r="CY34" s="647"/>
      <c r="CZ34" s="650">
        <v>14.2</v>
      </c>
      <c r="DA34" s="680"/>
      <c r="DB34" s="680"/>
      <c r="DC34" s="684"/>
      <c r="DD34" s="654">
        <v>9415207</v>
      </c>
      <c r="DE34" s="646"/>
      <c r="DF34" s="646"/>
      <c r="DG34" s="646"/>
      <c r="DH34" s="646"/>
      <c r="DI34" s="646"/>
      <c r="DJ34" s="646"/>
      <c r="DK34" s="647"/>
      <c r="DL34" s="654">
        <v>8439102</v>
      </c>
      <c r="DM34" s="646"/>
      <c r="DN34" s="646"/>
      <c r="DO34" s="646"/>
      <c r="DP34" s="646"/>
      <c r="DQ34" s="646"/>
      <c r="DR34" s="646"/>
      <c r="DS34" s="646"/>
      <c r="DT34" s="646"/>
      <c r="DU34" s="646"/>
      <c r="DV34" s="647"/>
      <c r="DW34" s="650">
        <v>16.8</v>
      </c>
      <c r="DX34" s="680"/>
      <c r="DY34" s="680"/>
      <c r="DZ34" s="680"/>
      <c r="EA34" s="680"/>
      <c r="EB34" s="680"/>
      <c r="EC34" s="681"/>
    </row>
    <row r="35" spans="2:133" ht="11.25" customHeight="1" x14ac:dyDescent="0.2">
      <c r="B35" s="642" t="s">
        <v>320</v>
      </c>
      <c r="C35" s="643"/>
      <c r="D35" s="643"/>
      <c r="E35" s="643"/>
      <c r="F35" s="643"/>
      <c r="G35" s="643"/>
      <c r="H35" s="643"/>
      <c r="I35" s="643"/>
      <c r="J35" s="643"/>
      <c r="K35" s="643"/>
      <c r="L35" s="643"/>
      <c r="M35" s="643"/>
      <c r="N35" s="643"/>
      <c r="O35" s="643"/>
      <c r="P35" s="643"/>
      <c r="Q35" s="644"/>
      <c r="R35" s="645">
        <v>109593</v>
      </c>
      <c r="S35" s="646"/>
      <c r="T35" s="646"/>
      <c r="U35" s="646"/>
      <c r="V35" s="646"/>
      <c r="W35" s="646"/>
      <c r="X35" s="646"/>
      <c r="Y35" s="647"/>
      <c r="Z35" s="648">
        <v>0.1</v>
      </c>
      <c r="AA35" s="648"/>
      <c r="AB35" s="648"/>
      <c r="AC35" s="648"/>
      <c r="AD35" s="649" t="s">
        <v>128</v>
      </c>
      <c r="AE35" s="649"/>
      <c r="AF35" s="649"/>
      <c r="AG35" s="649"/>
      <c r="AH35" s="649"/>
      <c r="AI35" s="649"/>
      <c r="AJ35" s="649"/>
      <c r="AK35" s="649"/>
      <c r="AL35" s="650" t="s">
        <v>128</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1116431</v>
      </c>
      <c r="CS35" s="682"/>
      <c r="CT35" s="682"/>
      <c r="CU35" s="682"/>
      <c r="CV35" s="682"/>
      <c r="CW35" s="682"/>
      <c r="CX35" s="682"/>
      <c r="CY35" s="683"/>
      <c r="CZ35" s="650">
        <v>1.4</v>
      </c>
      <c r="DA35" s="680"/>
      <c r="DB35" s="680"/>
      <c r="DC35" s="684"/>
      <c r="DD35" s="654">
        <v>1033505</v>
      </c>
      <c r="DE35" s="682"/>
      <c r="DF35" s="682"/>
      <c r="DG35" s="682"/>
      <c r="DH35" s="682"/>
      <c r="DI35" s="682"/>
      <c r="DJ35" s="682"/>
      <c r="DK35" s="683"/>
      <c r="DL35" s="654">
        <v>957915</v>
      </c>
      <c r="DM35" s="682"/>
      <c r="DN35" s="682"/>
      <c r="DO35" s="682"/>
      <c r="DP35" s="682"/>
      <c r="DQ35" s="682"/>
      <c r="DR35" s="682"/>
      <c r="DS35" s="682"/>
      <c r="DT35" s="682"/>
      <c r="DU35" s="682"/>
      <c r="DV35" s="683"/>
      <c r="DW35" s="650">
        <v>1.9</v>
      </c>
      <c r="DX35" s="680"/>
      <c r="DY35" s="680"/>
      <c r="DZ35" s="680"/>
      <c r="EA35" s="680"/>
      <c r="EB35" s="680"/>
      <c r="EC35" s="681"/>
    </row>
    <row r="36" spans="2:133" ht="11.25" customHeight="1" x14ac:dyDescent="0.2">
      <c r="B36" s="642" t="s">
        <v>324</v>
      </c>
      <c r="C36" s="643"/>
      <c r="D36" s="643"/>
      <c r="E36" s="643"/>
      <c r="F36" s="643"/>
      <c r="G36" s="643"/>
      <c r="H36" s="643"/>
      <c r="I36" s="643"/>
      <c r="J36" s="643"/>
      <c r="K36" s="643"/>
      <c r="L36" s="643"/>
      <c r="M36" s="643"/>
      <c r="N36" s="643"/>
      <c r="O36" s="643"/>
      <c r="P36" s="643"/>
      <c r="Q36" s="644"/>
      <c r="R36" s="645">
        <v>773198</v>
      </c>
      <c r="S36" s="646"/>
      <c r="T36" s="646"/>
      <c r="U36" s="646"/>
      <c r="V36" s="646"/>
      <c r="W36" s="646"/>
      <c r="X36" s="646"/>
      <c r="Y36" s="647"/>
      <c r="Z36" s="648">
        <v>0.9</v>
      </c>
      <c r="AA36" s="648"/>
      <c r="AB36" s="648"/>
      <c r="AC36" s="648"/>
      <c r="AD36" s="649" t="s">
        <v>241</v>
      </c>
      <c r="AE36" s="649"/>
      <c r="AF36" s="649"/>
      <c r="AG36" s="649"/>
      <c r="AH36" s="649"/>
      <c r="AI36" s="649"/>
      <c r="AJ36" s="649"/>
      <c r="AK36" s="649"/>
      <c r="AL36" s="650" t="s">
        <v>128</v>
      </c>
      <c r="AM36" s="651"/>
      <c r="AN36" s="651"/>
      <c r="AO36" s="652"/>
      <c r="AP36" s="235"/>
      <c r="AQ36" s="719" t="s">
        <v>325</v>
      </c>
      <c r="AR36" s="720"/>
      <c r="AS36" s="720"/>
      <c r="AT36" s="720"/>
      <c r="AU36" s="720"/>
      <c r="AV36" s="720"/>
      <c r="AW36" s="720"/>
      <c r="AX36" s="720"/>
      <c r="AY36" s="721"/>
      <c r="AZ36" s="634">
        <v>12504513</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287831</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6651274</v>
      </c>
      <c r="CS36" s="646"/>
      <c r="CT36" s="646"/>
      <c r="CU36" s="646"/>
      <c r="CV36" s="646"/>
      <c r="CW36" s="646"/>
      <c r="CX36" s="646"/>
      <c r="CY36" s="647"/>
      <c r="CZ36" s="650">
        <v>8.1</v>
      </c>
      <c r="DA36" s="680"/>
      <c r="DB36" s="680"/>
      <c r="DC36" s="684"/>
      <c r="DD36" s="654">
        <v>6062532</v>
      </c>
      <c r="DE36" s="646"/>
      <c r="DF36" s="646"/>
      <c r="DG36" s="646"/>
      <c r="DH36" s="646"/>
      <c r="DI36" s="646"/>
      <c r="DJ36" s="646"/>
      <c r="DK36" s="647"/>
      <c r="DL36" s="654">
        <v>5088169</v>
      </c>
      <c r="DM36" s="646"/>
      <c r="DN36" s="646"/>
      <c r="DO36" s="646"/>
      <c r="DP36" s="646"/>
      <c r="DQ36" s="646"/>
      <c r="DR36" s="646"/>
      <c r="DS36" s="646"/>
      <c r="DT36" s="646"/>
      <c r="DU36" s="646"/>
      <c r="DV36" s="647"/>
      <c r="DW36" s="650">
        <v>10.1</v>
      </c>
      <c r="DX36" s="680"/>
      <c r="DY36" s="680"/>
      <c r="DZ36" s="680"/>
      <c r="EA36" s="680"/>
      <c r="EB36" s="680"/>
      <c r="EC36" s="681"/>
    </row>
    <row r="37" spans="2:133" ht="11.25" customHeight="1" x14ac:dyDescent="0.2">
      <c r="B37" s="642" t="s">
        <v>328</v>
      </c>
      <c r="C37" s="643"/>
      <c r="D37" s="643"/>
      <c r="E37" s="643"/>
      <c r="F37" s="643"/>
      <c r="G37" s="643"/>
      <c r="H37" s="643"/>
      <c r="I37" s="643"/>
      <c r="J37" s="643"/>
      <c r="K37" s="643"/>
      <c r="L37" s="643"/>
      <c r="M37" s="643"/>
      <c r="N37" s="643"/>
      <c r="O37" s="643"/>
      <c r="P37" s="643"/>
      <c r="Q37" s="644"/>
      <c r="R37" s="645">
        <v>3044762</v>
      </c>
      <c r="S37" s="646"/>
      <c r="T37" s="646"/>
      <c r="U37" s="646"/>
      <c r="V37" s="646"/>
      <c r="W37" s="646"/>
      <c r="X37" s="646"/>
      <c r="Y37" s="647"/>
      <c r="Z37" s="648">
        <v>3.5</v>
      </c>
      <c r="AA37" s="648"/>
      <c r="AB37" s="648"/>
      <c r="AC37" s="648"/>
      <c r="AD37" s="649" t="s">
        <v>128</v>
      </c>
      <c r="AE37" s="649"/>
      <c r="AF37" s="649"/>
      <c r="AG37" s="649"/>
      <c r="AH37" s="649"/>
      <c r="AI37" s="649"/>
      <c r="AJ37" s="649"/>
      <c r="AK37" s="649"/>
      <c r="AL37" s="650" t="s">
        <v>241</v>
      </c>
      <c r="AM37" s="651"/>
      <c r="AN37" s="651"/>
      <c r="AO37" s="652"/>
      <c r="AQ37" s="723" t="s">
        <v>329</v>
      </c>
      <c r="AR37" s="724"/>
      <c r="AS37" s="724"/>
      <c r="AT37" s="724"/>
      <c r="AU37" s="724"/>
      <c r="AV37" s="724"/>
      <c r="AW37" s="724"/>
      <c r="AX37" s="724"/>
      <c r="AY37" s="725"/>
      <c r="AZ37" s="645">
        <v>3008846</v>
      </c>
      <c r="BA37" s="646"/>
      <c r="BB37" s="646"/>
      <c r="BC37" s="646"/>
      <c r="BD37" s="682"/>
      <c r="BE37" s="682"/>
      <c r="BF37" s="712"/>
      <c r="BG37" s="660" t="s">
        <v>330</v>
      </c>
      <c r="BH37" s="661"/>
      <c r="BI37" s="661"/>
      <c r="BJ37" s="661"/>
      <c r="BK37" s="661"/>
      <c r="BL37" s="661"/>
      <c r="BM37" s="661"/>
      <c r="BN37" s="661"/>
      <c r="BO37" s="661"/>
      <c r="BP37" s="661"/>
      <c r="BQ37" s="661"/>
      <c r="BR37" s="661"/>
      <c r="BS37" s="661"/>
      <c r="BT37" s="661"/>
      <c r="BU37" s="662"/>
      <c r="BV37" s="645">
        <v>-323970</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18412</v>
      </c>
      <c r="CS37" s="682"/>
      <c r="CT37" s="682"/>
      <c r="CU37" s="682"/>
      <c r="CV37" s="682"/>
      <c r="CW37" s="682"/>
      <c r="CX37" s="682"/>
      <c r="CY37" s="683"/>
      <c r="CZ37" s="650">
        <v>0</v>
      </c>
      <c r="DA37" s="680"/>
      <c r="DB37" s="680"/>
      <c r="DC37" s="684"/>
      <c r="DD37" s="654">
        <v>18412</v>
      </c>
      <c r="DE37" s="682"/>
      <c r="DF37" s="682"/>
      <c r="DG37" s="682"/>
      <c r="DH37" s="682"/>
      <c r="DI37" s="682"/>
      <c r="DJ37" s="682"/>
      <c r="DK37" s="683"/>
      <c r="DL37" s="654">
        <v>18412</v>
      </c>
      <c r="DM37" s="682"/>
      <c r="DN37" s="682"/>
      <c r="DO37" s="682"/>
      <c r="DP37" s="682"/>
      <c r="DQ37" s="682"/>
      <c r="DR37" s="682"/>
      <c r="DS37" s="682"/>
      <c r="DT37" s="682"/>
      <c r="DU37" s="682"/>
      <c r="DV37" s="683"/>
      <c r="DW37" s="650">
        <v>0</v>
      </c>
      <c r="DX37" s="680"/>
      <c r="DY37" s="680"/>
      <c r="DZ37" s="680"/>
      <c r="EA37" s="680"/>
      <c r="EB37" s="680"/>
      <c r="EC37" s="681"/>
    </row>
    <row r="38" spans="2:133" ht="11.25" customHeight="1" x14ac:dyDescent="0.2">
      <c r="B38" s="642" t="s">
        <v>332</v>
      </c>
      <c r="C38" s="643"/>
      <c r="D38" s="643"/>
      <c r="E38" s="643"/>
      <c r="F38" s="643"/>
      <c r="G38" s="643"/>
      <c r="H38" s="643"/>
      <c r="I38" s="643"/>
      <c r="J38" s="643"/>
      <c r="K38" s="643"/>
      <c r="L38" s="643"/>
      <c r="M38" s="643"/>
      <c r="N38" s="643"/>
      <c r="O38" s="643"/>
      <c r="P38" s="643"/>
      <c r="Q38" s="644"/>
      <c r="R38" s="645">
        <v>2943960</v>
      </c>
      <c r="S38" s="646"/>
      <c r="T38" s="646"/>
      <c r="U38" s="646"/>
      <c r="V38" s="646"/>
      <c r="W38" s="646"/>
      <c r="X38" s="646"/>
      <c r="Y38" s="647"/>
      <c r="Z38" s="648">
        <v>3.4</v>
      </c>
      <c r="AA38" s="648"/>
      <c r="AB38" s="648"/>
      <c r="AC38" s="648"/>
      <c r="AD38" s="649">
        <v>160250</v>
      </c>
      <c r="AE38" s="649"/>
      <c r="AF38" s="649"/>
      <c r="AG38" s="649"/>
      <c r="AH38" s="649"/>
      <c r="AI38" s="649"/>
      <c r="AJ38" s="649"/>
      <c r="AK38" s="649"/>
      <c r="AL38" s="650">
        <v>0.3</v>
      </c>
      <c r="AM38" s="651"/>
      <c r="AN38" s="651"/>
      <c r="AO38" s="652"/>
      <c r="AQ38" s="723" t="s">
        <v>333</v>
      </c>
      <c r="AR38" s="724"/>
      <c r="AS38" s="724"/>
      <c r="AT38" s="724"/>
      <c r="AU38" s="724"/>
      <c r="AV38" s="724"/>
      <c r="AW38" s="724"/>
      <c r="AX38" s="724"/>
      <c r="AY38" s="725"/>
      <c r="AZ38" s="645">
        <v>1595466</v>
      </c>
      <c r="BA38" s="646"/>
      <c r="BB38" s="646"/>
      <c r="BC38" s="646"/>
      <c r="BD38" s="682"/>
      <c r="BE38" s="682"/>
      <c r="BF38" s="712"/>
      <c r="BG38" s="660" t="s">
        <v>334</v>
      </c>
      <c r="BH38" s="661"/>
      <c r="BI38" s="661"/>
      <c r="BJ38" s="661"/>
      <c r="BK38" s="661"/>
      <c r="BL38" s="661"/>
      <c r="BM38" s="661"/>
      <c r="BN38" s="661"/>
      <c r="BO38" s="661"/>
      <c r="BP38" s="661"/>
      <c r="BQ38" s="661"/>
      <c r="BR38" s="661"/>
      <c r="BS38" s="661"/>
      <c r="BT38" s="661"/>
      <c r="BU38" s="662"/>
      <c r="BV38" s="645">
        <v>36379</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7900201</v>
      </c>
      <c r="CS38" s="646"/>
      <c r="CT38" s="646"/>
      <c r="CU38" s="646"/>
      <c r="CV38" s="646"/>
      <c r="CW38" s="646"/>
      <c r="CX38" s="646"/>
      <c r="CY38" s="647"/>
      <c r="CZ38" s="650">
        <v>9.6</v>
      </c>
      <c r="DA38" s="680"/>
      <c r="DB38" s="680"/>
      <c r="DC38" s="684"/>
      <c r="DD38" s="654">
        <v>6454873</v>
      </c>
      <c r="DE38" s="646"/>
      <c r="DF38" s="646"/>
      <c r="DG38" s="646"/>
      <c r="DH38" s="646"/>
      <c r="DI38" s="646"/>
      <c r="DJ38" s="646"/>
      <c r="DK38" s="647"/>
      <c r="DL38" s="654">
        <v>6058204</v>
      </c>
      <c r="DM38" s="646"/>
      <c r="DN38" s="646"/>
      <c r="DO38" s="646"/>
      <c r="DP38" s="646"/>
      <c r="DQ38" s="646"/>
      <c r="DR38" s="646"/>
      <c r="DS38" s="646"/>
      <c r="DT38" s="646"/>
      <c r="DU38" s="646"/>
      <c r="DV38" s="647"/>
      <c r="DW38" s="650">
        <v>12</v>
      </c>
      <c r="DX38" s="680"/>
      <c r="DY38" s="680"/>
      <c r="DZ38" s="680"/>
      <c r="EA38" s="680"/>
      <c r="EB38" s="680"/>
      <c r="EC38" s="681"/>
    </row>
    <row r="39" spans="2:133" ht="11.25" customHeight="1" x14ac:dyDescent="0.2">
      <c r="B39" s="642" t="s">
        <v>336</v>
      </c>
      <c r="C39" s="643"/>
      <c r="D39" s="643"/>
      <c r="E39" s="643"/>
      <c r="F39" s="643"/>
      <c r="G39" s="643"/>
      <c r="H39" s="643"/>
      <c r="I39" s="643"/>
      <c r="J39" s="643"/>
      <c r="K39" s="643"/>
      <c r="L39" s="643"/>
      <c r="M39" s="643"/>
      <c r="N39" s="643"/>
      <c r="O39" s="643"/>
      <c r="P39" s="643"/>
      <c r="Q39" s="644"/>
      <c r="R39" s="645">
        <v>5217352</v>
      </c>
      <c r="S39" s="646"/>
      <c r="T39" s="646"/>
      <c r="U39" s="646"/>
      <c r="V39" s="646"/>
      <c r="W39" s="646"/>
      <c r="X39" s="646"/>
      <c r="Y39" s="647"/>
      <c r="Z39" s="648">
        <v>6</v>
      </c>
      <c r="AA39" s="648"/>
      <c r="AB39" s="648"/>
      <c r="AC39" s="648"/>
      <c r="AD39" s="649" t="s">
        <v>241</v>
      </c>
      <c r="AE39" s="649"/>
      <c r="AF39" s="649"/>
      <c r="AG39" s="649"/>
      <c r="AH39" s="649"/>
      <c r="AI39" s="649"/>
      <c r="AJ39" s="649"/>
      <c r="AK39" s="649"/>
      <c r="AL39" s="650" t="s">
        <v>241</v>
      </c>
      <c r="AM39" s="651"/>
      <c r="AN39" s="651"/>
      <c r="AO39" s="652"/>
      <c r="AQ39" s="723" t="s">
        <v>337</v>
      </c>
      <c r="AR39" s="724"/>
      <c r="AS39" s="724"/>
      <c r="AT39" s="724"/>
      <c r="AU39" s="724"/>
      <c r="AV39" s="724"/>
      <c r="AW39" s="724"/>
      <c r="AX39" s="724"/>
      <c r="AY39" s="725"/>
      <c r="AZ39" s="645">
        <v>10977</v>
      </c>
      <c r="BA39" s="646"/>
      <c r="BB39" s="646"/>
      <c r="BC39" s="646"/>
      <c r="BD39" s="682"/>
      <c r="BE39" s="682"/>
      <c r="BF39" s="712"/>
      <c r="BG39" s="660" t="s">
        <v>338</v>
      </c>
      <c r="BH39" s="661"/>
      <c r="BI39" s="661"/>
      <c r="BJ39" s="661"/>
      <c r="BK39" s="661"/>
      <c r="BL39" s="661"/>
      <c r="BM39" s="661"/>
      <c r="BN39" s="661"/>
      <c r="BO39" s="661"/>
      <c r="BP39" s="661"/>
      <c r="BQ39" s="661"/>
      <c r="BR39" s="661"/>
      <c r="BS39" s="661"/>
      <c r="BT39" s="661"/>
      <c r="BU39" s="662"/>
      <c r="BV39" s="645">
        <v>56395</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1048349</v>
      </c>
      <c r="CS39" s="682"/>
      <c r="CT39" s="682"/>
      <c r="CU39" s="682"/>
      <c r="CV39" s="682"/>
      <c r="CW39" s="682"/>
      <c r="CX39" s="682"/>
      <c r="CY39" s="683"/>
      <c r="CZ39" s="650">
        <v>1.3</v>
      </c>
      <c r="DA39" s="680"/>
      <c r="DB39" s="680"/>
      <c r="DC39" s="684"/>
      <c r="DD39" s="654">
        <v>1019561</v>
      </c>
      <c r="DE39" s="682"/>
      <c r="DF39" s="682"/>
      <c r="DG39" s="682"/>
      <c r="DH39" s="682"/>
      <c r="DI39" s="682"/>
      <c r="DJ39" s="682"/>
      <c r="DK39" s="683"/>
      <c r="DL39" s="654" t="s">
        <v>241</v>
      </c>
      <c r="DM39" s="682"/>
      <c r="DN39" s="682"/>
      <c r="DO39" s="682"/>
      <c r="DP39" s="682"/>
      <c r="DQ39" s="682"/>
      <c r="DR39" s="682"/>
      <c r="DS39" s="682"/>
      <c r="DT39" s="682"/>
      <c r="DU39" s="682"/>
      <c r="DV39" s="683"/>
      <c r="DW39" s="650" t="s">
        <v>241</v>
      </c>
      <c r="DX39" s="680"/>
      <c r="DY39" s="680"/>
      <c r="DZ39" s="680"/>
      <c r="EA39" s="680"/>
      <c r="EB39" s="680"/>
      <c r="EC39" s="681"/>
    </row>
    <row r="40" spans="2:133" ht="11.25" customHeight="1" x14ac:dyDescent="0.2">
      <c r="B40" s="642" t="s">
        <v>340</v>
      </c>
      <c r="C40" s="643"/>
      <c r="D40" s="643"/>
      <c r="E40" s="643"/>
      <c r="F40" s="643"/>
      <c r="G40" s="643"/>
      <c r="H40" s="643"/>
      <c r="I40" s="643"/>
      <c r="J40" s="643"/>
      <c r="K40" s="643"/>
      <c r="L40" s="643"/>
      <c r="M40" s="643"/>
      <c r="N40" s="643"/>
      <c r="O40" s="643"/>
      <c r="P40" s="643"/>
      <c r="Q40" s="644"/>
      <c r="R40" s="645" t="s">
        <v>241</v>
      </c>
      <c r="S40" s="646"/>
      <c r="T40" s="646"/>
      <c r="U40" s="646"/>
      <c r="V40" s="646"/>
      <c r="W40" s="646"/>
      <c r="X40" s="646"/>
      <c r="Y40" s="647"/>
      <c r="Z40" s="648" t="s">
        <v>241</v>
      </c>
      <c r="AA40" s="648"/>
      <c r="AB40" s="648"/>
      <c r="AC40" s="648"/>
      <c r="AD40" s="649" t="s">
        <v>241</v>
      </c>
      <c r="AE40" s="649"/>
      <c r="AF40" s="649"/>
      <c r="AG40" s="649"/>
      <c r="AH40" s="649"/>
      <c r="AI40" s="649"/>
      <c r="AJ40" s="649"/>
      <c r="AK40" s="649"/>
      <c r="AL40" s="650" t="s">
        <v>128</v>
      </c>
      <c r="AM40" s="651"/>
      <c r="AN40" s="651"/>
      <c r="AO40" s="652"/>
      <c r="AQ40" s="723" t="s">
        <v>341</v>
      </c>
      <c r="AR40" s="724"/>
      <c r="AS40" s="724"/>
      <c r="AT40" s="724"/>
      <c r="AU40" s="724"/>
      <c r="AV40" s="724"/>
      <c r="AW40" s="724"/>
      <c r="AX40" s="724"/>
      <c r="AY40" s="725"/>
      <c r="AZ40" s="645" t="s">
        <v>241</v>
      </c>
      <c r="BA40" s="646"/>
      <c r="BB40" s="646"/>
      <c r="BC40" s="646"/>
      <c r="BD40" s="682"/>
      <c r="BE40" s="682"/>
      <c r="BF40" s="712"/>
      <c r="BG40" s="726" t="s">
        <v>342</v>
      </c>
      <c r="BH40" s="727"/>
      <c r="BI40" s="727"/>
      <c r="BJ40" s="727"/>
      <c r="BK40" s="727"/>
      <c r="BL40" s="236"/>
      <c r="BM40" s="661" t="s">
        <v>343</v>
      </c>
      <c r="BN40" s="661"/>
      <c r="BO40" s="661"/>
      <c r="BP40" s="661"/>
      <c r="BQ40" s="661"/>
      <c r="BR40" s="661"/>
      <c r="BS40" s="661"/>
      <c r="BT40" s="661"/>
      <c r="BU40" s="662"/>
      <c r="BV40" s="645">
        <v>100</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2627758</v>
      </c>
      <c r="CS40" s="646"/>
      <c r="CT40" s="646"/>
      <c r="CU40" s="646"/>
      <c r="CV40" s="646"/>
      <c r="CW40" s="646"/>
      <c r="CX40" s="646"/>
      <c r="CY40" s="647"/>
      <c r="CZ40" s="650">
        <v>3.2</v>
      </c>
      <c r="DA40" s="680"/>
      <c r="DB40" s="680"/>
      <c r="DC40" s="684"/>
      <c r="DD40" s="654">
        <v>551758</v>
      </c>
      <c r="DE40" s="646"/>
      <c r="DF40" s="646"/>
      <c r="DG40" s="646"/>
      <c r="DH40" s="646"/>
      <c r="DI40" s="646"/>
      <c r="DJ40" s="646"/>
      <c r="DK40" s="647"/>
      <c r="DL40" s="654">
        <v>541839</v>
      </c>
      <c r="DM40" s="646"/>
      <c r="DN40" s="646"/>
      <c r="DO40" s="646"/>
      <c r="DP40" s="646"/>
      <c r="DQ40" s="646"/>
      <c r="DR40" s="646"/>
      <c r="DS40" s="646"/>
      <c r="DT40" s="646"/>
      <c r="DU40" s="646"/>
      <c r="DV40" s="647"/>
      <c r="DW40" s="650">
        <v>1.1000000000000001</v>
      </c>
      <c r="DX40" s="680"/>
      <c r="DY40" s="680"/>
      <c r="DZ40" s="680"/>
      <c r="EA40" s="680"/>
      <c r="EB40" s="680"/>
      <c r="EC40" s="681"/>
    </row>
    <row r="41" spans="2:133" ht="11.25" customHeight="1" x14ac:dyDescent="0.2">
      <c r="B41" s="642" t="s">
        <v>345</v>
      </c>
      <c r="C41" s="643"/>
      <c r="D41" s="643"/>
      <c r="E41" s="643"/>
      <c r="F41" s="643"/>
      <c r="G41" s="643"/>
      <c r="H41" s="643"/>
      <c r="I41" s="643"/>
      <c r="J41" s="643"/>
      <c r="K41" s="643"/>
      <c r="L41" s="643"/>
      <c r="M41" s="643"/>
      <c r="N41" s="643"/>
      <c r="O41" s="643"/>
      <c r="P41" s="643"/>
      <c r="Q41" s="644"/>
      <c r="R41" s="645">
        <v>1683952</v>
      </c>
      <c r="S41" s="646"/>
      <c r="T41" s="646"/>
      <c r="U41" s="646"/>
      <c r="V41" s="646"/>
      <c r="W41" s="646"/>
      <c r="X41" s="646"/>
      <c r="Y41" s="647"/>
      <c r="Z41" s="648">
        <v>2</v>
      </c>
      <c r="AA41" s="648"/>
      <c r="AB41" s="648"/>
      <c r="AC41" s="648"/>
      <c r="AD41" s="649" t="s">
        <v>128</v>
      </c>
      <c r="AE41" s="649"/>
      <c r="AF41" s="649"/>
      <c r="AG41" s="649"/>
      <c r="AH41" s="649"/>
      <c r="AI41" s="649"/>
      <c r="AJ41" s="649"/>
      <c r="AK41" s="649"/>
      <c r="AL41" s="650" t="s">
        <v>241</v>
      </c>
      <c r="AM41" s="651"/>
      <c r="AN41" s="651"/>
      <c r="AO41" s="652"/>
      <c r="AQ41" s="723" t="s">
        <v>346</v>
      </c>
      <c r="AR41" s="724"/>
      <c r="AS41" s="724"/>
      <c r="AT41" s="724"/>
      <c r="AU41" s="724"/>
      <c r="AV41" s="724"/>
      <c r="AW41" s="724"/>
      <c r="AX41" s="724"/>
      <c r="AY41" s="725"/>
      <c r="AZ41" s="645">
        <v>2236864</v>
      </c>
      <c r="BA41" s="646"/>
      <c r="BB41" s="646"/>
      <c r="BC41" s="646"/>
      <c r="BD41" s="682"/>
      <c r="BE41" s="682"/>
      <c r="BF41" s="712"/>
      <c r="BG41" s="726"/>
      <c r="BH41" s="727"/>
      <c r="BI41" s="727"/>
      <c r="BJ41" s="727"/>
      <c r="BK41" s="727"/>
      <c r="BL41" s="236"/>
      <c r="BM41" s="661" t="s">
        <v>347</v>
      </c>
      <c r="BN41" s="661"/>
      <c r="BO41" s="661"/>
      <c r="BP41" s="661"/>
      <c r="BQ41" s="661"/>
      <c r="BR41" s="661"/>
      <c r="BS41" s="661"/>
      <c r="BT41" s="661"/>
      <c r="BU41" s="662"/>
      <c r="BV41" s="645" t="s">
        <v>128</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128</v>
      </c>
      <c r="CS41" s="682"/>
      <c r="CT41" s="682"/>
      <c r="CU41" s="682"/>
      <c r="CV41" s="682"/>
      <c r="CW41" s="682"/>
      <c r="CX41" s="682"/>
      <c r="CY41" s="683"/>
      <c r="CZ41" s="650" t="s">
        <v>241</v>
      </c>
      <c r="DA41" s="680"/>
      <c r="DB41" s="680"/>
      <c r="DC41" s="684"/>
      <c r="DD41" s="654" t="s">
        <v>128</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2">
      <c r="B42" s="694" t="s">
        <v>349</v>
      </c>
      <c r="C42" s="695"/>
      <c r="D42" s="695"/>
      <c r="E42" s="695"/>
      <c r="F42" s="695"/>
      <c r="G42" s="695"/>
      <c r="H42" s="695"/>
      <c r="I42" s="695"/>
      <c r="J42" s="695"/>
      <c r="K42" s="695"/>
      <c r="L42" s="695"/>
      <c r="M42" s="695"/>
      <c r="N42" s="695"/>
      <c r="O42" s="695"/>
      <c r="P42" s="695"/>
      <c r="Q42" s="696"/>
      <c r="R42" s="730">
        <v>86262227</v>
      </c>
      <c r="S42" s="731"/>
      <c r="T42" s="731"/>
      <c r="U42" s="731"/>
      <c r="V42" s="731"/>
      <c r="W42" s="731"/>
      <c r="X42" s="731"/>
      <c r="Y42" s="739"/>
      <c r="Z42" s="740">
        <v>100</v>
      </c>
      <c r="AA42" s="740"/>
      <c r="AB42" s="740"/>
      <c r="AC42" s="740"/>
      <c r="AD42" s="741">
        <v>48659898</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5652360</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314</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6512481</v>
      </c>
      <c r="CS42" s="646"/>
      <c r="CT42" s="646"/>
      <c r="CU42" s="646"/>
      <c r="CV42" s="646"/>
      <c r="CW42" s="646"/>
      <c r="CX42" s="646"/>
      <c r="CY42" s="647"/>
      <c r="CZ42" s="650">
        <v>7.9</v>
      </c>
      <c r="DA42" s="651"/>
      <c r="DB42" s="651"/>
      <c r="DC42" s="663"/>
      <c r="DD42" s="654">
        <v>1324967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2">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222783</v>
      </c>
      <c r="CS43" s="682"/>
      <c r="CT43" s="682"/>
      <c r="CU43" s="682"/>
      <c r="CV43" s="682"/>
      <c r="CW43" s="682"/>
      <c r="CX43" s="682"/>
      <c r="CY43" s="683"/>
      <c r="CZ43" s="650">
        <v>0.3</v>
      </c>
      <c r="DA43" s="680"/>
      <c r="DB43" s="680"/>
      <c r="DC43" s="684"/>
      <c r="DD43" s="654">
        <v>222783</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2">
      <c r="CD44" s="757" t="s">
        <v>301</v>
      </c>
      <c r="CE44" s="758"/>
      <c r="CF44" s="642" t="s">
        <v>354</v>
      </c>
      <c r="CG44" s="643"/>
      <c r="CH44" s="643"/>
      <c r="CI44" s="643"/>
      <c r="CJ44" s="643"/>
      <c r="CK44" s="643"/>
      <c r="CL44" s="643"/>
      <c r="CM44" s="643"/>
      <c r="CN44" s="643"/>
      <c r="CO44" s="643"/>
      <c r="CP44" s="643"/>
      <c r="CQ44" s="644"/>
      <c r="CR44" s="645">
        <v>6401369</v>
      </c>
      <c r="CS44" s="646"/>
      <c r="CT44" s="646"/>
      <c r="CU44" s="646"/>
      <c r="CV44" s="646"/>
      <c r="CW44" s="646"/>
      <c r="CX44" s="646"/>
      <c r="CY44" s="647"/>
      <c r="CZ44" s="650">
        <v>7.8</v>
      </c>
      <c r="DA44" s="651"/>
      <c r="DB44" s="651"/>
      <c r="DC44" s="663"/>
      <c r="DD44" s="654">
        <v>1323688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2">
      <c r="CD45" s="759"/>
      <c r="CE45" s="760"/>
      <c r="CF45" s="642" t="s">
        <v>355</v>
      </c>
      <c r="CG45" s="643"/>
      <c r="CH45" s="643"/>
      <c r="CI45" s="643"/>
      <c r="CJ45" s="643"/>
      <c r="CK45" s="643"/>
      <c r="CL45" s="643"/>
      <c r="CM45" s="643"/>
      <c r="CN45" s="643"/>
      <c r="CO45" s="643"/>
      <c r="CP45" s="643"/>
      <c r="CQ45" s="644"/>
      <c r="CR45" s="645">
        <v>2194493</v>
      </c>
      <c r="CS45" s="682"/>
      <c r="CT45" s="682"/>
      <c r="CU45" s="682"/>
      <c r="CV45" s="682"/>
      <c r="CW45" s="682"/>
      <c r="CX45" s="682"/>
      <c r="CY45" s="683"/>
      <c r="CZ45" s="650">
        <v>2.7</v>
      </c>
      <c r="DA45" s="680"/>
      <c r="DB45" s="680"/>
      <c r="DC45" s="684"/>
      <c r="DD45" s="654">
        <v>183331</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2">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4115574</v>
      </c>
      <c r="CS46" s="646"/>
      <c r="CT46" s="646"/>
      <c r="CU46" s="646"/>
      <c r="CV46" s="646"/>
      <c r="CW46" s="646"/>
      <c r="CX46" s="646"/>
      <c r="CY46" s="647"/>
      <c r="CZ46" s="650">
        <v>5</v>
      </c>
      <c r="DA46" s="651"/>
      <c r="DB46" s="651"/>
      <c r="DC46" s="663"/>
      <c r="DD46" s="654">
        <v>1114127</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2">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111112</v>
      </c>
      <c r="CS47" s="682"/>
      <c r="CT47" s="682"/>
      <c r="CU47" s="682"/>
      <c r="CV47" s="682"/>
      <c r="CW47" s="682"/>
      <c r="CX47" s="682"/>
      <c r="CY47" s="683"/>
      <c r="CZ47" s="650">
        <v>0.1</v>
      </c>
      <c r="DA47" s="680"/>
      <c r="DB47" s="680"/>
      <c r="DC47" s="684"/>
      <c r="DD47" s="654">
        <v>1279</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ht="11" x14ac:dyDescent="0.2">
      <c r="B48" s="241" t="s">
        <v>360</v>
      </c>
      <c r="CD48" s="761"/>
      <c r="CE48" s="762"/>
      <c r="CF48" s="642" t="s">
        <v>361</v>
      </c>
      <c r="CG48" s="643"/>
      <c r="CH48" s="643"/>
      <c r="CI48" s="643"/>
      <c r="CJ48" s="643"/>
      <c r="CK48" s="643"/>
      <c r="CL48" s="643"/>
      <c r="CM48" s="643"/>
      <c r="CN48" s="643"/>
      <c r="CO48" s="643"/>
      <c r="CP48" s="643"/>
      <c r="CQ48" s="644"/>
      <c r="CR48" s="645" t="s">
        <v>241</v>
      </c>
      <c r="CS48" s="646"/>
      <c r="CT48" s="646"/>
      <c r="CU48" s="646"/>
      <c r="CV48" s="646"/>
      <c r="CW48" s="646"/>
      <c r="CX48" s="646"/>
      <c r="CY48" s="647"/>
      <c r="CZ48" s="650" t="s">
        <v>241</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2">
      <c r="CD49" s="694" t="s">
        <v>362</v>
      </c>
      <c r="CE49" s="695"/>
      <c r="CF49" s="695"/>
      <c r="CG49" s="695"/>
      <c r="CH49" s="695"/>
      <c r="CI49" s="695"/>
      <c r="CJ49" s="695"/>
      <c r="CK49" s="695"/>
      <c r="CL49" s="695"/>
      <c r="CM49" s="695"/>
      <c r="CN49" s="695"/>
      <c r="CO49" s="695"/>
      <c r="CP49" s="695"/>
      <c r="CQ49" s="696"/>
      <c r="CR49" s="730">
        <v>82321541</v>
      </c>
      <c r="CS49" s="716"/>
      <c r="CT49" s="716"/>
      <c r="CU49" s="716"/>
      <c r="CV49" s="716"/>
      <c r="CW49" s="716"/>
      <c r="CX49" s="716"/>
      <c r="CY49" s="747"/>
      <c r="CZ49" s="742">
        <v>100</v>
      </c>
      <c r="DA49" s="748"/>
      <c r="DB49" s="748"/>
      <c r="DC49" s="749"/>
      <c r="DD49" s="750">
        <v>53532865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cTsgA1RVV1bo1ViZaHAh72E85grDbyAKBuBW5Eine7iyZYA243F6eAkmnQl30KRmfW8d9w/mWKztMHdGIAEJoA==" saltValue="xD2wb+VyIYn75Fhfp3dZ1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5">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2">
      <c r="A7" s="259">
        <v>1</v>
      </c>
      <c r="B7" s="777" t="s">
        <v>385</v>
      </c>
      <c r="C7" s="778"/>
      <c r="D7" s="778"/>
      <c r="E7" s="778"/>
      <c r="F7" s="778"/>
      <c r="G7" s="778"/>
      <c r="H7" s="778"/>
      <c r="I7" s="778"/>
      <c r="J7" s="778"/>
      <c r="K7" s="778"/>
      <c r="L7" s="778"/>
      <c r="M7" s="778"/>
      <c r="N7" s="778"/>
      <c r="O7" s="778"/>
      <c r="P7" s="779"/>
      <c r="Q7" s="780">
        <v>86401</v>
      </c>
      <c r="R7" s="781"/>
      <c r="S7" s="781"/>
      <c r="T7" s="781"/>
      <c r="U7" s="781"/>
      <c r="V7" s="781">
        <v>82460</v>
      </c>
      <c r="W7" s="781"/>
      <c r="X7" s="781"/>
      <c r="Y7" s="781"/>
      <c r="Z7" s="781"/>
      <c r="AA7" s="781">
        <f>+Q7-V7</f>
        <v>3941</v>
      </c>
      <c r="AB7" s="781"/>
      <c r="AC7" s="781"/>
      <c r="AD7" s="781"/>
      <c r="AE7" s="782"/>
      <c r="AF7" s="783">
        <v>3249</v>
      </c>
      <c r="AG7" s="784"/>
      <c r="AH7" s="784"/>
      <c r="AI7" s="784"/>
      <c r="AJ7" s="785"/>
      <c r="AK7" s="820">
        <v>973</v>
      </c>
      <c r="AL7" s="821"/>
      <c r="AM7" s="821"/>
      <c r="AN7" s="821"/>
      <c r="AO7" s="821"/>
      <c r="AP7" s="821">
        <v>54436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588</v>
      </c>
      <c r="BS7" s="824" t="s">
        <v>589</v>
      </c>
      <c r="BT7" s="825"/>
      <c r="BU7" s="825"/>
      <c r="BV7" s="825"/>
      <c r="BW7" s="825"/>
      <c r="BX7" s="825"/>
      <c r="BY7" s="825"/>
      <c r="BZ7" s="825"/>
      <c r="CA7" s="825"/>
      <c r="CB7" s="825"/>
      <c r="CC7" s="825"/>
      <c r="CD7" s="825"/>
      <c r="CE7" s="825"/>
      <c r="CF7" s="825"/>
      <c r="CG7" s="826"/>
      <c r="CH7" s="817">
        <f>2936-1776</f>
        <v>1160</v>
      </c>
      <c r="CI7" s="818"/>
      <c r="CJ7" s="818"/>
      <c r="CK7" s="818"/>
      <c r="CL7" s="819"/>
      <c r="CM7" s="817">
        <v>476</v>
      </c>
      <c r="CN7" s="818"/>
      <c r="CO7" s="818"/>
      <c r="CP7" s="818"/>
      <c r="CQ7" s="819"/>
      <c r="CR7" s="817">
        <v>5</v>
      </c>
      <c r="CS7" s="818"/>
      <c r="CT7" s="818"/>
      <c r="CU7" s="818"/>
      <c r="CV7" s="819"/>
      <c r="CW7" s="817" t="s">
        <v>587</v>
      </c>
      <c r="CX7" s="818"/>
      <c r="CY7" s="818"/>
      <c r="CZ7" s="818"/>
      <c r="DA7" s="819"/>
      <c r="DB7" s="817" t="s">
        <v>587</v>
      </c>
      <c r="DC7" s="818"/>
      <c r="DD7" s="818"/>
      <c r="DE7" s="818"/>
      <c r="DF7" s="819"/>
      <c r="DG7" s="817" t="s">
        <v>587</v>
      </c>
      <c r="DH7" s="818"/>
      <c r="DI7" s="818"/>
      <c r="DJ7" s="818"/>
      <c r="DK7" s="819"/>
      <c r="DL7" s="817">
        <v>375</v>
      </c>
      <c r="DM7" s="818"/>
      <c r="DN7" s="818"/>
      <c r="DO7" s="818"/>
      <c r="DP7" s="819"/>
      <c r="DQ7" s="817" t="s">
        <v>587</v>
      </c>
      <c r="DR7" s="818"/>
      <c r="DS7" s="818"/>
      <c r="DT7" s="818"/>
      <c r="DU7" s="819"/>
      <c r="DV7" s="798"/>
      <c r="DW7" s="799"/>
      <c r="DX7" s="799"/>
      <c r="DY7" s="799"/>
      <c r="DZ7" s="800"/>
      <c r="EA7" s="255"/>
    </row>
    <row r="8" spans="1:131" s="256" customFormat="1" ht="26.25" customHeight="1" x14ac:dyDescent="0.2">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590</v>
      </c>
      <c r="BT8" s="815"/>
      <c r="BU8" s="815"/>
      <c r="BV8" s="815"/>
      <c r="BW8" s="815"/>
      <c r="BX8" s="815"/>
      <c r="BY8" s="815"/>
      <c r="BZ8" s="815"/>
      <c r="CA8" s="815"/>
      <c r="CB8" s="815"/>
      <c r="CC8" s="815"/>
      <c r="CD8" s="815"/>
      <c r="CE8" s="815"/>
      <c r="CF8" s="815"/>
      <c r="CG8" s="816"/>
      <c r="CH8" s="827">
        <f>901893-885035</f>
        <v>16858</v>
      </c>
      <c r="CI8" s="828"/>
      <c r="CJ8" s="828"/>
      <c r="CK8" s="828"/>
      <c r="CL8" s="829"/>
      <c r="CM8" s="827">
        <v>1795</v>
      </c>
      <c r="CN8" s="828"/>
      <c r="CO8" s="828"/>
      <c r="CP8" s="828"/>
      <c r="CQ8" s="829"/>
      <c r="CR8" s="827">
        <v>451</v>
      </c>
      <c r="CS8" s="828"/>
      <c r="CT8" s="828"/>
      <c r="CU8" s="828"/>
      <c r="CV8" s="829"/>
      <c r="CW8" s="827">
        <v>61</v>
      </c>
      <c r="CX8" s="828"/>
      <c r="CY8" s="828"/>
      <c r="CZ8" s="828"/>
      <c r="DA8" s="829"/>
      <c r="DB8" s="827" t="s">
        <v>592</v>
      </c>
      <c r="DC8" s="828"/>
      <c r="DD8" s="828"/>
      <c r="DE8" s="828"/>
      <c r="DF8" s="829"/>
      <c r="DG8" s="827" t="s">
        <v>592</v>
      </c>
      <c r="DH8" s="828"/>
      <c r="DI8" s="828"/>
      <c r="DJ8" s="828"/>
      <c r="DK8" s="829"/>
      <c r="DL8" s="827" t="s">
        <v>587</v>
      </c>
      <c r="DM8" s="828"/>
      <c r="DN8" s="828"/>
      <c r="DO8" s="828"/>
      <c r="DP8" s="829"/>
      <c r="DQ8" s="827" t="s">
        <v>587</v>
      </c>
      <c r="DR8" s="828"/>
      <c r="DS8" s="828"/>
      <c r="DT8" s="828"/>
      <c r="DU8" s="829"/>
      <c r="DV8" s="830"/>
      <c r="DW8" s="831"/>
      <c r="DX8" s="831"/>
      <c r="DY8" s="831"/>
      <c r="DZ8" s="832"/>
      <c r="EA8" s="255"/>
    </row>
    <row r="9" spans="1:131" s="256" customFormat="1" ht="26.25" customHeight="1" x14ac:dyDescent="0.2">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591</v>
      </c>
      <c r="BT9" s="815"/>
      <c r="BU9" s="815"/>
      <c r="BV9" s="815"/>
      <c r="BW9" s="815"/>
      <c r="BX9" s="815"/>
      <c r="BY9" s="815"/>
      <c r="BZ9" s="815"/>
      <c r="CA9" s="815"/>
      <c r="CB9" s="815"/>
      <c r="CC9" s="815"/>
      <c r="CD9" s="815"/>
      <c r="CE9" s="815"/>
      <c r="CF9" s="815"/>
      <c r="CG9" s="816"/>
      <c r="CH9" s="827">
        <f>622615-617176</f>
        <v>5439</v>
      </c>
      <c r="CI9" s="828"/>
      <c r="CJ9" s="828"/>
      <c r="CK9" s="828"/>
      <c r="CL9" s="829"/>
      <c r="CM9" s="827">
        <v>148</v>
      </c>
      <c r="CN9" s="828"/>
      <c r="CO9" s="828"/>
      <c r="CP9" s="828"/>
      <c r="CQ9" s="829"/>
      <c r="CR9" s="827">
        <v>2</v>
      </c>
      <c r="CS9" s="828"/>
      <c r="CT9" s="828"/>
      <c r="CU9" s="828"/>
      <c r="CV9" s="829"/>
      <c r="CW9" s="827">
        <v>15</v>
      </c>
      <c r="CX9" s="828"/>
      <c r="CY9" s="828"/>
      <c r="CZ9" s="828"/>
      <c r="DA9" s="829"/>
      <c r="DB9" s="827" t="s">
        <v>587</v>
      </c>
      <c r="DC9" s="828"/>
      <c r="DD9" s="828"/>
      <c r="DE9" s="828"/>
      <c r="DF9" s="829"/>
      <c r="DG9" s="827" t="s">
        <v>587</v>
      </c>
      <c r="DH9" s="828"/>
      <c r="DI9" s="828"/>
      <c r="DJ9" s="828"/>
      <c r="DK9" s="829"/>
      <c r="DL9" s="827" t="s">
        <v>587</v>
      </c>
      <c r="DM9" s="828"/>
      <c r="DN9" s="828"/>
      <c r="DO9" s="828"/>
      <c r="DP9" s="829"/>
      <c r="DQ9" s="827" t="s">
        <v>587</v>
      </c>
      <c r="DR9" s="828"/>
      <c r="DS9" s="828"/>
      <c r="DT9" s="828"/>
      <c r="DU9" s="829"/>
      <c r="DV9" s="830"/>
      <c r="DW9" s="831"/>
      <c r="DX9" s="831"/>
      <c r="DY9" s="831"/>
      <c r="DZ9" s="832"/>
      <c r="EA9" s="255"/>
    </row>
    <row r="10" spans="1:131" s="256" customFormat="1" ht="26.25" customHeight="1" x14ac:dyDescent="0.2">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2">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2">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2">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2">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2">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2">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2">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2">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2">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2">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5">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2">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5">
      <c r="A23" s="265" t="s">
        <v>387</v>
      </c>
      <c r="B23" s="836" t="s">
        <v>388</v>
      </c>
      <c r="C23" s="837"/>
      <c r="D23" s="837"/>
      <c r="E23" s="837"/>
      <c r="F23" s="837"/>
      <c r="G23" s="837"/>
      <c r="H23" s="837"/>
      <c r="I23" s="837"/>
      <c r="J23" s="837"/>
      <c r="K23" s="837"/>
      <c r="L23" s="837"/>
      <c r="M23" s="837"/>
      <c r="N23" s="837"/>
      <c r="O23" s="837"/>
      <c r="P23" s="838"/>
      <c r="Q23" s="839">
        <f>+Q7</f>
        <v>86401</v>
      </c>
      <c r="R23" s="840"/>
      <c r="S23" s="840"/>
      <c r="T23" s="840"/>
      <c r="U23" s="840"/>
      <c r="V23" s="841">
        <f t="shared" ref="V23" si="0">+V7</f>
        <v>82460</v>
      </c>
      <c r="W23" s="842"/>
      <c r="X23" s="842"/>
      <c r="Y23" s="842"/>
      <c r="Z23" s="843"/>
      <c r="AA23" s="841">
        <f t="shared" ref="AA23" si="1">+AA7</f>
        <v>3941</v>
      </c>
      <c r="AB23" s="842"/>
      <c r="AC23" s="842"/>
      <c r="AD23" s="842"/>
      <c r="AE23" s="844"/>
      <c r="AF23" s="845">
        <f t="shared" ref="AF23" si="2">+AF7</f>
        <v>3249</v>
      </c>
      <c r="AG23" s="842"/>
      <c r="AH23" s="842"/>
      <c r="AI23" s="842"/>
      <c r="AJ23" s="844"/>
      <c r="AK23" s="846"/>
      <c r="AL23" s="847"/>
      <c r="AM23" s="847"/>
      <c r="AN23" s="847"/>
      <c r="AO23" s="847"/>
      <c r="AP23" s="840">
        <f>+AP7</f>
        <v>54436</v>
      </c>
      <c r="AQ23" s="840"/>
      <c r="AR23" s="840"/>
      <c r="AS23" s="840"/>
      <c r="AT23" s="840"/>
      <c r="AU23" s="848"/>
      <c r="AV23" s="848"/>
      <c r="AW23" s="848"/>
      <c r="AX23" s="848"/>
      <c r="AY23" s="849"/>
      <c r="AZ23" s="845" t="s">
        <v>128</v>
      </c>
      <c r="BA23" s="842"/>
      <c r="BB23" s="842"/>
      <c r="BC23" s="842"/>
      <c r="BD23" s="844"/>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2">
      <c r="A24" s="856" t="s">
        <v>389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5">
      <c r="A25" s="795" t="s">
        <v>390</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2">
      <c r="A26" s="786" t="s">
        <v>368</v>
      </c>
      <c r="B26" s="787"/>
      <c r="C26" s="787"/>
      <c r="D26" s="787"/>
      <c r="E26" s="787"/>
      <c r="F26" s="787"/>
      <c r="G26" s="787"/>
      <c r="H26" s="787"/>
      <c r="I26" s="787"/>
      <c r="J26" s="787"/>
      <c r="K26" s="787"/>
      <c r="L26" s="787"/>
      <c r="M26" s="787"/>
      <c r="N26" s="787"/>
      <c r="O26" s="787"/>
      <c r="P26" s="788"/>
      <c r="Q26" s="763" t="s">
        <v>391</v>
      </c>
      <c r="R26" s="764"/>
      <c r="S26" s="764"/>
      <c r="T26" s="764"/>
      <c r="U26" s="765"/>
      <c r="V26" s="763" t="s">
        <v>392</v>
      </c>
      <c r="W26" s="764"/>
      <c r="X26" s="764"/>
      <c r="Y26" s="764"/>
      <c r="Z26" s="765"/>
      <c r="AA26" s="763" t="s">
        <v>393</v>
      </c>
      <c r="AB26" s="764"/>
      <c r="AC26" s="764"/>
      <c r="AD26" s="764"/>
      <c r="AE26" s="764"/>
      <c r="AF26" s="857" t="s">
        <v>394</v>
      </c>
      <c r="AG26" s="858"/>
      <c r="AH26" s="858"/>
      <c r="AI26" s="858"/>
      <c r="AJ26" s="859"/>
      <c r="AK26" s="764" t="s">
        <v>395</v>
      </c>
      <c r="AL26" s="764"/>
      <c r="AM26" s="764"/>
      <c r="AN26" s="764"/>
      <c r="AO26" s="765"/>
      <c r="AP26" s="763" t="s">
        <v>396</v>
      </c>
      <c r="AQ26" s="764"/>
      <c r="AR26" s="764"/>
      <c r="AS26" s="764"/>
      <c r="AT26" s="765"/>
      <c r="AU26" s="763" t="s">
        <v>397</v>
      </c>
      <c r="AV26" s="764"/>
      <c r="AW26" s="764"/>
      <c r="AX26" s="764"/>
      <c r="AY26" s="765"/>
      <c r="AZ26" s="763" t="s">
        <v>398</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5">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0"/>
      <c r="AG27" s="861"/>
      <c r="AH27" s="861"/>
      <c r="AI27" s="861"/>
      <c r="AJ27" s="862"/>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2">
      <c r="A28" s="267">
        <v>1</v>
      </c>
      <c r="B28" s="777" t="s">
        <v>399</v>
      </c>
      <c r="C28" s="778"/>
      <c r="D28" s="778"/>
      <c r="E28" s="778"/>
      <c r="F28" s="778"/>
      <c r="G28" s="778"/>
      <c r="H28" s="778"/>
      <c r="I28" s="778"/>
      <c r="J28" s="778"/>
      <c r="K28" s="778"/>
      <c r="L28" s="778"/>
      <c r="M28" s="778"/>
      <c r="N28" s="778"/>
      <c r="O28" s="778"/>
      <c r="P28" s="779"/>
      <c r="Q28" s="867">
        <v>16588</v>
      </c>
      <c r="R28" s="868"/>
      <c r="S28" s="868"/>
      <c r="T28" s="868"/>
      <c r="U28" s="868"/>
      <c r="V28" s="868">
        <v>16052</v>
      </c>
      <c r="W28" s="868"/>
      <c r="X28" s="868"/>
      <c r="Y28" s="868"/>
      <c r="Z28" s="868"/>
      <c r="AA28" s="868">
        <f>+Q28-V28</f>
        <v>536</v>
      </c>
      <c r="AB28" s="868"/>
      <c r="AC28" s="868"/>
      <c r="AD28" s="868"/>
      <c r="AE28" s="869"/>
      <c r="AF28" s="870">
        <v>536</v>
      </c>
      <c r="AG28" s="868"/>
      <c r="AH28" s="868"/>
      <c r="AI28" s="868"/>
      <c r="AJ28" s="871"/>
      <c r="AK28" s="872">
        <v>0</v>
      </c>
      <c r="AL28" s="863"/>
      <c r="AM28" s="863"/>
      <c r="AN28" s="863"/>
      <c r="AO28" s="863"/>
      <c r="AP28" s="863" t="s">
        <v>587</v>
      </c>
      <c r="AQ28" s="863"/>
      <c r="AR28" s="863"/>
      <c r="AS28" s="863"/>
      <c r="AT28" s="863"/>
      <c r="AU28" s="863" t="s">
        <v>587</v>
      </c>
      <c r="AV28" s="863"/>
      <c r="AW28" s="863"/>
      <c r="AX28" s="863"/>
      <c r="AY28" s="863"/>
      <c r="AZ28" s="864" t="s">
        <v>587</v>
      </c>
      <c r="BA28" s="864"/>
      <c r="BB28" s="864"/>
      <c r="BC28" s="864"/>
      <c r="BD28" s="864"/>
      <c r="BE28" s="865"/>
      <c r="BF28" s="865"/>
      <c r="BG28" s="865"/>
      <c r="BH28" s="865"/>
      <c r="BI28" s="866"/>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2">
      <c r="A29" s="267">
        <v>2</v>
      </c>
      <c r="B29" s="801" t="s">
        <v>400</v>
      </c>
      <c r="C29" s="802"/>
      <c r="D29" s="802"/>
      <c r="E29" s="802"/>
      <c r="F29" s="802"/>
      <c r="G29" s="802"/>
      <c r="H29" s="802"/>
      <c r="I29" s="802"/>
      <c r="J29" s="802"/>
      <c r="K29" s="802"/>
      <c r="L29" s="802"/>
      <c r="M29" s="802"/>
      <c r="N29" s="802"/>
      <c r="O29" s="802"/>
      <c r="P29" s="803"/>
      <c r="Q29" s="804">
        <v>26347</v>
      </c>
      <c r="R29" s="805"/>
      <c r="S29" s="805"/>
      <c r="T29" s="805"/>
      <c r="U29" s="805"/>
      <c r="V29" s="805">
        <v>26059</v>
      </c>
      <c r="W29" s="805"/>
      <c r="X29" s="805"/>
      <c r="Y29" s="805"/>
      <c r="Z29" s="805"/>
      <c r="AA29" s="806">
        <f t="shared" ref="AA29:AA34" si="3">+Q29-V29</f>
        <v>288</v>
      </c>
      <c r="AB29" s="808"/>
      <c r="AC29" s="808"/>
      <c r="AD29" s="808"/>
      <c r="AE29" s="809"/>
      <c r="AF29" s="807">
        <v>288</v>
      </c>
      <c r="AG29" s="808"/>
      <c r="AH29" s="808"/>
      <c r="AI29" s="808"/>
      <c r="AJ29" s="809"/>
      <c r="AK29" s="875">
        <v>2384</v>
      </c>
      <c r="AL29" s="876"/>
      <c r="AM29" s="876"/>
      <c r="AN29" s="876"/>
      <c r="AO29" s="876"/>
      <c r="AP29" s="876" t="s">
        <v>587</v>
      </c>
      <c r="AQ29" s="876"/>
      <c r="AR29" s="876"/>
      <c r="AS29" s="876"/>
      <c r="AT29" s="876"/>
      <c r="AU29" s="876" t="s">
        <v>587</v>
      </c>
      <c r="AV29" s="876"/>
      <c r="AW29" s="876"/>
      <c r="AX29" s="876"/>
      <c r="AY29" s="876"/>
      <c r="AZ29" s="876" t="s">
        <v>587</v>
      </c>
      <c r="BA29" s="876"/>
      <c r="BB29" s="876"/>
      <c r="BC29" s="876"/>
      <c r="BD29" s="876"/>
      <c r="BE29" s="873"/>
      <c r="BF29" s="873"/>
      <c r="BG29" s="873"/>
      <c r="BH29" s="873"/>
      <c r="BI29" s="874"/>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2">
      <c r="A30" s="267">
        <v>3</v>
      </c>
      <c r="B30" s="801" t="s">
        <v>401</v>
      </c>
      <c r="C30" s="802"/>
      <c r="D30" s="802"/>
      <c r="E30" s="802"/>
      <c r="F30" s="802"/>
      <c r="G30" s="802"/>
      <c r="H30" s="802"/>
      <c r="I30" s="802"/>
      <c r="J30" s="802"/>
      <c r="K30" s="802"/>
      <c r="L30" s="802"/>
      <c r="M30" s="802"/>
      <c r="N30" s="802"/>
      <c r="O30" s="802"/>
      <c r="P30" s="803"/>
      <c r="Q30" s="804">
        <v>20450</v>
      </c>
      <c r="R30" s="805"/>
      <c r="S30" s="805"/>
      <c r="T30" s="805"/>
      <c r="U30" s="805"/>
      <c r="V30" s="805">
        <v>19772</v>
      </c>
      <c r="W30" s="805"/>
      <c r="X30" s="805"/>
      <c r="Y30" s="805"/>
      <c r="Z30" s="805"/>
      <c r="AA30" s="806">
        <v>679</v>
      </c>
      <c r="AB30" s="808"/>
      <c r="AC30" s="808"/>
      <c r="AD30" s="808"/>
      <c r="AE30" s="809"/>
      <c r="AF30" s="807">
        <v>679</v>
      </c>
      <c r="AG30" s="808"/>
      <c r="AH30" s="808"/>
      <c r="AI30" s="808"/>
      <c r="AJ30" s="809"/>
      <c r="AK30" s="875">
        <v>3132</v>
      </c>
      <c r="AL30" s="876"/>
      <c r="AM30" s="876"/>
      <c r="AN30" s="876"/>
      <c r="AO30" s="876"/>
      <c r="AP30" s="876" t="s">
        <v>587</v>
      </c>
      <c r="AQ30" s="876"/>
      <c r="AR30" s="876"/>
      <c r="AS30" s="876"/>
      <c r="AT30" s="876"/>
      <c r="AU30" s="876" t="s">
        <v>587</v>
      </c>
      <c r="AV30" s="876"/>
      <c r="AW30" s="876"/>
      <c r="AX30" s="876"/>
      <c r="AY30" s="876"/>
      <c r="AZ30" s="876" t="s">
        <v>587</v>
      </c>
      <c r="BA30" s="876"/>
      <c r="BB30" s="876"/>
      <c r="BC30" s="876"/>
      <c r="BD30" s="876"/>
      <c r="BE30" s="873"/>
      <c r="BF30" s="873"/>
      <c r="BG30" s="873"/>
      <c r="BH30" s="873"/>
      <c r="BI30" s="874"/>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2">
      <c r="A31" s="267">
        <v>4</v>
      </c>
      <c r="B31" s="801" t="s">
        <v>402</v>
      </c>
      <c r="C31" s="802"/>
      <c r="D31" s="802"/>
      <c r="E31" s="802"/>
      <c r="F31" s="802"/>
      <c r="G31" s="802"/>
      <c r="H31" s="802"/>
      <c r="I31" s="802"/>
      <c r="J31" s="802"/>
      <c r="K31" s="802"/>
      <c r="L31" s="802"/>
      <c r="M31" s="802"/>
      <c r="N31" s="802"/>
      <c r="O31" s="802"/>
      <c r="P31" s="803"/>
      <c r="Q31" s="804">
        <v>3591</v>
      </c>
      <c r="R31" s="805"/>
      <c r="S31" s="805"/>
      <c r="T31" s="805"/>
      <c r="U31" s="805"/>
      <c r="V31" s="805">
        <v>3377</v>
      </c>
      <c r="W31" s="805"/>
      <c r="X31" s="805"/>
      <c r="Y31" s="805"/>
      <c r="Z31" s="805"/>
      <c r="AA31" s="806">
        <f t="shared" si="3"/>
        <v>214</v>
      </c>
      <c r="AB31" s="808"/>
      <c r="AC31" s="808"/>
      <c r="AD31" s="808"/>
      <c r="AE31" s="809"/>
      <c r="AF31" s="807">
        <v>214</v>
      </c>
      <c r="AG31" s="808"/>
      <c r="AH31" s="808"/>
      <c r="AI31" s="808"/>
      <c r="AJ31" s="809"/>
      <c r="AK31" s="875">
        <v>605</v>
      </c>
      <c r="AL31" s="876"/>
      <c r="AM31" s="876"/>
      <c r="AN31" s="876"/>
      <c r="AO31" s="876"/>
      <c r="AP31" s="876" t="s">
        <v>587</v>
      </c>
      <c r="AQ31" s="876"/>
      <c r="AR31" s="876"/>
      <c r="AS31" s="876"/>
      <c r="AT31" s="876"/>
      <c r="AU31" s="876" t="s">
        <v>587</v>
      </c>
      <c r="AV31" s="876"/>
      <c r="AW31" s="876"/>
      <c r="AX31" s="876"/>
      <c r="AY31" s="876"/>
      <c r="AZ31" s="876" t="s">
        <v>587</v>
      </c>
      <c r="BA31" s="876"/>
      <c r="BB31" s="876"/>
      <c r="BC31" s="876"/>
      <c r="BD31" s="876"/>
      <c r="BE31" s="873"/>
      <c r="BF31" s="873"/>
      <c r="BG31" s="873"/>
      <c r="BH31" s="873"/>
      <c r="BI31" s="874"/>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2">
      <c r="A32" s="267">
        <v>5</v>
      </c>
      <c r="B32" s="801" t="s">
        <v>403</v>
      </c>
      <c r="C32" s="802"/>
      <c r="D32" s="802"/>
      <c r="E32" s="802"/>
      <c r="F32" s="802"/>
      <c r="G32" s="802"/>
      <c r="H32" s="802"/>
      <c r="I32" s="802"/>
      <c r="J32" s="802"/>
      <c r="K32" s="802"/>
      <c r="L32" s="802"/>
      <c r="M32" s="802"/>
      <c r="N32" s="802"/>
      <c r="O32" s="802"/>
      <c r="P32" s="803"/>
      <c r="Q32" s="804">
        <v>14088</v>
      </c>
      <c r="R32" s="805"/>
      <c r="S32" s="805"/>
      <c r="T32" s="805"/>
      <c r="U32" s="805"/>
      <c r="V32" s="805">
        <v>14107</v>
      </c>
      <c r="W32" s="805"/>
      <c r="X32" s="805"/>
      <c r="Y32" s="805"/>
      <c r="Z32" s="805"/>
      <c r="AA32" s="806">
        <v>-18</v>
      </c>
      <c r="AB32" s="808"/>
      <c r="AC32" s="808"/>
      <c r="AD32" s="808"/>
      <c r="AE32" s="809"/>
      <c r="AF32" s="807">
        <v>2897</v>
      </c>
      <c r="AG32" s="808"/>
      <c r="AH32" s="808"/>
      <c r="AI32" s="808"/>
      <c r="AJ32" s="809"/>
      <c r="AK32" s="875">
        <v>1602</v>
      </c>
      <c r="AL32" s="876"/>
      <c r="AM32" s="876"/>
      <c r="AN32" s="876"/>
      <c r="AO32" s="876"/>
      <c r="AP32" s="876">
        <v>12583</v>
      </c>
      <c r="AQ32" s="876"/>
      <c r="AR32" s="876"/>
      <c r="AS32" s="876"/>
      <c r="AT32" s="876"/>
      <c r="AU32" s="876">
        <v>8682</v>
      </c>
      <c r="AV32" s="876"/>
      <c r="AW32" s="876"/>
      <c r="AX32" s="876"/>
      <c r="AY32" s="876"/>
      <c r="AZ32" s="877" t="s">
        <v>587</v>
      </c>
      <c r="BA32" s="877"/>
      <c r="BB32" s="877"/>
      <c r="BC32" s="877"/>
      <c r="BD32" s="877"/>
      <c r="BE32" s="873" t="s">
        <v>404</v>
      </c>
      <c r="BF32" s="873"/>
      <c r="BG32" s="873"/>
      <c r="BH32" s="873"/>
      <c r="BI32" s="874"/>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2">
      <c r="A33" s="267">
        <v>6</v>
      </c>
      <c r="B33" s="801" t="s">
        <v>405</v>
      </c>
      <c r="C33" s="802"/>
      <c r="D33" s="802"/>
      <c r="E33" s="802"/>
      <c r="F33" s="802"/>
      <c r="G33" s="802"/>
      <c r="H33" s="802"/>
      <c r="I33" s="802"/>
      <c r="J33" s="802"/>
      <c r="K33" s="802"/>
      <c r="L33" s="802"/>
      <c r="M33" s="802"/>
      <c r="N33" s="802"/>
      <c r="O33" s="802"/>
      <c r="P33" s="803"/>
      <c r="Q33" s="804">
        <v>7732</v>
      </c>
      <c r="R33" s="805"/>
      <c r="S33" s="805"/>
      <c r="T33" s="805"/>
      <c r="U33" s="805"/>
      <c r="V33" s="805">
        <v>7227</v>
      </c>
      <c r="W33" s="805"/>
      <c r="X33" s="805"/>
      <c r="Y33" s="805"/>
      <c r="Z33" s="805"/>
      <c r="AA33" s="806">
        <f t="shared" si="3"/>
        <v>505</v>
      </c>
      <c r="AB33" s="808"/>
      <c r="AC33" s="808"/>
      <c r="AD33" s="808"/>
      <c r="AE33" s="809"/>
      <c r="AF33" s="807">
        <v>2026</v>
      </c>
      <c r="AG33" s="808"/>
      <c r="AH33" s="808"/>
      <c r="AI33" s="808"/>
      <c r="AJ33" s="809"/>
      <c r="AK33" s="875">
        <v>3009</v>
      </c>
      <c r="AL33" s="876"/>
      <c r="AM33" s="876"/>
      <c r="AN33" s="876"/>
      <c r="AO33" s="876"/>
      <c r="AP33" s="876">
        <v>37208</v>
      </c>
      <c r="AQ33" s="876"/>
      <c r="AR33" s="876"/>
      <c r="AS33" s="876"/>
      <c r="AT33" s="876"/>
      <c r="AU33" s="876">
        <v>21990</v>
      </c>
      <c r="AV33" s="876"/>
      <c r="AW33" s="876"/>
      <c r="AX33" s="876"/>
      <c r="AY33" s="876"/>
      <c r="AZ33" s="877" t="s">
        <v>587</v>
      </c>
      <c r="BA33" s="877"/>
      <c r="BB33" s="877"/>
      <c r="BC33" s="877"/>
      <c r="BD33" s="877"/>
      <c r="BE33" s="873" t="s">
        <v>404</v>
      </c>
      <c r="BF33" s="873"/>
      <c r="BG33" s="873"/>
      <c r="BH33" s="873"/>
      <c r="BI33" s="874"/>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2">
      <c r="A34" s="267">
        <v>7</v>
      </c>
      <c r="B34" s="801" t="s">
        <v>406</v>
      </c>
      <c r="C34" s="802"/>
      <c r="D34" s="802"/>
      <c r="E34" s="802"/>
      <c r="F34" s="802"/>
      <c r="G34" s="802"/>
      <c r="H34" s="802"/>
      <c r="I34" s="802"/>
      <c r="J34" s="802"/>
      <c r="K34" s="802"/>
      <c r="L34" s="802"/>
      <c r="M34" s="802"/>
      <c r="N34" s="802"/>
      <c r="O34" s="802"/>
      <c r="P34" s="803"/>
      <c r="Q34" s="804">
        <v>17</v>
      </c>
      <c r="R34" s="805"/>
      <c r="S34" s="805"/>
      <c r="T34" s="805"/>
      <c r="U34" s="805"/>
      <c r="V34" s="805">
        <v>17</v>
      </c>
      <c r="W34" s="805"/>
      <c r="X34" s="805"/>
      <c r="Y34" s="805"/>
      <c r="Z34" s="805"/>
      <c r="AA34" s="806">
        <f t="shared" si="3"/>
        <v>0</v>
      </c>
      <c r="AB34" s="808"/>
      <c r="AC34" s="808"/>
      <c r="AD34" s="808"/>
      <c r="AE34" s="809"/>
      <c r="AF34" s="807">
        <v>1</v>
      </c>
      <c r="AG34" s="808"/>
      <c r="AH34" s="808"/>
      <c r="AI34" s="808"/>
      <c r="AJ34" s="809"/>
      <c r="AK34" s="875">
        <v>11</v>
      </c>
      <c r="AL34" s="876"/>
      <c r="AM34" s="876"/>
      <c r="AN34" s="876"/>
      <c r="AO34" s="876"/>
      <c r="AP34" s="876" t="s">
        <v>587</v>
      </c>
      <c r="AQ34" s="876"/>
      <c r="AR34" s="876"/>
      <c r="AS34" s="876"/>
      <c r="AT34" s="876"/>
      <c r="AU34" s="876" t="s">
        <v>587</v>
      </c>
      <c r="AV34" s="876"/>
      <c r="AW34" s="876"/>
      <c r="AX34" s="876"/>
      <c r="AY34" s="876"/>
      <c r="AZ34" s="876" t="s">
        <v>587</v>
      </c>
      <c r="BA34" s="876"/>
      <c r="BB34" s="876"/>
      <c r="BC34" s="876"/>
      <c r="BD34" s="876"/>
      <c r="BE34" s="873" t="s">
        <v>407</v>
      </c>
      <c r="BF34" s="873"/>
      <c r="BG34" s="873"/>
      <c r="BH34" s="873"/>
      <c r="BI34" s="874"/>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2">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5"/>
      <c r="AL35" s="876"/>
      <c r="AM35" s="876"/>
      <c r="AN35" s="876"/>
      <c r="AO35" s="876"/>
      <c r="AP35" s="876"/>
      <c r="AQ35" s="876"/>
      <c r="AR35" s="876"/>
      <c r="AS35" s="876"/>
      <c r="AT35" s="876"/>
      <c r="AU35" s="876"/>
      <c r="AV35" s="876"/>
      <c r="AW35" s="876"/>
      <c r="AX35" s="876"/>
      <c r="AY35" s="876"/>
      <c r="AZ35" s="877"/>
      <c r="BA35" s="877"/>
      <c r="BB35" s="877"/>
      <c r="BC35" s="877"/>
      <c r="BD35" s="877"/>
      <c r="BE35" s="873"/>
      <c r="BF35" s="873"/>
      <c r="BG35" s="873"/>
      <c r="BH35" s="873"/>
      <c r="BI35" s="874"/>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2">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5"/>
      <c r="AL36" s="876"/>
      <c r="AM36" s="876"/>
      <c r="AN36" s="876"/>
      <c r="AO36" s="876"/>
      <c r="AP36" s="876"/>
      <c r="AQ36" s="876"/>
      <c r="AR36" s="876"/>
      <c r="AS36" s="876"/>
      <c r="AT36" s="876"/>
      <c r="AU36" s="876"/>
      <c r="AV36" s="876"/>
      <c r="AW36" s="876"/>
      <c r="AX36" s="876"/>
      <c r="AY36" s="876"/>
      <c r="AZ36" s="877"/>
      <c r="BA36" s="877"/>
      <c r="BB36" s="877"/>
      <c r="BC36" s="877"/>
      <c r="BD36" s="877"/>
      <c r="BE36" s="873"/>
      <c r="BF36" s="873"/>
      <c r="BG36" s="873"/>
      <c r="BH36" s="873"/>
      <c r="BI36" s="874"/>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2">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5"/>
      <c r="AL37" s="876"/>
      <c r="AM37" s="876"/>
      <c r="AN37" s="876"/>
      <c r="AO37" s="876"/>
      <c r="AP37" s="876"/>
      <c r="AQ37" s="876"/>
      <c r="AR37" s="876"/>
      <c r="AS37" s="876"/>
      <c r="AT37" s="876"/>
      <c r="AU37" s="876"/>
      <c r="AV37" s="876"/>
      <c r="AW37" s="876"/>
      <c r="AX37" s="876"/>
      <c r="AY37" s="876"/>
      <c r="AZ37" s="877"/>
      <c r="BA37" s="877"/>
      <c r="BB37" s="877"/>
      <c r="BC37" s="877"/>
      <c r="BD37" s="877"/>
      <c r="BE37" s="873"/>
      <c r="BF37" s="873"/>
      <c r="BG37" s="873"/>
      <c r="BH37" s="873"/>
      <c r="BI37" s="874"/>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2">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5"/>
      <c r="AL38" s="876"/>
      <c r="AM38" s="876"/>
      <c r="AN38" s="876"/>
      <c r="AO38" s="876"/>
      <c r="AP38" s="876"/>
      <c r="AQ38" s="876"/>
      <c r="AR38" s="876"/>
      <c r="AS38" s="876"/>
      <c r="AT38" s="876"/>
      <c r="AU38" s="876"/>
      <c r="AV38" s="876"/>
      <c r="AW38" s="876"/>
      <c r="AX38" s="876"/>
      <c r="AY38" s="876"/>
      <c r="AZ38" s="877"/>
      <c r="BA38" s="877"/>
      <c r="BB38" s="877"/>
      <c r="BC38" s="877"/>
      <c r="BD38" s="877"/>
      <c r="BE38" s="873"/>
      <c r="BF38" s="873"/>
      <c r="BG38" s="873"/>
      <c r="BH38" s="873"/>
      <c r="BI38" s="874"/>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2">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5"/>
      <c r="AL39" s="876"/>
      <c r="AM39" s="876"/>
      <c r="AN39" s="876"/>
      <c r="AO39" s="876"/>
      <c r="AP39" s="876"/>
      <c r="AQ39" s="876"/>
      <c r="AR39" s="876"/>
      <c r="AS39" s="876"/>
      <c r="AT39" s="876"/>
      <c r="AU39" s="876"/>
      <c r="AV39" s="876"/>
      <c r="AW39" s="876"/>
      <c r="AX39" s="876"/>
      <c r="AY39" s="876"/>
      <c r="AZ39" s="877"/>
      <c r="BA39" s="877"/>
      <c r="BB39" s="877"/>
      <c r="BC39" s="877"/>
      <c r="BD39" s="877"/>
      <c r="BE39" s="873"/>
      <c r="BF39" s="873"/>
      <c r="BG39" s="873"/>
      <c r="BH39" s="873"/>
      <c r="BI39" s="874"/>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2">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5"/>
      <c r="AL40" s="876"/>
      <c r="AM40" s="876"/>
      <c r="AN40" s="876"/>
      <c r="AO40" s="876"/>
      <c r="AP40" s="876"/>
      <c r="AQ40" s="876"/>
      <c r="AR40" s="876"/>
      <c r="AS40" s="876"/>
      <c r="AT40" s="876"/>
      <c r="AU40" s="876"/>
      <c r="AV40" s="876"/>
      <c r="AW40" s="876"/>
      <c r="AX40" s="876"/>
      <c r="AY40" s="876"/>
      <c r="AZ40" s="877"/>
      <c r="BA40" s="877"/>
      <c r="BB40" s="877"/>
      <c r="BC40" s="877"/>
      <c r="BD40" s="877"/>
      <c r="BE40" s="873"/>
      <c r="BF40" s="873"/>
      <c r="BG40" s="873"/>
      <c r="BH40" s="873"/>
      <c r="BI40" s="874"/>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2">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5"/>
      <c r="AL41" s="876"/>
      <c r="AM41" s="876"/>
      <c r="AN41" s="876"/>
      <c r="AO41" s="876"/>
      <c r="AP41" s="876"/>
      <c r="AQ41" s="876"/>
      <c r="AR41" s="876"/>
      <c r="AS41" s="876"/>
      <c r="AT41" s="876"/>
      <c r="AU41" s="876"/>
      <c r="AV41" s="876"/>
      <c r="AW41" s="876"/>
      <c r="AX41" s="876"/>
      <c r="AY41" s="876"/>
      <c r="AZ41" s="877"/>
      <c r="BA41" s="877"/>
      <c r="BB41" s="877"/>
      <c r="BC41" s="877"/>
      <c r="BD41" s="877"/>
      <c r="BE41" s="873"/>
      <c r="BF41" s="873"/>
      <c r="BG41" s="873"/>
      <c r="BH41" s="873"/>
      <c r="BI41" s="874"/>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2">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5"/>
      <c r="AL42" s="876"/>
      <c r="AM42" s="876"/>
      <c r="AN42" s="876"/>
      <c r="AO42" s="876"/>
      <c r="AP42" s="876"/>
      <c r="AQ42" s="876"/>
      <c r="AR42" s="876"/>
      <c r="AS42" s="876"/>
      <c r="AT42" s="876"/>
      <c r="AU42" s="876"/>
      <c r="AV42" s="876"/>
      <c r="AW42" s="876"/>
      <c r="AX42" s="876"/>
      <c r="AY42" s="876"/>
      <c r="AZ42" s="877"/>
      <c r="BA42" s="877"/>
      <c r="BB42" s="877"/>
      <c r="BC42" s="877"/>
      <c r="BD42" s="877"/>
      <c r="BE42" s="873"/>
      <c r="BF42" s="873"/>
      <c r="BG42" s="873"/>
      <c r="BH42" s="873"/>
      <c r="BI42" s="874"/>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2">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5"/>
      <c r="AL43" s="876"/>
      <c r="AM43" s="876"/>
      <c r="AN43" s="876"/>
      <c r="AO43" s="876"/>
      <c r="AP43" s="876"/>
      <c r="AQ43" s="876"/>
      <c r="AR43" s="876"/>
      <c r="AS43" s="876"/>
      <c r="AT43" s="876"/>
      <c r="AU43" s="876"/>
      <c r="AV43" s="876"/>
      <c r="AW43" s="876"/>
      <c r="AX43" s="876"/>
      <c r="AY43" s="876"/>
      <c r="AZ43" s="877"/>
      <c r="BA43" s="877"/>
      <c r="BB43" s="877"/>
      <c r="BC43" s="877"/>
      <c r="BD43" s="877"/>
      <c r="BE43" s="873"/>
      <c r="BF43" s="873"/>
      <c r="BG43" s="873"/>
      <c r="BH43" s="873"/>
      <c r="BI43" s="874"/>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2">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5"/>
      <c r="AL44" s="876"/>
      <c r="AM44" s="876"/>
      <c r="AN44" s="876"/>
      <c r="AO44" s="876"/>
      <c r="AP44" s="876"/>
      <c r="AQ44" s="876"/>
      <c r="AR44" s="876"/>
      <c r="AS44" s="876"/>
      <c r="AT44" s="876"/>
      <c r="AU44" s="876"/>
      <c r="AV44" s="876"/>
      <c r="AW44" s="876"/>
      <c r="AX44" s="876"/>
      <c r="AY44" s="876"/>
      <c r="AZ44" s="877"/>
      <c r="BA44" s="877"/>
      <c r="BB44" s="877"/>
      <c r="BC44" s="877"/>
      <c r="BD44" s="877"/>
      <c r="BE44" s="873"/>
      <c r="BF44" s="873"/>
      <c r="BG44" s="873"/>
      <c r="BH44" s="873"/>
      <c r="BI44" s="874"/>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2">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5"/>
      <c r="AL45" s="876"/>
      <c r="AM45" s="876"/>
      <c r="AN45" s="876"/>
      <c r="AO45" s="876"/>
      <c r="AP45" s="876"/>
      <c r="AQ45" s="876"/>
      <c r="AR45" s="876"/>
      <c r="AS45" s="876"/>
      <c r="AT45" s="876"/>
      <c r="AU45" s="876"/>
      <c r="AV45" s="876"/>
      <c r="AW45" s="876"/>
      <c r="AX45" s="876"/>
      <c r="AY45" s="876"/>
      <c r="AZ45" s="877"/>
      <c r="BA45" s="877"/>
      <c r="BB45" s="877"/>
      <c r="BC45" s="877"/>
      <c r="BD45" s="877"/>
      <c r="BE45" s="873"/>
      <c r="BF45" s="873"/>
      <c r="BG45" s="873"/>
      <c r="BH45" s="873"/>
      <c r="BI45" s="874"/>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2">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5"/>
      <c r="AL46" s="876"/>
      <c r="AM46" s="876"/>
      <c r="AN46" s="876"/>
      <c r="AO46" s="876"/>
      <c r="AP46" s="876"/>
      <c r="AQ46" s="876"/>
      <c r="AR46" s="876"/>
      <c r="AS46" s="876"/>
      <c r="AT46" s="876"/>
      <c r="AU46" s="876"/>
      <c r="AV46" s="876"/>
      <c r="AW46" s="876"/>
      <c r="AX46" s="876"/>
      <c r="AY46" s="876"/>
      <c r="AZ46" s="877"/>
      <c r="BA46" s="877"/>
      <c r="BB46" s="877"/>
      <c r="BC46" s="877"/>
      <c r="BD46" s="877"/>
      <c r="BE46" s="873"/>
      <c r="BF46" s="873"/>
      <c r="BG46" s="873"/>
      <c r="BH46" s="873"/>
      <c r="BI46" s="874"/>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2">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5"/>
      <c r="AL47" s="876"/>
      <c r="AM47" s="876"/>
      <c r="AN47" s="876"/>
      <c r="AO47" s="876"/>
      <c r="AP47" s="876"/>
      <c r="AQ47" s="876"/>
      <c r="AR47" s="876"/>
      <c r="AS47" s="876"/>
      <c r="AT47" s="876"/>
      <c r="AU47" s="876"/>
      <c r="AV47" s="876"/>
      <c r="AW47" s="876"/>
      <c r="AX47" s="876"/>
      <c r="AY47" s="876"/>
      <c r="AZ47" s="877"/>
      <c r="BA47" s="877"/>
      <c r="BB47" s="877"/>
      <c r="BC47" s="877"/>
      <c r="BD47" s="877"/>
      <c r="BE47" s="873"/>
      <c r="BF47" s="873"/>
      <c r="BG47" s="873"/>
      <c r="BH47" s="873"/>
      <c r="BI47" s="874"/>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2">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5"/>
      <c r="AL48" s="876"/>
      <c r="AM48" s="876"/>
      <c r="AN48" s="876"/>
      <c r="AO48" s="876"/>
      <c r="AP48" s="876"/>
      <c r="AQ48" s="876"/>
      <c r="AR48" s="876"/>
      <c r="AS48" s="876"/>
      <c r="AT48" s="876"/>
      <c r="AU48" s="876"/>
      <c r="AV48" s="876"/>
      <c r="AW48" s="876"/>
      <c r="AX48" s="876"/>
      <c r="AY48" s="876"/>
      <c r="AZ48" s="877"/>
      <c r="BA48" s="877"/>
      <c r="BB48" s="877"/>
      <c r="BC48" s="877"/>
      <c r="BD48" s="877"/>
      <c r="BE48" s="873"/>
      <c r="BF48" s="873"/>
      <c r="BG48" s="873"/>
      <c r="BH48" s="873"/>
      <c r="BI48" s="874"/>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2">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5"/>
      <c r="AL49" s="876"/>
      <c r="AM49" s="876"/>
      <c r="AN49" s="876"/>
      <c r="AO49" s="876"/>
      <c r="AP49" s="876"/>
      <c r="AQ49" s="876"/>
      <c r="AR49" s="876"/>
      <c r="AS49" s="876"/>
      <c r="AT49" s="876"/>
      <c r="AU49" s="876"/>
      <c r="AV49" s="876"/>
      <c r="AW49" s="876"/>
      <c r="AX49" s="876"/>
      <c r="AY49" s="876"/>
      <c r="AZ49" s="877"/>
      <c r="BA49" s="877"/>
      <c r="BB49" s="877"/>
      <c r="BC49" s="877"/>
      <c r="BD49" s="877"/>
      <c r="BE49" s="873"/>
      <c r="BF49" s="873"/>
      <c r="BG49" s="873"/>
      <c r="BH49" s="873"/>
      <c r="BI49" s="874"/>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2">
      <c r="A50" s="262">
        <v>23</v>
      </c>
      <c r="B50" s="801"/>
      <c r="C50" s="802"/>
      <c r="D50" s="802"/>
      <c r="E50" s="802"/>
      <c r="F50" s="802"/>
      <c r="G50" s="802"/>
      <c r="H50" s="802"/>
      <c r="I50" s="802"/>
      <c r="J50" s="802"/>
      <c r="K50" s="802"/>
      <c r="L50" s="802"/>
      <c r="M50" s="802"/>
      <c r="N50" s="802"/>
      <c r="O50" s="802"/>
      <c r="P50" s="803"/>
      <c r="Q50" s="878"/>
      <c r="R50" s="879"/>
      <c r="S50" s="879"/>
      <c r="T50" s="879"/>
      <c r="U50" s="879"/>
      <c r="V50" s="879"/>
      <c r="W50" s="879"/>
      <c r="X50" s="879"/>
      <c r="Y50" s="879"/>
      <c r="Z50" s="879"/>
      <c r="AA50" s="879"/>
      <c r="AB50" s="879"/>
      <c r="AC50" s="879"/>
      <c r="AD50" s="879"/>
      <c r="AE50" s="880"/>
      <c r="AF50" s="807"/>
      <c r="AG50" s="808"/>
      <c r="AH50" s="808"/>
      <c r="AI50" s="808"/>
      <c r="AJ50" s="809"/>
      <c r="AK50" s="881"/>
      <c r="AL50" s="879"/>
      <c r="AM50" s="879"/>
      <c r="AN50" s="879"/>
      <c r="AO50" s="879"/>
      <c r="AP50" s="879"/>
      <c r="AQ50" s="879"/>
      <c r="AR50" s="879"/>
      <c r="AS50" s="879"/>
      <c r="AT50" s="879"/>
      <c r="AU50" s="879"/>
      <c r="AV50" s="879"/>
      <c r="AW50" s="879"/>
      <c r="AX50" s="879"/>
      <c r="AY50" s="879"/>
      <c r="AZ50" s="882"/>
      <c r="BA50" s="882"/>
      <c r="BB50" s="882"/>
      <c r="BC50" s="882"/>
      <c r="BD50" s="882"/>
      <c r="BE50" s="873"/>
      <c r="BF50" s="873"/>
      <c r="BG50" s="873"/>
      <c r="BH50" s="873"/>
      <c r="BI50" s="874"/>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2">
      <c r="A51" s="262">
        <v>24</v>
      </c>
      <c r="B51" s="801"/>
      <c r="C51" s="802"/>
      <c r="D51" s="802"/>
      <c r="E51" s="802"/>
      <c r="F51" s="802"/>
      <c r="G51" s="802"/>
      <c r="H51" s="802"/>
      <c r="I51" s="802"/>
      <c r="J51" s="802"/>
      <c r="K51" s="802"/>
      <c r="L51" s="802"/>
      <c r="M51" s="802"/>
      <c r="N51" s="802"/>
      <c r="O51" s="802"/>
      <c r="P51" s="803"/>
      <c r="Q51" s="878"/>
      <c r="R51" s="879"/>
      <c r="S51" s="879"/>
      <c r="T51" s="879"/>
      <c r="U51" s="879"/>
      <c r="V51" s="879"/>
      <c r="W51" s="879"/>
      <c r="X51" s="879"/>
      <c r="Y51" s="879"/>
      <c r="Z51" s="879"/>
      <c r="AA51" s="879"/>
      <c r="AB51" s="879"/>
      <c r="AC51" s="879"/>
      <c r="AD51" s="879"/>
      <c r="AE51" s="880"/>
      <c r="AF51" s="807"/>
      <c r="AG51" s="808"/>
      <c r="AH51" s="808"/>
      <c r="AI51" s="808"/>
      <c r="AJ51" s="809"/>
      <c r="AK51" s="881"/>
      <c r="AL51" s="879"/>
      <c r="AM51" s="879"/>
      <c r="AN51" s="879"/>
      <c r="AO51" s="879"/>
      <c r="AP51" s="879"/>
      <c r="AQ51" s="879"/>
      <c r="AR51" s="879"/>
      <c r="AS51" s="879"/>
      <c r="AT51" s="879"/>
      <c r="AU51" s="879"/>
      <c r="AV51" s="879"/>
      <c r="AW51" s="879"/>
      <c r="AX51" s="879"/>
      <c r="AY51" s="879"/>
      <c r="AZ51" s="882"/>
      <c r="BA51" s="882"/>
      <c r="BB51" s="882"/>
      <c r="BC51" s="882"/>
      <c r="BD51" s="882"/>
      <c r="BE51" s="873"/>
      <c r="BF51" s="873"/>
      <c r="BG51" s="873"/>
      <c r="BH51" s="873"/>
      <c r="BI51" s="874"/>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2">
      <c r="A52" s="262">
        <v>25</v>
      </c>
      <c r="B52" s="801"/>
      <c r="C52" s="802"/>
      <c r="D52" s="802"/>
      <c r="E52" s="802"/>
      <c r="F52" s="802"/>
      <c r="G52" s="802"/>
      <c r="H52" s="802"/>
      <c r="I52" s="802"/>
      <c r="J52" s="802"/>
      <c r="K52" s="802"/>
      <c r="L52" s="802"/>
      <c r="M52" s="802"/>
      <c r="N52" s="802"/>
      <c r="O52" s="802"/>
      <c r="P52" s="803"/>
      <c r="Q52" s="878"/>
      <c r="R52" s="879"/>
      <c r="S52" s="879"/>
      <c r="T52" s="879"/>
      <c r="U52" s="879"/>
      <c r="V52" s="879"/>
      <c r="W52" s="879"/>
      <c r="X52" s="879"/>
      <c r="Y52" s="879"/>
      <c r="Z52" s="879"/>
      <c r="AA52" s="879"/>
      <c r="AB52" s="879"/>
      <c r="AC52" s="879"/>
      <c r="AD52" s="879"/>
      <c r="AE52" s="880"/>
      <c r="AF52" s="807"/>
      <c r="AG52" s="808"/>
      <c r="AH52" s="808"/>
      <c r="AI52" s="808"/>
      <c r="AJ52" s="809"/>
      <c r="AK52" s="881"/>
      <c r="AL52" s="879"/>
      <c r="AM52" s="879"/>
      <c r="AN52" s="879"/>
      <c r="AO52" s="879"/>
      <c r="AP52" s="879"/>
      <c r="AQ52" s="879"/>
      <c r="AR52" s="879"/>
      <c r="AS52" s="879"/>
      <c r="AT52" s="879"/>
      <c r="AU52" s="879"/>
      <c r="AV52" s="879"/>
      <c r="AW52" s="879"/>
      <c r="AX52" s="879"/>
      <c r="AY52" s="879"/>
      <c r="AZ52" s="882"/>
      <c r="BA52" s="882"/>
      <c r="BB52" s="882"/>
      <c r="BC52" s="882"/>
      <c r="BD52" s="882"/>
      <c r="BE52" s="873"/>
      <c r="BF52" s="873"/>
      <c r="BG52" s="873"/>
      <c r="BH52" s="873"/>
      <c r="BI52" s="874"/>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2">
      <c r="A53" s="262">
        <v>26</v>
      </c>
      <c r="B53" s="801"/>
      <c r="C53" s="802"/>
      <c r="D53" s="802"/>
      <c r="E53" s="802"/>
      <c r="F53" s="802"/>
      <c r="G53" s="802"/>
      <c r="H53" s="802"/>
      <c r="I53" s="802"/>
      <c r="J53" s="802"/>
      <c r="K53" s="802"/>
      <c r="L53" s="802"/>
      <c r="M53" s="802"/>
      <c r="N53" s="802"/>
      <c r="O53" s="802"/>
      <c r="P53" s="803"/>
      <c r="Q53" s="878"/>
      <c r="R53" s="879"/>
      <c r="S53" s="879"/>
      <c r="T53" s="879"/>
      <c r="U53" s="879"/>
      <c r="V53" s="879"/>
      <c r="W53" s="879"/>
      <c r="X53" s="879"/>
      <c r="Y53" s="879"/>
      <c r="Z53" s="879"/>
      <c r="AA53" s="879"/>
      <c r="AB53" s="879"/>
      <c r="AC53" s="879"/>
      <c r="AD53" s="879"/>
      <c r="AE53" s="880"/>
      <c r="AF53" s="807"/>
      <c r="AG53" s="808"/>
      <c r="AH53" s="808"/>
      <c r="AI53" s="808"/>
      <c r="AJ53" s="809"/>
      <c r="AK53" s="881"/>
      <c r="AL53" s="879"/>
      <c r="AM53" s="879"/>
      <c r="AN53" s="879"/>
      <c r="AO53" s="879"/>
      <c r="AP53" s="879"/>
      <c r="AQ53" s="879"/>
      <c r="AR53" s="879"/>
      <c r="AS53" s="879"/>
      <c r="AT53" s="879"/>
      <c r="AU53" s="879"/>
      <c r="AV53" s="879"/>
      <c r="AW53" s="879"/>
      <c r="AX53" s="879"/>
      <c r="AY53" s="879"/>
      <c r="AZ53" s="882"/>
      <c r="BA53" s="882"/>
      <c r="BB53" s="882"/>
      <c r="BC53" s="882"/>
      <c r="BD53" s="882"/>
      <c r="BE53" s="873"/>
      <c r="BF53" s="873"/>
      <c r="BG53" s="873"/>
      <c r="BH53" s="873"/>
      <c r="BI53" s="874"/>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2">
      <c r="A54" s="262">
        <v>27</v>
      </c>
      <c r="B54" s="801"/>
      <c r="C54" s="802"/>
      <c r="D54" s="802"/>
      <c r="E54" s="802"/>
      <c r="F54" s="802"/>
      <c r="G54" s="802"/>
      <c r="H54" s="802"/>
      <c r="I54" s="802"/>
      <c r="J54" s="802"/>
      <c r="K54" s="802"/>
      <c r="L54" s="802"/>
      <c r="M54" s="802"/>
      <c r="N54" s="802"/>
      <c r="O54" s="802"/>
      <c r="P54" s="803"/>
      <c r="Q54" s="878"/>
      <c r="R54" s="879"/>
      <c r="S54" s="879"/>
      <c r="T54" s="879"/>
      <c r="U54" s="879"/>
      <c r="V54" s="879"/>
      <c r="W54" s="879"/>
      <c r="X54" s="879"/>
      <c r="Y54" s="879"/>
      <c r="Z54" s="879"/>
      <c r="AA54" s="879"/>
      <c r="AB54" s="879"/>
      <c r="AC54" s="879"/>
      <c r="AD54" s="879"/>
      <c r="AE54" s="880"/>
      <c r="AF54" s="807"/>
      <c r="AG54" s="808"/>
      <c r="AH54" s="808"/>
      <c r="AI54" s="808"/>
      <c r="AJ54" s="809"/>
      <c r="AK54" s="881"/>
      <c r="AL54" s="879"/>
      <c r="AM54" s="879"/>
      <c r="AN54" s="879"/>
      <c r="AO54" s="879"/>
      <c r="AP54" s="879"/>
      <c r="AQ54" s="879"/>
      <c r="AR54" s="879"/>
      <c r="AS54" s="879"/>
      <c r="AT54" s="879"/>
      <c r="AU54" s="879"/>
      <c r="AV54" s="879"/>
      <c r="AW54" s="879"/>
      <c r="AX54" s="879"/>
      <c r="AY54" s="879"/>
      <c r="AZ54" s="882"/>
      <c r="BA54" s="882"/>
      <c r="BB54" s="882"/>
      <c r="BC54" s="882"/>
      <c r="BD54" s="882"/>
      <c r="BE54" s="873"/>
      <c r="BF54" s="873"/>
      <c r="BG54" s="873"/>
      <c r="BH54" s="873"/>
      <c r="BI54" s="874"/>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2">
      <c r="A55" s="262">
        <v>28</v>
      </c>
      <c r="B55" s="801"/>
      <c r="C55" s="802"/>
      <c r="D55" s="802"/>
      <c r="E55" s="802"/>
      <c r="F55" s="802"/>
      <c r="G55" s="802"/>
      <c r="H55" s="802"/>
      <c r="I55" s="802"/>
      <c r="J55" s="802"/>
      <c r="K55" s="802"/>
      <c r="L55" s="802"/>
      <c r="M55" s="802"/>
      <c r="N55" s="802"/>
      <c r="O55" s="802"/>
      <c r="P55" s="803"/>
      <c r="Q55" s="878"/>
      <c r="R55" s="879"/>
      <c r="S55" s="879"/>
      <c r="T55" s="879"/>
      <c r="U55" s="879"/>
      <c r="V55" s="879"/>
      <c r="W55" s="879"/>
      <c r="X55" s="879"/>
      <c r="Y55" s="879"/>
      <c r="Z55" s="879"/>
      <c r="AA55" s="879"/>
      <c r="AB55" s="879"/>
      <c r="AC55" s="879"/>
      <c r="AD55" s="879"/>
      <c r="AE55" s="880"/>
      <c r="AF55" s="807"/>
      <c r="AG55" s="808"/>
      <c r="AH55" s="808"/>
      <c r="AI55" s="808"/>
      <c r="AJ55" s="809"/>
      <c r="AK55" s="881"/>
      <c r="AL55" s="879"/>
      <c r="AM55" s="879"/>
      <c r="AN55" s="879"/>
      <c r="AO55" s="879"/>
      <c r="AP55" s="879"/>
      <c r="AQ55" s="879"/>
      <c r="AR55" s="879"/>
      <c r="AS55" s="879"/>
      <c r="AT55" s="879"/>
      <c r="AU55" s="879"/>
      <c r="AV55" s="879"/>
      <c r="AW55" s="879"/>
      <c r="AX55" s="879"/>
      <c r="AY55" s="879"/>
      <c r="AZ55" s="882"/>
      <c r="BA55" s="882"/>
      <c r="BB55" s="882"/>
      <c r="BC55" s="882"/>
      <c r="BD55" s="882"/>
      <c r="BE55" s="873"/>
      <c r="BF55" s="873"/>
      <c r="BG55" s="873"/>
      <c r="BH55" s="873"/>
      <c r="BI55" s="874"/>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2">
      <c r="A56" s="262">
        <v>29</v>
      </c>
      <c r="B56" s="801"/>
      <c r="C56" s="802"/>
      <c r="D56" s="802"/>
      <c r="E56" s="802"/>
      <c r="F56" s="802"/>
      <c r="G56" s="802"/>
      <c r="H56" s="802"/>
      <c r="I56" s="802"/>
      <c r="J56" s="802"/>
      <c r="K56" s="802"/>
      <c r="L56" s="802"/>
      <c r="M56" s="802"/>
      <c r="N56" s="802"/>
      <c r="O56" s="802"/>
      <c r="P56" s="803"/>
      <c r="Q56" s="878"/>
      <c r="R56" s="879"/>
      <c r="S56" s="879"/>
      <c r="T56" s="879"/>
      <c r="U56" s="879"/>
      <c r="V56" s="879"/>
      <c r="W56" s="879"/>
      <c r="X56" s="879"/>
      <c r="Y56" s="879"/>
      <c r="Z56" s="879"/>
      <c r="AA56" s="879"/>
      <c r="AB56" s="879"/>
      <c r="AC56" s="879"/>
      <c r="AD56" s="879"/>
      <c r="AE56" s="880"/>
      <c r="AF56" s="807"/>
      <c r="AG56" s="808"/>
      <c r="AH56" s="808"/>
      <c r="AI56" s="808"/>
      <c r="AJ56" s="809"/>
      <c r="AK56" s="881"/>
      <c r="AL56" s="879"/>
      <c r="AM56" s="879"/>
      <c r="AN56" s="879"/>
      <c r="AO56" s="879"/>
      <c r="AP56" s="879"/>
      <c r="AQ56" s="879"/>
      <c r="AR56" s="879"/>
      <c r="AS56" s="879"/>
      <c r="AT56" s="879"/>
      <c r="AU56" s="879"/>
      <c r="AV56" s="879"/>
      <c r="AW56" s="879"/>
      <c r="AX56" s="879"/>
      <c r="AY56" s="879"/>
      <c r="AZ56" s="882"/>
      <c r="BA56" s="882"/>
      <c r="BB56" s="882"/>
      <c r="BC56" s="882"/>
      <c r="BD56" s="882"/>
      <c r="BE56" s="873"/>
      <c r="BF56" s="873"/>
      <c r="BG56" s="873"/>
      <c r="BH56" s="873"/>
      <c r="BI56" s="874"/>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2">
      <c r="A57" s="262">
        <v>30</v>
      </c>
      <c r="B57" s="801"/>
      <c r="C57" s="802"/>
      <c r="D57" s="802"/>
      <c r="E57" s="802"/>
      <c r="F57" s="802"/>
      <c r="G57" s="802"/>
      <c r="H57" s="802"/>
      <c r="I57" s="802"/>
      <c r="J57" s="802"/>
      <c r="K57" s="802"/>
      <c r="L57" s="802"/>
      <c r="M57" s="802"/>
      <c r="N57" s="802"/>
      <c r="O57" s="802"/>
      <c r="P57" s="803"/>
      <c r="Q57" s="878"/>
      <c r="R57" s="879"/>
      <c r="S57" s="879"/>
      <c r="T57" s="879"/>
      <c r="U57" s="879"/>
      <c r="V57" s="879"/>
      <c r="W57" s="879"/>
      <c r="X57" s="879"/>
      <c r="Y57" s="879"/>
      <c r="Z57" s="879"/>
      <c r="AA57" s="879"/>
      <c r="AB57" s="879"/>
      <c r="AC57" s="879"/>
      <c r="AD57" s="879"/>
      <c r="AE57" s="880"/>
      <c r="AF57" s="807"/>
      <c r="AG57" s="808"/>
      <c r="AH57" s="808"/>
      <c r="AI57" s="808"/>
      <c r="AJ57" s="809"/>
      <c r="AK57" s="881"/>
      <c r="AL57" s="879"/>
      <c r="AM57" s="879"/>
      <c r="AN57" s="879"/>
      <c r="AO57" s="879"/>
      <c r="AP57" s="879"/>
      <c r="AQ57" s="879"/>
      <c r="AR57" s="879"/>
      <c r="AS57" s="879"/>
      <c r="AT57" s="879"/>
      <c r="AU57" s="879"/>
      <c r="AV57" s="879"/>
      <c r="AW57" s="879"/>
      <c r="AX57" s="879"/>
      <c r="AY57" s="879"/>
      <c r="AZ57" s="882"/>
      <c r="BA57" s="882"/>
      <c r="BB57" s="882"/>
      <c r="BC57" s="882"/>
      <c r="BD57" s="882"/>
      <c r="BE57" s="873"/>
      <c r="BF57" s="873"/>
      <c r="BG57" s="873"/>
      <c r="BH57" s="873"/>
      <c r="BI57" s="874"/>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2">
      <c r="A58" s="262">
        <v>31</v>
      </c>
      <c r="B58" s="801"/>
      <c r="C58" s="802"/>
      <c r="D58" s="802"/>
      <c r="E58" s="802"/>
      <c r="F58" s="802"/>
      <c r="G58" s="802"/>
      <c r="H58" s="802"/>
      <c r="I58" s="802"/>
      <c r="J58" s="802"/>
      <c r="K58" s="802"/>
      <c r="L58" s="802"/>
      <c r="M58" s="802"/>
      <c r="N58" s="802"/>
      <c r="O58" s="802"/>
      <c r="P58" s="803"/>
      <c r="Q58" s="878"/>
      <c r="R58" s="879"/>
      <c r="S58" s="879"/>
      <c r="T58" s="879"/>
      <c r="U58" s="879"/>
      <c r="V58" s="879"/>
      <c r="W58" s="879"/>
      <c r="X58" s="879"/>
      <c r="Y58" s="879"/>
      <c r="Z58" s="879"/>
      <c r="AA58" s="879"/>
      <c r="AB58" s="879"/>
      <c r="AC58" s="879"/>
      <c r="AD58" s="879"/>
      <c r="AE58" s="880"/>
      <c r="AF58" s="807"/>
      <c r="AG58" s="808"/>
      <c r="AH58" s="808"/>
      <c r="AI58" s="808"/>
      <c r="AJ58" s="809"/>
      <c r="AK58" s="881"/>
      <c r="AL58" s="879"/>
      <c r="AM58" s="879"/>
      <c r="AN58" s="879"/>
      <c r="AO58" s="879"/>
      <c r="AP58" s="879"/>
      <c r="AQ58" s="879"/>
      <c r="AR58" s="879"/>
      <c r="AS58" s="879"/>
      <c r="AT58" s="879"/>
      <c r="AU58" s="879"/>
      <c r="AV58" s="879"/>
      <c r="AW58" s="879"/>
      <c r="AX58" s="879"/>
      <c r="AY58" s="879"/>
      <c r="AZ58" s="882"/>
      <c r="BA58" s="882"/>
      <c r="BB58" s="882"/>
      <c r="BC58" s="882"/>
      <c r="BD58" s="882"/>
      <c r="BE58" s="873"/>
      <c r="BF58" s="873"/>
      <c r="BG58" s="873"/>
      <c r="BH58" s="873"/>
      <c r="BI58" s="874"/>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2">
      <c r="A59" s="262">
        <v>32</v>
      </c>
      <c r="B59" s="801"/>
      <c r="C59" s="802"/>
      <c r="D59" s="802"/>
      <c r="E59" s="802"/>
      <c r="F59" s="802"/>
      <c r="G59" s="802"/>
      <c r="H59" s="802"/>
      <c r="I59" s="802"/>
      <c r="J59" s="802"/>
      <c r="K59" s="802"/>
      <c r="L59" s="802"/>
      <c r="M59" s="802"/>
      <c r="N59" s="802"/>
      <c r="O59" s="802"/>
      <c r="P59" s="803"/>
      <c r="Q59" s="878"/>
      <c r="R59" s="879"/>
      <c r="S59" s="879"/>
      <c r="T59" s="879"/>
      <c r="U59" s="879"/>
      <c r="V59" s="879"/>
      <c r="W59" s="879"/>
      <c r="X59" s="879"/>
      <c r="Y59" s="879"/>
      <c r="Z59" s="879"/>
      <c r="AA59" s="879"/>
      <c r="AB59" s="879"/>
      <c r="AC59" s="879"/>
      <c r="AD59" s="879"/>
      <c r="AE59" s="880"/>
      <c r="AF59" s="807"/>
      <c r="AG59" s="808"/>
      <c r="AH59" s="808"/>
      <c r="AI59" s="808"/>
      <c r="AJ59" s="809"/>
      <c r="AK59" s="881"/>
      <c r="AL59" s="879"/>
      <c r="AM59" s="879"/>
      <c r="AN59" s="879"/>
      <c r="AO59" s="879"/>
      <c r="AP59" s="879"/>
      <c r="AQ59" s="879"/>
      <c r="AR59" s="879"/>
      <c r="AS59" s="879"/>
      <c r="AT59" s="879"/>
      <c r="AU59" s="879"/>
      <c r="AV59" s="879"/>
      <c r="AW59" s="879"/>
      <c r="AX59" s="879"/>
      <c r="AY59" s="879"/>
      <c r="AZ59" s="882"/>
      <c r="BA59" s="882"/>
      <c r="BB59" s="882"/>
      <c r="BC59" s="882"/>
      <c r="BD59" s="882"/>
      <c r="BE59" s="873"/>
      <c r="BF59" s="873"/>
      <c r="BG59" s="873"/>
      <c r="BH59" s="873"/>
      <c r="BI59" s="874"/>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2">
      <c r="A60" s="262">
        <v>33</v>
      </c>
      <c r="B60" s="801"/>
      <c r="C60" s="802"/>
      <c r="D60" s="802"/>
      <c r="E60" s="802"/>
      <c r="F60" s="802"/>
      <c r="G60" s="802"/>
      <c r="H60" s="802"/>
      <c r="I60" s="802"/>
      <c r="J60" s="802"/>
      <c r="K60" s="802"/>
      <c r="L60" s="802"/>
      <c r="M60" s="802"/>
      <c r="N60" s="802"/>
      <c r="O60" s="802"/>
      <c r="P60" s="803"/>
      <c r="Q60" s="878"/>
      <c r="R60" s="879"/>
      <c r="S60" s="879"/>
      <c r="T60" s="879"/>
      <c r="U60" s="879"/>
      <c r="V60" s="879"/>
      <c r="W60" s="879"/>
      <c r="X60" s="879"/>
      <c r="Y60" s="879"/>
      <c r="Z60" s="879"/>
      <c r="AA60" s="879"/>
      <c r="AB60" s="879"/>
      <c r="AC60" s="879"/>
      <c r="AD60" s="879"/>
      <c r="AE60" s="880"/>
      <c r="AF60" s="807"/>
      <c r="AG60" s="808"/>
      <c r="AH60" s="808"/>
      <c r="AI60" s="808"/>
      <c r="AJ60" s="809"/>
      <c r="AK60" s="881"/>
      <c r="AL60" s="879"/>
      <c r="AM60" s="879"/>
      <c r="AN60" s="879"/>
      <c r="AO60" s="879"/>
      <c r="AP60" s="879"/>
      <c r="AQ60" s="879"/>
      <c r="AR60" s="879"/>
      <c r="AS60" s="879"/>
      <c r="AT60" s="879"/>
      <c r="AU60" s="879"/>
      <c r="AV60" s="879"/>
      <c r="AW60" s="879"/>
      <c r="AX60" s="879"/>
      <c r="AY60" s="879"/>
      <c r="AZ60" s="882"/>
      <c r="BA60" s="882"/>
      <c r="BB60" s="882"/>
      <c r="BC60" s="882"/>
      <c r="BD60" s="882"/>
      <c r="BE60" s="873"/>
      <c r="BF60" s="873"/>
      <c r="BG60" s="873"/>
      <c r="BH60" s="873"/>
      <c r="BI60" s="874"/>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5">
      <c r="A61" s="262">
        <v>34</v>
      </c>
      <c r="B61" s="801"/>
      <c r="C61" s="802"/>
      <c r="D61" s="802"/>
      <c r="E61" s="802"/>
      <c r="F61" s="802"/>
      <c r="G61" s="802"/>
      <c r="H61" s="802"/>
      <c r="I61" s="802"/>
      <c r="J61" s="802"/>
      <c r="K61" s="802"/>
      <c r="L61" s="802"/>
      <c r="M61" s="802"/>
      <c r="N61" s="802"/>
      <c r="O61" s="802"/>
      <c r="P61" s="803"/>
      <c r="Q61" s="878"/>
      <c r="R61" s="879"/>
      <c r="S61" s="879"/>
      <c r="T61" s="879"/>
      <c r="U61" s="879"/>
      <c r="V61" s="879"/>
      <c r="W61" s="879"/>
      <c r="X61" s="879"/>
      <c r="Y61" s="879"/>
      <c r="Z61" s="879"/>
      <c r="AA61" s="879"/>
      <c r="AB61" s="879"/>
      <c r="AC61" s="879"/>
      <c r="AD61" s="879"/>
      <c r="AE61" s="880"/>
      <c r="AF61" s="807"/>
      <c r="AG61" s="808"/>
      <c r="AH61" s="808"/>
      <c r="AI61" s="808"/>
      <c r="AJ61" s="809"/>
      <c r="AK61" s="881"/>
      <c r="AL61" s="879"/>
      <c r="AM61" s="879"/>
      <c r="AN61" s="879"/>
      <c r="AO61" s="879"/>
      <c r="AP61" s="879"/>
      <c r="AQ61" s="879"/>
      <c r="AR61" s="879"/>
      <c r="AS61" s="879"/>
      <c r="AT61" s="879"/>
      <c r="AU61" s="879"/>
      <c r="AV61" s="879"/>
      <c r="AW61" s="879"/>
      <c r="AX61" s="879"/>
      <c r="AY61" s="879"/>
      <c r="AZ61" s="882"/>
      <c r="BA61" s="882"/>
      <c r="BB61" s="882"/>
      <c r="BC61" s="882"/>
      <c r="BD61" s="882"/>
      <c r="BE61" s="873"/>
      <c r="BF61" s="873"/>
      <c r="BG61" s="873"/>
      <c r="BH61" s="873"/>
      <c r="BI61" s="874"/>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2">
      <c r="A62" s="262">
        <v>35</v>
      </c>
      <c r="B62" s="801"/>
      <c r="C62" s="802"/>
      <c r="D62" s="802"/>
      <c r="E62" s="802"/>
      <c r="F62" s="802"/>
      <c r="G62" s="802"/>
      <c r="H62" s="802"/>
      <c r="I62" s="802"/>
      <c r="J62" s="802"/>
      <c r="K62" s="802"/>
      <c r="L62" s="802"/>
      <c r="M62" s="802"/>
      <c r="N62" s="802"/>
      <c r="O62" s="802"/>
      <c r="P62" s="803"/>
      <c r="Q62" s="878"/>
      <c r="R62" s="879"/>
      <c r="S62" s="879"/>
      <c r="T62" s="879"/>
      <c r="U62" s="879"/>
      <c r="V62" s="879"/>
      <c r="W62" s="879"/>
      <c r="X62" s="879"/>
      <c r="Y62" s="879"/>
      <c r="Z62" s="879"/>
      <c r="AA62" s="879"/>
      <c r="AB62" s="879"/>
      <c r="AC62" s="879"/>
      <c r="AD62" s="879"/>
      <c r="AE62" s="880"/>
      <c r="AF62" s="807"/>
      <c r="AG62" s="808"/>
      <c r="AH62" s="808"/>
      <c r="AI62" s="808"/>
      <c r="AJ62" s="809"/>
      <c r="AK62" s="881"/>
      <c r="AL62" s="879"/>
      <c r="AM62" s="879"/>
      <c r="AN62" s="879"/>
      <c r="AO62" s="879"/>
      <c r="AP62" s="879"/>
      <c r="AQ62" s="879"/>
      <c r="AR62" s="879"/>
      <c r="AS62" s="879"/>
      <c r="AT62" s="879"/>
      <c r="AU62" s="879"/>
      <c r="AV62" s="879"/>
      <c r="AW62" s="879"/>
      <c r="AX62" s="879"/>
      <c r="AY62" s="879"/>
      <c r="AZ62" s="882"/>
      <c r="BA62" s="882"/>
      <c r="BB62" s="882"/>
      <c r="BC62" s="882"/>
      <c r="BD62" s="882"/>
      <c r="BE62" s="873"/>
      <c r="BF62" s="873"/>
      <c r="BG62" s="873"/>
      <c r="BH62" s="873"/>
      <c r="BI62" s="874"/>
      <c r="BJ62" s="890" t="s">
        <v>408</v>
      </c>
      <c r="BK62" s="854"/>
      <c r="BL62" s="854"/>
      <c r="BM62" s="854"/>
      <c r="BN62" s="855"/>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5">
      <c r="A63" s="265" t="s">
        <v>387</v>
      </c>
      <c r="B63" s="836" t="s">
        <v>409</v>
      </c>
      <c r="C63" s="837"/>
      <c r="D63" s="837"/>
      <c r="E63" s="837"/>
      <c r="F63" s="837"/>
      <c r="G63" s="837"/>
      <c r="H63" s="837"/>
      <c r="I63" s="837"/>
      <c r="J63" s="837"/>
      <c r="K63" s="837"/>
      <c r="L63" s="837"/>
      <c r="M63" s="837"/>
      <c r="N63" s="837"/>
      <c r="O63" s="837"/>
      <c r="P63" s="838"/>
      <c r="Q63" s="883"/>
      <c r="R63" s="884"/>
      <c r="S63" s="884"/>
      <c r="T63" s="884"/>
      <c r="U63" s="884"/>
      <c r="V63" s="884"/>
      <c r="W63" s="884"/>
      <c r="X63" s="884"/>
      <c r="Y63" s="884"/>
      <c r="Z63" s="884"/>
      <c r="AA63" s="884"/>
      <c r="AB63" s="884"/>
      <c r="AC63" s="884"/>
      <c r="AD63" s="884"/>
      <c r="AE63" s="885"/>
      <c r="AF63" s="886">
        <v>6640</v>
      </c>
      <c r="AG63" s="887"/>
      <c r="AH63" s="887"/>
      <c r="AI63" s="887"/>
      <c r="AJ63" s="888"/>
      <c r="AK63" s="889"/>
      <c r="AL63" s="884"/>
      <c r="AM63" s="884"/>
      <c r="AN63" s="884"/>
      <c r="AO63" s="884"/>
      <c r="AP63" s="887">
        <f>+SUBTOTAL(9,AP28:AT34)</f>
        <v>49791</v>
      </c>
      <c r="AQ63" s="887"/>
      <c r="AR63" s="887"/>
      <c r="AS63" s="887"/>
      <c r="AT63" s="887"/>
      <c r="AU63" s="887">
        <f>+SUBTOTAL(9,AU28:AY34)</f>
        <v>30672</v>
      </c>
      <c r="AV63" s="887"/>
      <c r="AW63" s="887"/>
      <c r="AX63" s="887"/>
      <c r="AY63" s="887"/>
      <c r="AZ63" s="891"/>
      <c r="BA63" s="891"/>
      <c r="BB63" s="891"/>
      <c r="BC63" s="891"/>
      <c r="BD63" s="891"/>
      <c r="BE63" s="892"/>
      <c r="BF63" s="892"/>
      <c r="BG63" s="892"/>
      <c r="BH63" s="892"/>
      <c r="BI63" s="893"/>
      <c r="BJ63" s="894" t="s">
        <v>410</v>
      </c>
      <c r="BK63" s="895"/>
      <c r="BL63" s="895"/>
      <c r="BM63" s="895"/>
      <c r="BN63" s="896"/>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5">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2">
      <c r="A66" s="786" t="s">
        <v>412</v>
      </c>
      <c r="B66" s="787"/>
      <c r="C66" s="787"/>
      <c r="D66" s="787"/>
      <c r="E66" s="787"/>
      <c r="F66" s="787"/>
      <c r="G66" s="787"/>
      <c r="H66" s="787"/>
      <c r="I66" s="787"/>
      <c r="J66" s="787"/>
      <c r="K66" s="787"/>
      <c r="L66" s="787"/>
      <c r="M66" s="787"/>
      <c r="N66" s="787"/>
      <c r="O66" s="787"/>
      <c r="P66" s="788"/>
      <c r="Q66" s="763" t="s">
        <v>413</v>
      </c>
      <c r="R66" s="764"/>
      <c r="S66" s="764"/>
      <c r="T66" s="764"/>
      <c r="U66" s="765"/>
      <c r="V66" s="763" t="s">
        <v>414</v>
      </c>
      <c r="W66" s="764"/>
      <c r="X66" s="764"/>
      <c r="Y66" s="764"/>
      <c r="Z66" s="765"/>
      <c r="AA66" s="763" t="s">
        <v>415</v>
      </c>
      <c r="AB66" s="764"/>
      <c r="AC66" s="764"/>
      <c r="AD66" s="764"/>
      <c r="AE66" s="765"/>
      <c r="AF66" s="897" t="s">
        <v>416</v>
      </c>
      <c r="AG66" s="858"/>
      <c r="AH66" s="858"/>
      <c r="AI66" s="858"/>
      <c r="AJ66" s="898"/>
      <c r="AK66" s="763" t="s">
        <v>395</v>
      </c>
      <c r="AL66" s="787"/>
      <c r="AM66" s="787"/>
      <c r="AN66" s="787"/>
      <c r="AO66" s="788"/>
      <c r="AP66" s="763" t="s">
        <v>417</v>
      </c>
      <c r="AQ66" s="764"/>
      <c r="AR66" s="764"/>
      <c r="AS66" s="764"/>
      <c r="AT66" s="765"/>
      <c r="AU66" s="763" t="s">
        <v>418</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7"/>
    </row>
    <row r="67" spans="1:131" s="248" customFormat="1" ht="26.25" customHeight="1" thickBot="1" x14ac:dyDescent="0.25">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899"/>
      <c r="AG67" s="861"/>
      <c r="AH67" s="861"/>
      <c r="AI67" s="861"/>
      <c r="AJ67" s="900"/>
      <c r="AK67" s="901"/>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7"/>
    </row>
    <row r="68" spans="1:131" s="248" customFormat="1" ht="26.25" customHeight="1" thickTop="1" x14ac:dyDescent="0.2">
      <c r="A68" s="259">
        <v>1</v>
      </c>
      <c r="B68" s="914" t="s">
        <v>584</v>
      </c>
      <c r="C68" s="915"/>
      <c r="D68" s="915"/>
      <c r="E68" s="915"/>
      <c r="F68" s="915"/>
      <c r="G68" s="915"/>
      <c r="H68" s="915"/>
      <c r="I68" s="915"/>
      <c r="J68" s="915"/>
      <c r="K68" s="915"/>
      <c r="L68" s="915"/>
      <c r="M68" s="915"/>
      <c r="N68" s="915"/>
      <c r="O68" s="915"/>
      <c r="P68" s="916"/>
      <c r="Q68" s="917">
        <v>7</v>
      </c>
      <c r="R68" s="911"/>
      <c r="S68" s="911"/>
      <c r="T68" s="911"/>
      <c r="U68" s="911"/>
      <c r="V68" s="911">
        <v>6</v>
      </c>
      <c r="W68" s="911"/>
      <c r="X68" s="911"/>
      <c r="Y68" s="911"/>
      <c r="Z68" s="911"/>
      <c r="AA68" s="911">
        <f>+Q68-V68</f>
        <v>1</v>
      </c>
      <c r="AB68" s="911"/>
      <c r="AC68" s="911"/>
      <c r="AD68" s="911"/>
      <c r="AE68" s="911"/>
      <c r="AF68" s="911">
        <v>1</v>
      </c>
      <c r="AG68" s="911"/>
      <c r="AH68" s="911"/>
      <c r="AI68" s="911"/>
      <c r="AJ68" s="911"/>
      <c r="AK68" s="911" t="s">
        <v>587</v>
      </c>
      <c r="AL68" s="911"/>
      <c r="AM68" s="911"/>
      <c r="AN68" s="911"/>
      <c r="AO68" s="911"/>
      <c r="AP68" s="911" t="s">
        <v>587</v>
      </c>
      <c r="AQ68" s="911"/>
      <c r="AR68" s="911"/>
      <c r="AS68" s="911"/>
      <c r="AT68" s="911"/>
      <c r="AU68" s="911" t="s">
        <v>587</v>
      </c>
      <c r="AV68" s="911"/>
      <c r="AW68" s="911"/>
      <c r="AX68" s="911"/>
      <c r="AY68" s="911"/>
      <c r="AZ68" s="912"/>
      <c r="BA68" s="912"/>
      <c r="BB68" s="912"/>
      <c r="BC68" s="912"/>
      <c r="BD68" s="913"/>
      <c r="BE68" s="266"/>
      <c r="BF68" s="266"/>
      <c r="BG68" s="266"/>
      <c r="BH68" s="266"/>
      <c r="BI68" s="266"/>
      <c r="BJ68" s="266"/>
      <c r="BK68" s="266"/>
      <c r="BL68" s="266"/>
      <c r="BM68" s="266"/>
      <c r="BN68" s="266"/>
      <c r="BO68" s="266"/>
      <c r="BP68" s="266"/>
      <c r="BQ68" s="263">
        <v>62</v>
      </c>
      <c r="BR68" s="268"/>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7"/>
    </row>
    <row r="69" spans="1:131" s="248" customFormat="1" ht="26.25" customHeight="1" x14ac:dyDescent="0.2">
      <c r="A69" s="262">
        <v>2</v>
      </c>
      <c r="B69" s="918" t="s">
        <v>585</v>
      </c>
      <c r="C69" s="919"/>
      <c r="D69" s="919"/>
      <c r="E69" s="919"/>
      <c r="F69" s="919"/>
      <c r="G69" s="919"/>
      <c r="H69" s="919"/>
      <c r="I69" s="919"/>
      <c r="J69" s="919"/>
      <c r="K69" s="919"/>
      <c r="L69" s="919"/>
      <c r="M69" s="919"/>
      <c r="N69" s="919"/>
      <c r="O69" s="919"/>
      <c r="P69" s="920"/>
      <c r="Q69" s="921">
        <v>4886</v>
      </c>
      <c r="R69" s="876"/>
      <c r="S69" s="876"/>
      <c r="T69" s="876"/>
      <c r="U69" s="876"/>
      <c r="V69" s="876">
        <v>3849</v>
      </c>
      <c r="W69" s="876"/>
      <c r="X69" s="876"/>
      <c r="Y69" s="876"/>
      <c r="Z69" s="876"/>
      <c r="AA69" s="876">
        <v>1038</v>
      </c>
      <c r="AB69" s="876"/>
      <c r="AC69" s="876"/>
      <c r="AD69" s="876"/>
      <c r="AE69" s="876"/>
      <c r="AF69" s="876">
        <v>1038</v>
      </c>
      <c r="AG69" s="876"/>
      <c r="AH69" s="876"/>
      <c r="AI69" s="876"/>
      <c r="AJ69" s="876"/>
      <c r="AK69" s="876">
        <v>0</v>
      </c>
      <c r="AL69" s="876"/>
      <c r="AM69" s="876"/>
      <c r="AN69" s="876"/>
      <c r="AO69" s="876"/>
      <c r="AP69" s="922" t="s">
        <v>587</v>
      </c>
      <c r="AQ69" s="923"/>
      <c r="AR69" s="923"/>
      <c r="AS69" s="923"/>
      <c r="AT69" s="875"/>
      <c r="AU69" s="922" t="s">
        <v>587</v>
      </c>
      <c r="AV69" s="923"/>
      <c r="AW69" s="923"/>
      <c r="AX69" s="923"/>
      <c r="AY69" s="875"/>
      <c r="AZ69" s="924"/>
      <c r="BA69" s="924"/>
      <c r="BB69" s="924"/>
      <c r="BC69" s="924"/>
      <c r="BD69" s="925"/>
      <c r="BE69" s="266"/>
      <c r="BF69" s="266"/>
      <c r="BG69" s="266"/>
      <c r="BH69" s="266"/>
      <c r="BI69" s="266"/>
      <c r="BJ69" s="266"/>
      <c r="BK69" s="266"/>
      <c r="BL69" s="266"/>
      <c r="BM69" s="266"/>
      <c r="BN69" s="266"/>
      <c r="BO69" s="266"/>
      <c r="BP69" s="266"/>
      <c r="BQ69" s="263">
        <v>63</v>
      </c>
      <c r="BR69" s="268"/>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7"/>
    </row>
    <row r="70" spans="1:131" s="248" customFormat="1" ht="26.25" customHeight="1" x14ac:dyDescent="0.2">
      <c r="A70" s="262">
        <v>3</v>
      </c>
      <c r="B70" s="918" t="s">
        <v>586</v>
      </c>
      <c r="C70" s="919"/>
      <c r="D70" s="919"/>
      <c r="E70" s="919"/>
      <c r="F70" s="919"/>
      <c r="G70" s="919"/>
      <c r="H70" s="919"/>
      <c r="I70" s="919"/>
      <c r="J70" s="919"/>
      <c r="K70" s="919"/>
      <c r="L70" s="919"/>
      <c r="M70" s="919"/>
      <c r="N70" s="919"/>
      <c r="O70" s="919"/>
      <c r="P70" s="920"/>
      <c r="Q70" s="921">
        <v>943518</v>
      </c>
      <c r="R70" s="876"/>
      <c r="S70" s="876"/>
      <c r="T70" s="876"/>
      <c r="U70" s="876"/>
      <c r="V70" s="876">
        <v>933423</v>
      </c>
      <c r="W70" s="876"/>
      <c r="X70" s="876"/>
      <c r="Y70" s="876"/>
      <c r="Z70" s="876"/>
      <c r="AA70" s="876">
        <f>+Q70-V70</f>
        <v>10095</v>
      </c>
      <c r="AB70" s="876"/>
      <c r="AC70" s="876"/>
      <c r="AD70" s="876"/>
      <c r="AE70" s="876"/>
      <c r="AF70" s="876">
        <v>10095</v>
      </c>
      <c r="AG70" s="876"/>
      <c r="AH70" s="876"/>
      <c r="AI70" s="876"/>
      <c r="AJ70" s="876"/>
      <c r="AK70" s="876">
        <v>4560</v>
      </c>
      <c r="AL70" s="876"/>
      <c r="AM70" s="876"/>
      <c r="AN70" s="876"/>
      <c r="AO70" s="876"/>
      <c r="AP70" s="922" t="s">
        <v>587</v>
      </c>
      <c r="AQ70" s="923"/>
      <c r="AR70" s="923"/>
      <c r="AS70" s="923"/>
      <c r="AT70" s="875"/>
      <c r="AU70" s="922" t="s">
        <v>587</v>
      </c>
      <c r="AV70" s="923"/>
      <c r="AW70" s="923"/>
      <c r="AX70" s="923"/>
      <c r="AY70" s="875"/>
      <c r="AZ70" s="924"/>
      <c r="BA70" s="924"/>
      <c r="BB70" s="924"/>
      <c r="BC70" s="924"/>
      <c r="BD70" s="925"/>
      <c r="BE70" s="266"/>
      <c r="BF70" s="266"/>
      <c r="BG70" s="266"/>
      <c r="BH70" s="266"/>
      <c r="BI70" s="266"/>
      <c r="BJ70" s="266"/>
      <c r="BK70" s="266"/>
      <c r="BL70" s="266"/>
      <c r="BM70" s="266"/>
      <c r="BN70" s="266"/>
      <c r="BO70" s="266"/>
      <c r="BP70" s="266"/>
      <c r="BQ70" s="263">
        <v>64</v>
      </c>
      <c r="BR70" s="268"/>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7"/>
    </row>
    <row r="71" spans="1:131" s="248" customFormat="1" ht="26.25" customHeight="1" x14ac:dyDescent="0.2">
      <c r="A71" s="262">
        <v>4</v>
      </c>
      <c r="B71" s="918"/>
      <c r="C71" s="919"/>
      <c r="D71" s="919"/>
      <c r="E71" s="919"/>
      <c r="F71" s="919"/>
      <c r="G71" s="919"/>
      <c r="H71" s="919"/>
      <c r="I71" s="919"/>
      <c r="J71" s="919"/>
      <c r="K71" s="919"/>
      <c r="L71" s="919"/>
      <c r="M71" s="919"/>
      <c r="N71" s="919"/>
      <c r="O71" s="919"/>
      <c r="P71" s="920"/>
      <c r="Q71" s="921"/>
      <c r="R71" s="876"/>
      <c r="S71" s="876"/>
      <c r="T71" s="876"/>
      <c r="U71" s="876"/>
      <c r="V71" s="876"/>
      <c r="W71" s="876"/>
      <c r="X71" s="876"/>
      <c r="Y71" s="876"/>
      <c r="Z71" s="876"/>
      <c r="AA71" s="876"/>
      <c r="AB71" s="876"/>
      <c r="AC71" s="876"/>
      <c r="AD71" s="876"/>
      <c r="AE71" s="876"/>
      <c r="AF71" s="876"/>
      <c r="AG71" s="876"/>
      <c r="AH71" s="876"/>
      <c r="AI71" s="876"/>
      <c r="AJ71" s="876"/>
      <c r="AK71" s="876"/>
      <c r="AL71" s="876"/>
      <c r="AM71" s="876"/>
      <c r="AN71" s="876"/>
      <c r="AO71" s="876"/>
      <c r="AP71" s="876"/>
      <c r="AQ71" s="876"/>
      <c r="AR71" s="876"/>
      <c r="AS71" s="876"/>
      <c r="AT71" s="876"/>
      <c r="AU71" s="876"/>
      <c r="AV71" s="876"/>
      <c r="AW71" s="876"/>
      <c r="AX71" s="876"/>
      <c r="AY71" s="876"/>
      <c r="AZ71" s="924"/>
      <c r="BA71" s="924"/>
      <c r="BB71" s="924"/>
      <c r="BC71" s="924"/>
      <c r="BD71" s="925"/>
      <c r="BE71" s="266"/>
      <c r="BF71" s="266"/>
      <c r="BG71" s="266"/>
      <c r="BH71" s="266"/>
      <c r="BI71" s="266"/>
      <c r="BJ71" s="266"/>
      <c r="BK71" s="266"/>
      <c r="BL71" s="266"/>
      <c r="BM71" s="266"/>
      <c r="BN71" s="266"/>
      <c r="BO71" s="266"/>
      <c r="BP71" s="266"/>
      <c r="BQ71" s="263">
        <v>65</v>
      </c>
      <c r="BR71" s="268"/>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7"/>
    </row>
    <row r="72" spans="1:131" s="248" customFormat="1" ht="26.25" customHeight="1" x14ac:dyDescent="0.2">
      <c r="A72" s="262">
        <v>5</v>
      </c>
      <c r="B72" s="918"/>
      <c r="C72" s="919"/>
      <c r="D72" s="919"/>
      <c r="E72" s="919"/>
      <c r="F72" s="919"/>
      <c r="G72" s="919"/>
      <c r="H72" s="919"/>
      <c r="I72" s="919"/>
      <c r="J72" s="919"/>
      <c r="K72" s="919"/>
      <c r="L72" s="919"/>
      <c r="M72" s="919"/>
      <c r="N72" s="919"/>
      <c r="O72" s="919"/>
      <c r="P72" s="920"/>
      <c r="Q72" s="921"/>
      <c r="R72" s="876"/>
      <c r="S72" s="876"/>
      <c r="T72" s="876"/>
      <c r="U72" s="876"/>
      <c r="V72" s="876"/>
      <c r="W72" s="876"/>
      <c r="X72" s="876"/>
      <c r="Y72" s="876"/>
      <c r="Z72" s="876"/>
      <c r="AA72" s="876"/>
      <c r="AB72" s="876"/>
      <c r="AC72" s="876"/>
      <c r="AD72" s="876"/>
      <c r="AE72" s="876"/>
      <c r="AF72" s="876"/>
      <c r="AG72" s="876"/>
      <c r="AH72" s="876"/>
      <c r="AI72" s="876"/>
      <c r="AJ72" s="876"/>
      <c r="AK72" s="876"/>
      <c r="AL72" s="876"/>
      <c r="AM72" s="876"/>
      <c r="AN72" s="876"/>
      <c r="AO72" s="876"/>
      <c r="AP72" s="876"/>
      <c r="AQ72" s="876"/>
      <c r="AR72" s="876"/>
      <c r="AS72" s="876"/>
      <c r="AT72" s="876"/>
      <c r="AU72" s="876"/>
      <c r="AV72" s="876"/>
      <c r="AW72" s="876"/>
      <c r="AX72" s="876"/>
      <c r="AY72" s="876"/>
      <c r="AZ72" s="924"/>
      <c r="BA72" s="924"/>
      <c r="BB72" s="924"/>
      <c r="BC72" s="924"/>
      <c r="BD72" s="925"/>
      <c r="BE72" s="266"/>
      <c r="BF72" s="266"/>
      <c r="BG72" s="266"/>
      <c r="BH72" s="266"/>
      <c r="BI72" s="266"/>
      <c r="BJ72" s="266"/>
      <c r="BK72" s="266"/>
      <c r="BL72" s="266"/>
      <c r="BM72" s="266"/>
      <c r="BN72" s="266"/>
      <c r="BO72" s="266"/>
      <c r="BP72" s="266"/>
      <c r="BQ72" s="263">
        <v>66</v>
      </c>
      <c r="BR72" s="268"/>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7"/>
    </row>
    <row r="73" spans="1:131" s="248" customFormat="1" ht="26.25" customHeight="1" x14ac:dyDescent="0.2">
      <c r="A73" s="262">
        <v>6</v>
      </c>
      <c r="B73" s="918"/>
      <c r="C73" s="919"/>
      <c r="D73" s="919"/>
      <c r="E73" s="919"/>
      <c r="F73" s="919"/>
      <c r="G73" s="919"/>
      <c r="H73" s="919"/>
      <c r="I73" s="919"/>
      <c r="J73" s="919"/>
      <c r="K73" s="919"/>
      <c r="L73" s="919"/>
      <c r="M73" s="919"/>
      <c r="N73" s="919"/>
      <c r="O73" s="919"/>
      <c r="P73" s="920"/>
      <c r="Q73" s="921"/>
      <c r="R73" s="876"/>
      <c r="S73" s="876"/>
      <c r="T73" s="876"/>
      <c r="U73" s="876"/>
      <c r="V73" s="876"/>
      <c r="W73" s="876"/>
      <c r="X73" s="876"/>
      <c r="Y73" s="876"/>
      <c r="Z73" s="876"/>
      <c r="AA73" s="876"/>
      <c r="AB73" s="876"/>
      <c r="AC73" s="876"/>
      <c r="AD73" s="876"/>
      <c r="AE73" s="876"/>
      <c r="AF73" s="876"/>
      <c r="AG73" s="876"/>
      <c r="AH73" s="876"/>
      <c r="AI73" s="876"/>
      <c r="AJ73" s="876"/>
      <c r="AK73" s="876"/>
      <c r="AL73" s="876"/>
      <c r="AM73" s="876"/>
      <c r="AN73" s="876"/>
      <c r="AO73" s="876"/>
      <c r="AP73" s="876"/>
      <c r="AQ73" s="876"/>
      <c r="AR73" s="876"/>
      <c r="AS73" s="876"/>
      <c r="AT73" s="876"/>
      <c r="AU73" s="876"/>
      <c r="AV73" s="876"/>
      <c r="AW73" s="876"/>
      <c r="AX73" s="876"/>
      <c r="AY73" s="876"/>
      <c r="AZ73" s="924"/>
      <c r="BA73" s="924"/>
      <c r="BB73" s="924"/>
      <c r="BC73" s="924"/>
      <c r="BD73" s="925"/>
      <c r="BE73" s="266"/>
      <c r="BF73" s="266"/>
      <c r="BG73" s="266"/>
      <c r="BH73" s="266"/>
      <c r="BI73" s="266"/>
      <c r="BJ73" s="266"/>
      <c r="BK73" s="266"/>
      <c r="BL73" s="266"/>
      <c r="BM73" s="266"/>
      <c r="BN73" s="266"/>
      <c r="BO73" s="266"/>
      <c r="BP73" s="266"/>
      <c r="BQ73" s="263">
        <v>67</v>
      </c>
      <c r="BR73" s="268"/>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7"/>
    </row>
    <row r="74" spans="1:131" s="248" customFormat="1" ht="26.25" customHeight="1" x14ac:dyDescent="0.2">
      <c r="A74" s="262">
        <v>7</v>
      </c>
      <c r="B74" s="918"/>
      <c r="C74" s="919"/>
      <c r="D74" s="919"/>
      <c r="E74" s="919"/>
      <c r="F74" s="919"/>
      <c r="G74" s="919"/>
      <c r="H74" s="919"/>
      <c r="I74" s="919"/>
      <c r="J74" s="919"/>
      <c r="K74" s="919"/>
      <c r="L74" s="919"/>
      <c r="M74" s="919"/>
      <c r="N74" s="919"/>
      <c r="O74" s="919"/>
      <c r="P74" s="920"/>
      <c r="Q74" s="921"/>
      <c r="R74" s="876"/>
      <c r="S74" s="876"/>
      <c r="T74" s="876"/>
      <c r="U74" s="876"/>
      <c r="V74" s="876"/>
      <c r="W74" s="876"/>
      <c r="X74" s="876"/>
      <c r="Y74" s="876"/>
      <c r="Z74" s="876"/>
      <c r="AA74" s="876"/>
      <c r="AB74" s="876"/>
      <c r="AC74" s="876"/>
      <c r="AD74" s="876"/>
      <c r="AE74" s="876"/>
      <c r="AF74" s="876"/>
      <c r="AG74" s="876"/>
      <c r="AH74" s="876"/>
      <c r="AI74" s="876"/>
      <c r="AJ74" s="876"/>
      <c r="AK74" s="876"/>
      <c r="AL74" s="876"/>
      <c r="AM74" s="876"/>
      <c r="AN74" s="876"/>
      <c r="AO74" s="876"/>
      <c r="AP74" s="876"/>
      <c r="AQ74" s="876"/>
      <c r="AR74" s="876"/>
      <c r="AS74" s="876"/>
      <c r="AT74" s="876"/>
      <c r="AU74" s="876"/>
      <c r="AV74" s="876"/>
      <c r="AW74" s="876"/>
      <c r="AX74" s="876"/>
      <c r="AY74" s="876"/>
      <c r="AZ74" s="924"/>
      <c r="BA74" s="924"/>
      <c r="BB74" s="924"/>
      <c r="BC74" s="924"/>
      <c r="BD74" s="925"/>
      <c r="BE74" s="266"/>
      <c r="BF74" s="266"/>
      <c r="BG74" s="266"/>
      <c r="BH74" s="266"/>
      <c r="BI74" s="266"/>
      <c r="BJ74" s="266"/>
      <c r="BK74" s="266"/>
      <c r="BL74" s="266"/>
      <c r="BM74" s="266"/>
      <c r="BN74" s="266"/>
      <c r="BO74" s="266"/>
      <c r="BP74" s="266"/>
      <c r="BQ74" s="263">
        <v>68</v>
      </c>
      <c r="BR74" s="268"/>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7"/>
    </row>
    <row r="75" spans="1:131" s="248" customFormat="1" ht="26.25" customHeight="1" x14ac:dyDescent="0.2">
      <c r="A75" s="262">
        <v>8</v>
      </c>
      <c r="B75" s="918"/>
      <c r="C75" s="919"/>
      <c r="D75" s="919"/>
      <c r="E75" s="919"/>
      <c r="F75" s="919"/>
      <c r="G75" s="919"/>
      <c r="H75" s="919"/>
      <c r="I75" s="919"/>
      <c r="J75" s="919"/>
      <c r="K75" s="919"/>
      <c r="L75" s="919"/>
      <c r="M75" s="919"/>
      <c r="N75" s="919"/>
      <c r="O75" s="919"/>
      <c r="P75" s="920"/>
      <c r="Q75" s="926"/>
      <c r="R75" s="923"/>
      <c r="S75" s="923"/>
      <c r="T75" s="923"/>
      <c r="U75" s="875"/>
      <c r="V75" s="922"/>
      <c r="W75" s="923"/>
      <c r="X75" s="923"/>
      <c r="Y75" s="923"/>
      <c r="Z75" s="875"/>
      <c r="AA75" s="922"/>
      <c r="AB75" s="923"/>
      <c r="AC75" s="923"/>
      <c r="AD75" s="923"/>
      <c r="AE75" s="875"/>
      <c r="AF75" s="922"/>
      <c r="AG75" s="923"/>
      <c r="AH75" s="923"/>
      <c r="AI75" s="923"/>
      <c r="AJ75" s="875"/>
      <c r="AK75" s="922"/>
      <c r="AL75" s="923"/>
      <c r="AM75" s="923"/>
      <c r="AN75" s="923"/>
      <c r="AO75" s="875"/>
      <c r="AP75" s="922"/>
      <c r="AQ75" s="923"/>
      <c r="AR75" s="923"/>
      <c r="AS75" s="923"/>
      <c r="AT75" s="875"/>
      <c r="AU75" s="922"/>
      <c r="AV75" s="923"/>
      <c r="AW75" s="923"/>
      <c r="AX75" s="923"/>
      <c r="AY75" s="875"/>
      <c r="AZ75" s="924"/>
      <c r="BA75" s="924"/>
      <c r="BB75" s="924"/>
      <c r="BC75" s="924"/>
      <c r="BD75" s="925"/>
      <c r="BE75" s="266"/>
      <c r="BF75" s="266"/>
      <c r="BG75" s="266"/>
      <c r="BH75" s="266"/>
      <c r="BI75" s="266"/>
      <c r="BJ75" s="266"/>
      <c r="BK75" s="266"/>
      <c r="BL75" s="266"/>
      <c r="BM75" s="266"/>
      <c r="BN75" s="266"/>
      <c r="BO75" s="266"/>
      <c r="BP75" s="266"/>
      <c r="BQ75" s="263">
        <v>69</v>
      </c>
      <c r="BR75" s="268"/>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7"/>
    </row>
    <row r="76" spans="1:131" s="248" customFormat="1" ht="26.25" customHeight="1" x14ac:dyDescent="0.2">
      <c r="A76" s="262">
        <v>9</v>
      </c>
      <c r="B76" s="918"/>
      <c r="C76" s="919"/>
      <c r="D76" s="919"/>
      <c r="E76" s="919"/>
      <c r="F76" s="919"/>
      <c r="G76" s="919"/>
      <c r="H76" s="919"/>
      <c r="I76" s="919"/>
      <c r="J76" s="919"/>
      <c r="K76" s="919"/>
      <c r="L76" s="919"/>
      <c r="M76" s="919"/>
      <c r="N76" s="919"/>
      <c r="O76" s="919"/>
      <c r="P76" s="920"/>
      <c r="Q76" s="926"/>
      <c r="R76" s="923"/>
      <c r="S76" s="923"/>
      <c r="T76" s="923"/>
      <c r="U76" s="875"/>
      <c r="V76" s="922"/>
      <c r="W76" s="923"/>
      <c r="X76" s="923"/>
      <c r="Y76" s="923"/>
      <c r="Z76" s="875"/>
      <c r="AA76" s="922"/>
      <c r="AB76" s="923"/>
      <c r="AC76" s="923"/>
      <c r="AD76" s="923"/>
      <c r="AE76" s="875"/>
      <c r="AF76" s="922"/>
      <c r="AG76" s="923"/>
      <c r="AH76" s="923"/>
      <c r="AI76" s="923"/>
      <c r="AJ76" s="875"/>
      <c r="AK76" s="922"/>
      <c r="AL76" s="923"/>
      <c r="AM76" s="923"/>
      <c r="AN76" s="923"/>
      <c r="AO76" s="875"/>
      <c r="AP76" s="922"/>
      <c r="AQ76" s="923"/>
      <c r="AR76" s="923"/>
      <c r="AS76" s="923"/>
      <c r="AT76" s="875"/>
      <c r="AU76" s="922"/>
      <c r="AV76" s="923"/>
      <c r="AW76" s="923"/>
      <c r="AX76" s="923"/>
      <c r="AY76" s="875"/>
      <c r="AZ76" s="924"/>
      <c r="BA76" s="924"/>
      <c r="BB76" s="924"/>
      <c r="BC76" s="924"/>
      <c r="BD76" s="925"/>
      <c r="BE76" s="266"/>
      <c r="BF76" s="266"/>
      <c r="BG76" s="266"/>
      <c r="BH76" s="266"/>
      <c r="BI76" s="266"/>
      <c r="BJ76" s="266"/>
      <c r="BK76" s="266"/>
      <c r="BL76" s="266"/>
      <c r="BM76" s="266"/>
      <c r="BN76" s="266"/>
      <c r="BO76" s="266"/>
      <c r="BP76" s="266"/>
      <c r="BQ76" s="263">
        <v>70</v>
      </c>
      <c r="BR76" s="268"/>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7"/>
    </row>
    <row r="77" spans="1:131" s="248" customFormat="1" ht="26.25" customHeight="1" x14ac:dyDescent="0.2">
      <c r="A77" s="262">
        <v>10</v>
      </c>
      <c r="B77" s="918"/>
      <c r="C77" s="919"/>
      <c r="D77" s="919"/>
      <c r="E77" s="919"/>
      <c r="F77" s="919"/>
      <c r="G77" s="919"/>
      <c r="H77" s="919"/>
      <c r="I77" s="919"/>
      <c r="J77" s="919"/>
      <c r="K77" s="919"/>
      <c r="L77" s="919"/>
      <c r="M77" s="919"/>
      <c r="N77" s="919"/>
      <c r="O77" s="919"/>
      <c r="P77" s="920"/>
      <c r="Q77" s="926"/>
      <c r="R77" s="923"/>
      <c r="S77" s="923"/>
      <c r="T77" s="923"/>
      <c r="U77" s="875"/>
      <c r="V77" s="922"/>
      <c r="W77" s="923"/>
      <c r="X77" s="923"/>
      <c r="Y77" s="923"/>
      <c r="Z77" s="875"/>
      <c r="AA77" s="922"/>
      <c r="AB77" s="923"/>
      <c r="AC77" s="923"/>
      <c r="AD77" s="923"/>
      <c r="AE77" s="875"/>
      <c r="AF77" s="922"/>
      <c r="AG77" s="923"/>
      <c r="AH77" s="923"/>
      <c r="AI77" s="923"/>
      <c r="AJ77" s="875"/>
      <c r="AK77" s="922"/>
      <c r="AL77" s="923"/>
      <c r="AM77" s="923"/>
      <c r="AN77" s="923"/>
      <c r="AO77" s="875"/>
      <c r="AP77" s="922"/>
      <c r="AQ77" s="923"/>
      <c r="AR77" s="923"/>
      <c r="AS77" s="923"/>
      <c r="AT77" s="875"/>
      <c r="AU77" s="922"/>
      <c r="AV77" s="923"/>
      <c r="AW77" s="923"/>
      <c r="AX77" s="923"/>
      <c r="AY77" s="875"/>
      <c r="AZ77" s="924"/>
      <c r="BA77" s="924"/>
      <c r="BB77" s="924"/>
      <c r="BC77" s="924"/>
      <c r="BD77" s="925"/>
      <c r="BE77" s="266"/>
      <c r="BF77" s="266"/>
      <c r="BG77" s="266"/>
      <c r="BH77" s="266"/>
      <c r="BI77" s="266"/>
      <c r="BJ77" s="266"/>
      <c r="BK77" s="266"/>
      <c r="BL77" s="266"/>
      <c r="BM77" s="266"/>
      <c r="BN77" s="266"/>
      <c r="BO77" s="266"/>
      <c r="BP77" s="266"/>
      <c r="BQ77" s="263">
        <v>71</v>
      </c>
      <c r="BR77" s="268"/>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7"/>
    </row>
    <row r="78" spans="1:131" s="248" customFormat="1" ht="26.25" customHeight="1" x14ac:dyDescent="0.2">
      <c r="A78" s="262">
        <v>11</v>
      </c>
      <c r="B78" s="918"/>
      <c r="C78" s="919"/>
      <c r="D78" s="919"/>
      <c r="E78" s="919"/>
      <c r="F78" s="919"/>
      <c r="G78" s="919"/>
      <c r="H78" s="919"/>
      <c r="I78" s="919"/>
      <c r="J78" s="919"/>
      <c r="K78" s="919"/>
      <c r="L78" s="919"/>
      <c r="M78" s="919"/>
      <c r="N78" s="919"/>
      <c r="O78" s="919"/>
      <c r="P78" s="920"/>
      <c r="Q78" s="921"/>
      <c r="R78" s="876"/>
      <c r="S78" s="876"/>
      <c r="T78" s="876"/>
      <c r="U78" s="876"/>
      <c r="V78" s="876"/>
      <c r="W78" s="876"/>
      <c r="X78" s="87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6"/>
      <c r="AY78" s="876"/>
      <c r="AZ78" s="924"/>
      <c r="BA78" s="924"/>
      <c r="BB78" s="924"/>
      <c r="BC78" s="924"/>
      <c r="BD78" s="925"/>
      <c r="BE78" s="266"/>
      <c r="BF78" s="266"/>
      <c r="BG78" s="266"/>
      <c r="BH78" s="266"/>
      <c r="BI78" s="266"/>
      <c r="BJ78" s="269"/>
      <c r="BK78" s="269"/>
      <c r="BL78" s="269"/>
      <c r="BM78" s="269"/>
      <c r="BN78" s="269"/>
      <c r="BO78" s="266"/>
      <c r="BP78" s="266"/>
      <c r="BQ78" s="263">
        <v>72</v>
      </c>
      <c r="BR78" s="268"/>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7"/>
    </row>
    <row r="79" spans="1:131" s="248" customFormat="1" ht="26.25" customHeight="1" x14ac:dyDescent="0.2">
      <c r="A79" s="262">
        <v>12</v>
      </c>
      <c r="B79" s="918"/>
      <c r="C79" s="919"/>
      <c r="D79" s="919"/>
      <c r="E79" s="919"/>
      <c r="F79" s="919"/>
      <c r="G79" s="919"/>
      <c r="H79" s="919"/>
      <c r="I79" s="919"/>
      <c r="J79" s="919"/>
      <c r="K79" s="919"/>
      <c r="L79" s="919"/>
      <c r="M79" s="919"/>
      <c r="N79" s="919"/>
      <c r="O79" s="919"/>
      <c r="P79" s="920"/>
      <c r="Q79" s="921"/>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876"/>
      <c r="AP79" s="876"/>
      <c r="AQ79" s="876"/>
      <c r="AR79" s="876"/>
      <c r="AS79" s="876"/>
      <c r="AT79" s="876"/>
      <c r="AU79" s="876"/>
      <c r="AV79" s="876"/>
      <c r="AW79" s="876"/>
      <c r="AX79" s="876"/>
      <c r="AY79" s="876"/>
      <c r="AZ79" s="924"/>
      <c r="BA79" s="924"/>
      <c r="BB79" s="924"/>
      <c r="BC79" s="924"/>
      <c r="BD79" s="925"/>
      <c r="BE79" s="266"/>
      <c r="BF79" s="266"/>
      <c r="BG79" s="266"/>
      <c r="BH79" s="266"/>
      <c r="BI79" s="266"/>
      <c r="BJ79" s="269"/>
      <c r="BK79" s="269"/>
      <c r="BL79" s="269"/>
      <c r="BM79" s="269"/>
      <c r="BN79" s="269"/>
      <c r="BO79" s="266"/>
      <c r="BP79" s="266"/>
      <c r="BQ79" s="263">
        <v>73</v>
      </c>
      <c r="BR79" s="268"/>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7"/>
    </row>
    <row r="80" spans="1:131" s="248" customFormat="1" ht="26.25" customHeight="1" x14ac:dyDescent="0.2">
      <c r="A80" s="262">
        <v>13</v>
      </c>
      <c r="B80" s="918"/>
      <c r="C80" s="919"/>
      <c r="D80" s="919"/>
      <c r="E80" s="919"/>
      <c r="F80" s="919"/>
      <c r="G80" s="919"/>
      <c r="H80" s="919"/>
      <c r="I80" s="919"/>
      <c r="J80" s="919"/>
      <c r="K80" s="919"/>
      <c r="L80" s="919"/>
      <c r="M80" s="919"/>
      <c r="N80" s="919"/>
      <c r="O80" s="919"/>
      <c r="P80" s="920"/>
      <c r="Q80" s="921"/>
      <c r="R80" s="876"/>
      <c r="S80" s="876"/>
      <c r="T80" s="876"/>
      <c r="U80" s="876"/>
      <c r="V80" s="876"/>
      <c r="W80" s="876"/>
      <c r="X80" s="876"/>
      <c r="Y80" s="876"/>
      <c r="Z80" s="876"/>
      <c r="AA80" s="876"/>
      <c r="AB80" s="876"/>
      <c r="AC80" s="876"/>
      <c r="AD80" s="876"/>
      <c r="AE80" s="876"/>
      <c r="AF80" s="876"/>
      <c r="AG80" s="876"/>
      <c r="AH80" s="876"/>
      <c r="AI80" s="876"/>
      <c r="AJ80" s="876"/>
      <c r="AK80" s="876"/>
      <c r="AL80" s="876"/>
      <c r="AM80" s="876"/>
      <c r="AN80" s="876"/>
      <c r="AO80" s="876"/>
      <c r="AP80" s="876"/>
      <c r="AQ80" s="876"/>
      <c r="AR80" s="876"/>
      <c r="AS80" s="876"/>
      <c r="AT80" s="876"/>
      <c r="AU80" s="876"/>
      <c r="AV80" s="876"/>
      <c r="AW80" s="876"/>
      <c r="AX80" s="876"/>
      <c r="AY80" s="876"/>
      <c r="AZ80" s="924"/>
      <c r="BA80" s="924"/>
      <c r="BB80" s="924"/>
      <c r="BC80" s="924"/>
      <c r="BD80" s="925"/>
      <c r="BE80" s="266"/>
      <c r="BF80" s="266"/>
      <c r="BG80" s="266"/>
      <c r="BH80" s="266"/>
      <c r="BI80" s="266"/>
      <c r="BJ80" s="266"/>
      <c r="BK80" s="266"/>
      <c r="BL80" s="266"/>
      <c r="BM80" s="266"/>
      <c r="BN80" s="266"/>
      <c r="BO80" s="266"/>
      <c r="BP80" s="266"/>
      <c r="BQ80" s="263">
        <v>74</v>
      </c>
      <c r="BR80" s="268"/>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7"/>
    </row>
    <row r="81" spans="1:131" s="248" customFormat="1" ht="26.25" customHeight="1" x14ac:dyDescent="0.2">
      <c r="A81" s="262">
        <v>14</v>
      </c>
      <c r="B81" s="918"/>
      <c r="C81" s="919"/>
      <c r="D81" s="919"/>
      <c r="E81" s="919"/>
      <c r="F81" s="919"/>
      <c r="G81" s="919"/>
      <c r="H81" s="919"/>
      <c r="I81" s="919"/>
      <c r="J81" s="919"/>
      <c r="K81" s="919"/>
      <c r="L81" s="919"/>
      <c r="M81" s="919"/>
      <c r="N81" s="919"/>
      <c r="O81" s="919"/>
      <c r="P81" s="920"/>
      <c r="Q81" s="921"/>
      <c r="R81" s="876"/>
      <c r="S81" s="876"/>
      <c r="T81" s="876"/>
      <c r="U81" s="876"/>
      <c r="V81" s="876"/>
      <c r="W81" s="876"/>
      <c r="X81" s="876"/>
      <c r="Y81" s="876"/>
      <c r="Z81" s="876"/>
      <c r="AA81" s="876"/>
      <c r="AB81" s="876"/>
      <c r="AC81" s="876"/>
      <c r="AD81" s="876"/>
      <c r="AE81" s="876"/>
      <c r="AF81" s="876"/>
      <c r="AG81" s="876"/>
      <c r="AH81" s="876"/>
      <c r="AI81" s="876"/>
      <c r="AJ81" s="876"/>
      <c r="AK81" s="876"/>
      <c r="AL81" s="876"/>
      <c r="AM81" s="876"/>
      <c r="AN81" s="876"/>
      <c r="AO81" s="876"/>
      <c r="AP81" s="876"/>
      <c r="AQ81" s="876"/>
      <c r="AR81" s="876"/>
      <c r="AS81" s="876"/>
      <c r="AT81" s="876"/>
      <c r="AU81" s="876"/>
      <c r="AV81" s="876"/>
      <c r="AW81" s="876"/>
      <c r="AX81" s="876"/>
      <c r="AY81" s="876"/>
      <c r="AZ81" s="924"/>
      <c r="BA81" s="924"/>
      <c r="BB81" s="924"/>
      <c r="BC81" s="924"/>
      <c r="BD81" s="925"/>
      <c r="BE81" s="266"/>
      <c r="BF81" s="266"/>
      <c r="BG81" s="266"/>
      <c r="BH81" s="266"/>
      <c r="BI81" s="266"/>
      <c r="BJ81" s="266"/>
      <c r="BK81" s="266"/>
      <c r="BL81" s="266"/>
      <c r="BM81" s="266"/>
      <c r="BN81" s="266"/>
      <c r="BO81" s="266"/>
      <c r="BP81" s="266"/>
      <c r="BQ81" s="263">
        <v>75</v>
      </c>
      <c r="BR81" s="268"/>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7"/>
    </row>
    <row r="82" spans="1:131" s="248" customFormat="1" ht="26.25" customHeight="1" x14ac:dyDescent="0.2">
      <c r="A82" s="262">
        <v>15</v>
      </c>
      <c r="B82" s="918"/>
      <c r="C82" s="919"/>
      <c r="D82" s="919"/>
      <c r="E82" s="919"/>
      <c r="F82" s="919"/>
      <c r="G82" s="919"/>
      <c r="H82" s="919"/>
      <c r="I82" s="919"/>
      <c r="J82" s="919"/>
      <c r="K82" s="919"/>
      <c r="L82" s="919"/>
      <c r="M82" s="919"/>
      <c r="N82" s="919"/>
      <c r="O82" s="919"/>
      <c r="P82" s="920"/>
      <c r="Q82" s="921"/>
      <c r="R82" s="876"/>
      <c r="S82" s="876"/>
      <c r="T82" s="876"/>
      <c r="U82" s="876"/>
      <c r="V82" s="876"/>
      <c r="W82" s="876"/>
      <c r="X82" s="876"/>
      <c r="Y82" s="876"/>
      <c r="Z82" s="876"/>
      <c r="AA82" s="876"/>
      <c r="AB82" s="876"/>
      <c r="AC82" s="876"/>
      <c r="AD82" s="876"/>
      <c r="AE82" s="876"/>
      <c r="AF82" s="876"/>
      <c r="AG82" s="876"/>
      <c r="AH82" s="876"/>
      <c r="AI82" s="876"/>
      <c r="AJ82" s="876"/>
      <c r="AK82" s="876"/>
      <c r="AL82" s="876"/>
      <c r="AM82" s="876"/>
      <c r="AN82" s="876"/>
      <c r="AO82" s="876"/>
      <c r="AP82" s="876"/>
      <c r="AQ82" s="876"/>
      <c r="AR82" s="876"/>
      <c r="AS82" s="876"/>
      <c r="AT82" s="876"/>
      <c r="AU82" s="876"/>
      <c r="AV82" s="876"/>
      <c r="AW82" s="876"/>
      <c r="AX82" s="876"/>
      <c r="AY82" s="876"/>
      <c r="AZ82" s="924"/>
      <c r="BA82" s="924"/>
      <c r="BB82" s="924"/>
      <c r="BC82" s="924"/>
      <c r="BD82" s="925"/>
      <c r="BE82" s="266"/>
      <c r="BF82" s="266"/>
      <c r="BG82" s="266"/>
      <c r="BH82" s="266"/>
      <c r="BI82" s="266"/>
      <c r="BJ82" s="266"/>
      <c r="BK82" s="266"/>
      <c r="BL82" s="266"/>
      <c r="BM82" s="266"/>
      <c r="BN82" s="266"/>
      <c r="BO82" s="266"/>
      <c r="BP82" s="266"/>
      <c r="BQ82" s="263">
        <v>76</v>
      </c>
      <c r="BR82" s="268"/>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7"/>
    </row>
    <row r="83" spans="1:131" s="248" customFormat="1" ht="26.25" customHeight="1" x14ac:dyDescent="0.2">
      <c r="A83" s="262">
        <v>16</v>
      </c>
      <c r="B83" s="918"/>
      <c r="C83" s="919"/>
      <c r="D83" s="919"/>
      <c r="E83" s="919"/>
      <c r="F83" s="919"/>
      <c r="G83" s="919"/>
      <c r="H83" s="919"/>
      <c r="I83" s="919"/>
      <c r="J83" s="919"/>
      <c r="K83" s="919"/>
      <c r="L83" s="919"/>
      <c r="M83" s="919"/>
      <c r="N83" s="919"/>
      <c r="O83" s="919"/>
      <c r="P83" s="920"/>
      <c r="Q83" s="921"/>
      <c r="R83" s="876"/>
      <c r="S83" s="876"/>
      <c r="T83" s="876"/>
      <c r="U83" s="876"/>
      <c r="V83" s="876"/>
      <c r="W83" s="876"/>
      <c r="X83" s="876"/>
      <c r="Y83" s="876"/>
      <c r="Z83" s="876"/>
      <c r="AA83" s="876"/>
      <c r="AB83" s="876"/>
      <c r="AC83" s="876"/>
      <c r="AD83" s="876"/>
      <c r="AE83" s="876"/>
      <c r="AF83" s="876"/>
      <c r="AG83" s="876"/>
      <c r="AH83" s="876"/>
      <c r="AI83" s="876"/>
      <c r="AJ83" s="876"/>
      <c r="AK83" s="876"/>
      <c r="AL83" s="876"/>
      <c r="AM83" s="876"/>
      <c r="AN83" s="876"/>
      <c r="AO83" s="876"/>
      <c r="AP83" s="876"/>
      <c r="AQ83" s="876"/>
      <c r="AR83" s="876"/>
      <c r="AS83" s="876"/>
      <c r="AT83" s="876"/>
      <c r="AU83" s="876"/>
      <c r="AV83" s="876"/>
      <c r="AW83" s="876"/>
      <c r="AX83" s="876"/>
      <c r="AY83" s="876"/>
      <c r="AZ83" s="924"/>
      <c r="BA83" s="924"/>
      <c r="BB83" s="924"/>
      <c r="BC83" s="924"/>
      <c r="BD83" s="925"/>
      <c r="BE83" s="266"/>
      <c r="BF83" s="266"/>
      <c r="BG83" s="266"/>
      <c r="BH83" s="266"/>
      <c r="BI83" s="266"/>
      <c r="BJ83" s="266"/>
      <c r="BK83" s="266"/>
      <c r="BL83" s="266"/>
      <c r="BM83" s="266"/>
      <c r="BN83" s="266"/>
      <c r="BO83" s="266"/>
      <c r="BP83" s="266"/>
      <c r="BQ83" s="263">
        <v>77</v>
      </c>
      <c r="BR83" s="268"/>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7"/>
    </row>
    <row r="84" spans="1:131" s="248" customFormat="1" ht="26.25" customHeight="1" x14ac:dyDescent="0.2">
      <c r="A84" s="262">
        <v>17</v>
      </c>
      <c r="B84" s="918"/>
      <c r="C84" s="919"/>
      <c r="D84" s="919"/>
      <c r="E84" s="919"/>
      <c r="F84" s="919"/>
      <c r="G84" s="919"/>
      <c r="H84" s="919"/>
      <c r="I84" s="919"/>
      <c r="J84" s="919"/>
      <c r="K84" s="919"/>
      <c r="L84" s="919"/>
      <c r="M84" s="919"/>
      <c r="N84" s="919"/>
      <c r="O84" s="919"/>
      <c r="P84" s="920"/>
      <c r="Q84" s="921"/>
      <c r="R84" s="876"/>
      <c r="S84" s="876"/>
      <c r="T84" s="876"/>
      <c r="U84" s="876"/>
      <c r="V84" s="876"/>
      <c r="W84" s="876"/>
      <c r="X84" s="876"/>
      <c r="Y84" s="876"/>
      <c r="Z84" s="876"/>
      <c r="AA84" s="876"/>
      <c r="AB84" s="876"/>
      <c r="AC84" s="876"/>
      <c r="AD84" s="876"/>
      <c r="AE84" s="876"/>
      <c r="AF84" s="876"/>
      <c r="AG84" s="876"/>
      <c r="AH84" s="876"/>
      <c r="AI84" s="876"/>
      <c r="AJ84" s="876"/>
      <c r="AK84" s="876"/>
      <c r="AL84" s="876"/>
      <c r="AM84" s="876"/>
      <c r="AN84" s="876"/>
      <c r="AO84" s="876"/>
      <c r="AP84" s="876"/>
      <c r="AQ84" s="876"/>
      <c r="AR84" s="876"/>
      <c r="AS84" s="876"/>
      <c r="AT84" s="876"/>
      <c r="AU84" s="876"/>
      <c r="AV84" s="876"/>
      <c r="AW84" s="876"/>
      <c r="AX84" s="876"/>
      <c r="AY84" s="876"/>
      <c r="AZ84" s="924"/>
      <c r="BA84" s="924"/>
      <c r="BB84" s="924"/>
      <c r="BC84" s="924"/>
      <c r="BD84" s="925"/>
      <c r="BE84" s="266"/>
      <c r="BF84" s="266"/>
      <c r="BG84" s="266"/>
      <c r="BH84" s="266"/>
      <c r="BI84" s="266"/>
      <c r="BJ84" s="266"/>
      <c r="BK84" s="266"/>
      <c r="BL84" s="266"/>
      <c r="BM84" s="266"/>
      <c r="BN84" s="266"/>
      <c r="BO84" s="266"/>
      <c r="BP84" s="266"/>
      <c r="BQ84" s="263">
        <v>78</v>
      </c>
      <c r="BR84" s="268"/>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7"/>
    </row>
    <row r="85" spans="1:131" s="248" customFormat="1" ht="26.25" customHeight="1" x14ac:dyDescent="0.2">
      <c r="A85" s="262">
        <v>18</v>
      </c>
      <c r="B85" s="918"/>
      <c r="C85" s="919"/>
      <c r="D85" s="919"/>
      <c r="E85" s="919"/>
      <c r="F85" s="919"/>
      <c r="G85" s="919"/>
      <c r="H85" s="919"/>
      <c r="I85" s="919"/>
      <c r="J85" s="919"/>
      <c r="K85" s="919"/>
      <c r="L85" s="919"/>
      <c r="M85" s="919"/>
      <c r="N85" s="919"/>
      <c r="O85" s="919"/>
      <c r="P85" s="920"/>
      <c r="Q85" s="921"/>
      <c r="R85" s="876"/>
      <c r="S85" s="876"/>
      <c r="T85" s="876"/>
      <c r="U85" s="876"/>
      <c r="V85" s="876"/>
      <c r="W85" s="876"/>
      <c r="X85" s="876"/>
      <c r="Y85" s="876"/>
      <c r="Z85" s="876"/>
      <c r="AA85" s="876"/>
      <c r="AB85" s="876"/>
      <c r="AC85" s="876"/>
      <c r="AD85" s="876"/>
      <c r="AE85" s="876"/>
      <c r="AF85" s="876"/>
      <c r="AG85" s="876"/>
      <c r="AH85" s="876"/>
      <c r="AI85" s="876"/>
      <c r="AJ85" s="876"/>
      <c r="AK85" s="876"/>
      <c r="AL85" s="876"/>
      <c r="AM85" s="876"/>
      <c r="AN85" s="876"/>
      <c r="AO85" s="876"/>
      <c r="AP85" s="876"/>
      <c r="AQ85" s="876"/>
      <c r="AR85" s="876"/>
      <c r="AS85" s="876"/>
      <c r="AT85" s="876"/>
      <c r="AU85" s="876"/>
      <c r="AV85" s="876"/>
      <c r="AW85" s="876"/>
      <c r="AX85" s="876"/>
      <c r="AY85" s="876"/>
      <c r="AZ85" s="924"/>
      <c r="BA85" s="924"/>
      <c r="BB85" s="924"/>
      <c r="BC85" s="924"/>
      <c r="BD85" s="925"/>
      <c r="BE85" s="266"/>
      <c r="BF85" s="266"/>
      <c r="BG85" s="266"/>
      <c r="BH85" s="266"/>
      <c r="BI85" s="266"/>
      <c r="BJ85" s="266"/>
      <c r="BK85" s="266"/>
      <c r="BL85" s="266"/>
      <c r="BM85" s="266"/>
      <c r="BN85" s="266"/>
      <c r="BO85" s="266"/>
      <c r="BP85" s="266"/>
      <c r="BQ85" s="263">
        <v>79</v>
      </c>
      <c r="BR85" s="268"/>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7"/>
    </row>
    <row r="86" spans="1:131" s="248" customFormat="1" ht="26.25" customHeight="1" x14ac:dyDescent="0.2">
      <c r="A86" s="262">
        <v>19</v>
      </c>
      <c r="B86" s="918"/>
      <c r="C86" s="919"/>
      <c r="D86" s="919"/>
      <c r="E86" s="919"/>
      <c r="F86" s="919"/>
      <c r="G86" s="919"/>
      <c r="H86" s="919"/>
      <c r="I86" s="919"/>
      <c r="J86" s="919"/>
      <c r="K86" s="919"/>
      <c r="L86" s="919"/>
      <c r="M86" s="919"/>
      <c r="N86" s="919"/>
      <c r="O86" s="919"/>
      <c r="P86" s="920"/>
      <c r="Q86" s="921"/>
      <c r="R86" s="876"/>
      <c r="S86" s="876"/>
      <c r="T86" s="876"/>
      <c r="U86" s="876"/>
      <c r="V86" s="876"/>
      <c r="W86" s="876"/>
      <c r="X86" s="876"/>
      <c r="Y86" s="876"/>
      <c r="Z86" s="876"/>
      <c r="AA86" s="876"/>
      <c r="AB86" s="876"/>
      <c r="AC86" s="876"/>
      <c r="AD86" s="876"/>
      <c r="AE86" s="876"/>
      <c r="AF86" s="876"/>
      <c r="AG86" s="876"/>
      <c r="AH86" s="876"/>
      <c r="AI86" s="876"/>
      <c r="AJ86" s="876"/>
      <c r="AK86" s="876"/>
      <c r="AL86" s="876"/>
      <c r="AM86" s="876"/>
      <c r="AN86" s="876"/>
      <c r="AO86" s="876"/>
      <c r="AP86" s="876"/>
      <c r="AQ86" s="876"/>
      <c r="AR86" s="876"/>
      <c r="AS86" s="876"/>
      <c r="AT86" s="876"/>
      <c r="AU86" s="876"/>
      <c r="AV86" s="876"/>
      <c r="AW86" s="876"/>
      <c r="AX86" s="876"/>
      <c r="AY86" s="876"/>
      <c r="AZ86" s="924"/>
      <c r="BA86" s="924"/>
      <c r="BB86" s="924"/>
      <c r="BC86" s="924"/>
      <c r="BD86" s="925"/>
      <c r="BE86" s="266"/>
      <c r="BF86" s="266"/>
      <c r="BG86" s="266"/>
      <c r="BH86" s="266"/>
      <c r="BI86" s="266"/>
      <c r="BJ86" s="266"/>
      <c r="BK86" s="266"/>
      <c r="BL86" s="266"/>
      <c r="BM86" s="266"/>
      <c r="BN86" s="266"/>
      <c r="BO86" s="266"/>
      <c r="BP86" s="266"/>
      <c r="BQ86" s="263">
        <v>80</v>
      </c>
      <c r="BR86" s="268"/>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7"/>
    </row>
    <row r="87" spans="1:131" s="248" customFormat="1" ht="26.25" customHeight="1" x14ac:dyDescent="0.2">
      <c r="A87" s="270">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6"/>
      <c r="BF87" s="266"/>
      <c r="BG87" s="266"/>
      <c r="BH87" s="266"/>
      <c r="BI87" s="266"/>
      <c r="BJ87" s="266"/>
      <c r="BK87" s="266"/>
      <c r="BL87" s="266"/>
      <c r="BM87" s="266"/>
      <c r="BN87" s="266"/>
      <c r="BO87" s="266"/>
      <c r="BP87" s="266"/>
      <c r="BQ87" s="263">
        <v>81</v>
      </c>
      <c r="BR87" s="268"/>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7"/>
    </row>
    <row r="88" spans="1:131" s="248" customFormat="1" ht="26.25" customHeight="1" thickBot="1" x14ac:dyDescent="0.25">
      <c r="A88" s="265" t="s">
        <v>387</v>
      </c>
      <c r="B88" s="836" t="s">
        <v>419</v>
      </c>
      <c r="C88" s="837"/>
      <c r="D88" s="837"/>
      <c r="E88" s="837"/>
      <c r="F88" s="837"/>
      <c r="G88" s="837"/>
      <c r="H88" s="837"/>
      <c r="I88" s="837"/>
      <c r="J88" s="837"/>
      <c r="K88" s="837"/>
      <c r="L88" s="837"/>
      <c r="M88" s="837"/>
      <c r="N88" s="837"/>
      <c r="O88" s="837"/>
      <c r="P88" s="838"/>
      <c r="Q88" s="883"/>
      <c r="R88" s="884"/>
      <c r="S88" s="884"/>
      <c r="T88" s="884"/>
      <c r="U88" s="884"/>
      <c r="V88" s="884"/>
      <c r="W88" s="884"/>
      <c r="X88" s="884"/>
      <c r="Y88" s="884"/>
      <c r="Z88" s="884"/>
      <c r="AA88" s="884"/>
      <c r="AB88" s="884"/>
      <c r="AC88" s="884"/>
      <c r="AD88" s="884"/>
      <c r="AE88" s="884"/>
      <c r="AF88" s="887">
        <f>+SUBTOTAL(9,AF68:AJ70)</f>
        <v>11134</v>
      </c>
      <c r="AG88" s="887"/>
      <c r="AH88" s="887"/>
      <c r="AI88" s="887"/>
      <c r="AJ88" s="887"/>
      <c r="AK88" s="884"/>
      <c r="AL88" s="884"/>
      <c r="AM88" s="884"/>
      <c r="AN88" s="884"/>
      <c r="AO88" s="884"/>
      <c r="AP88" s="887"/>
      <c r="AQ88" s="887"/>
      <c r="AR88" s="887"/>
      <c r="AS88" s="887"/>
      <c r="AT88" s="887"/>
      <c r="AU88" s="887"/>
      <c r="AV88" s="887"/>
      <c r="AW88" s="887"/>
      <c r="AX88" s="887"/>
      <c r="AY88" s="887"/>
      <c r="AZ88" s="892"/>
      <c r="BA88" s="892"/>
      <c r="BB88" s="892"/>
      <c r="BC88" s="892"/>
      <c r="BD88" s="893"/>
      <c r="BE88" s="266"/>
      <c r="BF88" s="266"/>
      <c r="BG88" s="266"/>
      <c r="BH88" s="266"/>
      <c r="BI88" s="266"/>
      <c r="BJ88" s="266"/>
      <c r="BK88" s="266"/>
      <c r="BL88" s="266"/>
      <c r="BM88" s="266"/>
      <c r="BN88" s="266"/>
      <c r="BO88" s="266"/>
      <c r="BP88" s="266"/>
      <c r="BQ88" s="263">
        <v>82</v>
      </c>
      <c r="BR88" s="268"/>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6" t="s">
        <v>420</v>
      </c>
      <c r="BS102" s="837"/>
      <c r="BT102" s="837"/>
      <c r="BU102" s="837"/>
      <c r="BV102" s="837"/>
      <c r="BW102" s="837"/>
      <c r="BX102" s="837"/>
      <c r="BY102" s="837"/>
      <c r="BZ102" s="837"/>
      <c r="CA102" s="837"/>
      <c r="CB102" s="837"/>
      <c r="CC102" s="837"/>
      <c r="CD102" s="837"/>
      <c r="CE102" s="837"/>
      <c r="CF102" s="837"/>
      <c r="CG102" s="838"/>
      <c r="CH102" s="934"/>
      <c r="CI102" s="935"/>
      <c r="CJ102" s="935"/>
      <c r="CK102" s="935"/>
      <c r="CL102" s="936"/>
      <c r="CM102" s="934"/>
      <c r="CN102" s="935"/>
      <c r="CO102" s="935"/>
      <c r="CP102" s="935"/>
      <c r="CQ102" s="936"/>
      <c r="CR102" s="937">
        <f>+SUBTOTAL(9,CR7:CV9)</f>
        <v>458</v>
      </c>
      <c r="CS102" s="895"/>
      <c r="CT102" s="895"/>
      <c r="CU102" s="895"/>
      <c r="CV102" s="938"/>
      <c r="CW102" s="937">
        <f t="shared" ref="CW102" si="4">+SUBTOTAL(9,CW7:DA9)</f>
        <v>76</v>
      </c>
      <c r="CX102" s="895"/>
      <c r="CY102" s="895"/>
      <c r="CZ102" s="895"/>
      <c r="DA102" s="938"/>
      <c r="DB102" s="937">
        <f t="shared" ref="DB102" si="5">+SUBTOTAL(9,DB7:DF9)</f>
        <v>0</v>
      </c>
      <c r="DC102" s="895"/>
      <c r="DD102" s="895"/>
      <c r="DE102" s="895"/>
      <c r="DF102" s="938"/>
      <c r="DG102" s="937">
        <f t="shared" ref="DG102" si="6">+SUBTOTAL(9,DG7:DK9)</f>
        <v>0</v>
      </c>
      <c r="DH102" s="895"/>
      <c r="DI102" s="895"/>
      <c r="DJ102" s="895"/>
      <c r="DK102" s="938"/>
      <c r="DL102" s="937">
        <f t="shared" ref="DL102" si="7">+SUBTOTAL(9,DL7:DP9)</f>
        <v>375</v>
      </c>
      <c r="DM102" s="895"/>
      <c r="DN102" s="895"/>
      <c r="DO102" s="895"/>
      <c r="DP102" s="938"/>
      <c r="DQ102" s="937">
        <f t="shared" ref="DQ102" si="8">+SUBTOTAL(9,DQ7:DU9)</f>
        <v>0</v>
      </c>
      <c r="DR102" s="895"/>
      <c r="DS102" s="895"/>
      <c r="DT102" s="895"/>
      <c r="DU102" s="938"/>
      <c r="DV102" s="961"/>
      <c r="DW102" s="962"/>
      <c r="DX102" s="962"/>
      <c r="DY102" s="962"/>
      <c r="DZ102" s="963"/>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4" t="s">
        <v>421</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5" t="s">
        <v>422</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966" t="s">
        <v>425</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426</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7" customFormat="1" ht="26.25" customHeight="1" x14ac:dyDescent="0.2">
      <c r="A109" s="959" t="s">
        <v>427</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428</v>
      </c>
      <c r="AB109" s="940"/>
      <c r="AC109" s="940"/>
      <c r="AD109" s="940"/>
      <c r="AE109" s="941"/>
      <c r="AF109" s="939" t="s">
        <v>305</v>
      </c>
      <c r="AG109" s="940"/>
      <c r="AH109" s="940"/>
      <c r="AI109" s="940"/>
      <c r="AJ109" s="941"/>
      <c r="AK109" s="939" t="s">
        <v>304</v>
      </c>
      <c r="AL109" s="940"/>
      <c r="AM109" s="940"/>
      <c r="AN109" s="940"/>
      <c r="AO109" s="941"/>
      <c r="AP109" s="939" t="s">
        <v>429</v>
      </c>
      <c r="AQ109" s="940"/>
      <c r="AR109" s="940"/>
      <c r="AS109" s="940"/>
      <c r="AT109" s="942"/>
      <c r="AU109" s="959" t="s">
        <v>427</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428</v>
      </c>
      <c r="BR109" s="940"/>
      <c r="BS109" s="940"/>
      <c r="BT109" s="940"/>
      <c r="BU109" s="941"/>
      <c r="BV109" s="939" t="s">
        <v>305</v>
      </c>
      <c r="BW109" s="940"/>
      <c r="BX109" s="940"/>
      <c r="BY109" s="940"/>
      <c r="BZ109" s="941"/>
      <c r="CA109" s="939" t="s">
        <v>304</v>
      </c>
      <c r="CB109" s="940"/>
      <c r="CC109" s="940"/>
      <c r="CD109" s="940"/>
      <c r="CE109" s="941"/>
      <c r="CF109" s="960" t="s">
        <v>429</v>
      </c>
      <c r="CG109" s="960"/>
      <c r="CH109" s="960"/>
      <c r="CI109" s="960"/>
      <c r="CJ109" s="960"/>
      <c r="CK109" s="939" t="s">
        <v>430</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428</v>
      </c>
      <c r="DH109" s="940"/>
      <c r="DI109" s="940"/>
      <c r="DJ109" s="940"/>
      <c r="DK109" s="941"/>
      <c r="DL109" s="939" t="s">
        <v>305</v>
      </c>
      <c r="DM109" s="940"/>
      <c r="DN109" s="940"/>
      <c r="DO109" s="940"/>
      <c r="DP109" s="941"/>
      <c r="DQ109" s="939" t="s">
        <v>304</v>
      </c>
      <c r="DR109" s="940"/>
      <c r="DS109" s="940"/>
      <c r="DT109" s="940"/>
      <c r="DU109" s="941"/>
      <c r="DV109" s="939" t="s">
        <v>429</v>
      </c>
      <c r="DW109" s="940"/>
      <c r="DX109" s="940"/>
      <c r="DY109" s="940"/>
      <c r="DZ109" s="942"/>
    </row>
    <row r="110" spans="1:131" s="247" customFormat="1" ht="26.25" customHeight="1" x14ac:dyDescent="0.2">
      <c r="A110" s="943" t="s">
        <v>431</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5445524</v>
      </c>
      <c r="AB110" s="947"/>
      <c r="AC110" s="947"/>
      <c r="AD110" s="947"/>
      <c r="AE110" s="948"/>
      <c r="AF110" s="949">
        <v>5301479</v>
      </c>
      <c r="AG110" s="947"/>
      <c r="AH110" s="947"/>
      <c r="AI110" s="947"/>
      <c r="AJ110" s="948"/>
      <c r="AK110" s="949">
        <v>5332680</v>
      </c>
      <c r="AL110" s="947"/>
      <c r="AM110" s="947"/>
      <c r="AN110" s="947"/>
      <c r="AO110" s="948"/>
      <c r="AP110" s="950">
        <v>12.2</v>
      </c>
      <c r="AQ110" s="951"/>
      <c r="AR110" s="951"/>
      <c r="AS110" s="951"/>
      <c r="AT110" s="952"/>
      <c r="AU110" s="953" t="s">
        <v>72</v>
      </c>
      <c r="AV110" s="954"/>
      <c r="AW110" s="954"/>
      <c r="AX110" s="954"/>
      <c r="AY110" s="954"/>
      <c r="AZ110" s="995" t="s">
        <v>432</v>
      </c>
      <c r="BA110" s="944"/>
      <c r="BB110" s="944"/>
      <c r="BC110" s="944"/>
      <c r="BD110" s="944"/>
      <c r="BE110" s="944"/>
      <c r="BF110" s="944"/>
      <c r="BG110" s="944"/>
      <c r="BH110" s="944"/>
      <c r="BI110" s="944"/>
      <c r="BJ110" s="944"/>
      <c r="BK110" s="944"/>
      <c r="BL110" s="944"/>
      <c r="BM110" s="944"/>
      <c r="BN110" s="944"/>
      <c r="BO110" s="944"/>
      <c r="BP110" s="945"/>
      <c r="BQ110" s="981">
        <v>54039721</v>
      </c>
      <c r="BR110" s="982"/>
      <c r="BS110" s="982"/>
      <c r="BT110" s="982"/>
      <c r="BU110" s="982"/>
      <c r="BV110" s="982">
        <v>54242623</v>
      </c>
      <c r="BW110" s="982"/>
      <c r="BX110" s="982"/>
      <c r="BY110" s="982"/>
      <c r="BZ110" s="982"/>
      <c r="CA110" s="982">
        <v>54436325</v>
      </c>
      <c r="CB110" s="982"/>
      <c r="CC110" s="982"/>
      <c r="CD110" s="982"/>
      <c r="CE110" s="982"/>
      <c r="CF110" s="996">
        <v>125</v>
      </c>
      <c r="CG110" s="997"/>
      <c r="CH110" s="997"/>
      <c r="CI110" s="997"/>
      <c r="CJ110" s="997"/>
      <c r="CK110" s="998" t="s">
        <v>433</v>
      </c>
      <c r="CL110" s="999"/>
      <c r="CM110" s="978" t="s">
        <v>434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t="s">
        <v>435</v>
      </c>
      <c r="DH110" s="982"/>
      <c r="DI110" s="982"/>
      <c r="DJ110" s="982"/>
      <c r="DK110" s="982"/>
      <c r="DL110" s="982" t="s">
        <v>436</v>
      </c>
      <c r="DM110" s="982"/>
      <c r="DN110" s="982"/>
      <c r="DO110" s="982"/>
      <c r="DP110" s="982"/>
      <c r="DQ110" s="982" t="s">
        <v>128</v>
      </c>
      <c r="DR110" s="982"/>
      <c r="DS110" s="982"/>
      <c r="DT110" s="982"/>
      <c r="DU110" s="982"/>
      <c r="DV110" s="983" t="s">
        <v>128</v>
      </c>
      <c r="DW110" s="983"/>
      <c r="DX110" s="983"/>
      <c r="DY110" s="983"/>
      <c r="DZ110" s="984"/>
    </row>
    <row r="111" spans="1:131" s="247" customFormat="1" ht="26.25" customHeight="1" x14ac:dyDescent="0.2">
      <c r="A111" s="985" t="s">
        <v>437</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128</v>
      </c>
      <c r="AB111" s="989"/>
      <c r="AC111" s="989"/>
      <c r="AD111" s="989"/>
      <c r="AE111" s="990"/>
      <c r="AF111" s="991" t="s">
        <v>438</v>
      </c>
      <c r="AG111" s="989"/>
      <c r="AH111" s="989"/>
      <c r="AI111" s="989"/>
      <c r="AJ111" s="990"/>
      <c r="AK111" s="991" t="s">
        <v>435</v>
      </c>
      <c r="AL111" s="989"/>
      <c r="AM111" s="989"/>
      <c r="AN111" s="989"/>
      <c r="AO111" s="990"/>
      <c r="AP111" s="992" t="s">
        <v>439</v>
      </c>
      <c r="AQ111" s="993"/>
      <c r="AR111" s="993"/>
      <c r="AS111" s="993"/>
      <c r="AT111" s="994"/>
      <c r="AU111" s="955"/>
      <c r="AV111" s="956"/>
      <c r="AW111" s="956"/>
      <c r="AX111" s="956"/>
      <c r="AY111" s="956"/>
      <c r="AZ111" s="1004" t="s">
        <v>440</v>
      </c>
      <c r="BA111" s="1005"/>
      <c r="BB111" s="1005"/>
      <c r="BC111" s="1005"/>
      <c r="BD111" s="1005"/>
      <c r="BE111" s="1005"/>
      <c r="BF111" s="1005"/>
      <c r="BG111" s="1005"/>
      <c r="BH111" s="1005"/>
      <c r="BI111" s="1005"/>
      <c r="BJ111" s="1005"/>
      <c r="BK111" s="1005"/>
      <c r="BL111" s="1005"/>
      <c r="BM111" s="1005"/>
      <c r="BN111" s="1005"/>
      <c r="BO111" s="1005"/>
      <c r="BP111" s="1006"/>
      <c r="BQ111" s="974">
        <v>4423463</v>
      </c>
      <c r="BR111" s="975"/>
      <c r="BS111" s="975"/>
      <c r="BT111" s="975"/>
      <c r="BU111" s="975"/>
      <c r="BV111" s="975">
        <v>4466522</v>
      </c>
      <c r="BW111" s="975"/>
      <c r="BX111" s="975"/>
      <c r="BY111" s="975"/>
      <c r="BZ111" s="975"/>
      <c r="CA111" s="975">
        <v>4036587</v>
      </c>
      <c r="CB111" s="975"/>
      <c r="CC111" s="975"/>
      <c r="CD111" s="975"/>
      <c r="CE111" s="975"/>
      <c r="CF111" s="969">
        <v>9.3000000000000007</v>
      </c>
      <c r="CG111" s="970"/>
      <c r="CH111" s="970"/>
      <c r="CI111" s="970"/>
      <c r="CJ111" s="970"/>
      <c r="CK111" s="1000"/>
      <c r="CL111" s="1001"/>
      <c r="CM111" s="971" t="s">
        <v>441</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435</v>
      </c>
      <c r="DH111" s="975"/>
      <c r="DI111" s="975"/>
      <c r="DJ111" s="975"/>
      <c r="DK111" s="975"/>
      <c r="DL111" s="975" t="s">
        <v>442</v>
      </c>
      <c r="DM111" s="975"/>
      <c r="DN111" s="975"/>
      <c r="DO111" s="975"/>
      <c r="DP111" s="975"/>
      <c r="DQ111" s="975" t="s">
        <v>436</v>
      </c>
      <c r="DR111" s="975"/>
      <c r="DS111" s="975"/>
      <c r="DT111" s="975"/>
      <c r="DU111" s="975"/>
      <c r="DV111" s="976" t="s">
        <v>435</v>
      </c>
      <c r="DW111" s="976"/>
      <c r="DX111" s="976"/>
      <c r="DY111" s="976"/>
      <c r="DZ111" s="977"/>
    </row>
    <row r="112" spans="1:131" s="247" customFormat="1" ht="26.25" customHeight="1" x14ac:dyDescent="0.2">
      <c r="A112" s="1007" t="s">
        <v>443</v>
      </c>
      <c r="B112" s="1008"/>
      <c r="C112" s="1005" t="s">
        <v>444</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t="s">
        <v>445</v>
      </c>
      <c r="AB112" s="1014"/>
      <c r="AC112" s="1014"/>
      <c r="AD112" s="1014"/>
      <c r="AE112" s="1015"/>
      <c r="AF112" s="1016" t="s">
        <v>128</v>
      </c>
      <c r="AG112" s="1014"/>
      <c r="AH112" s="1014"/>
      <c r="AI112" s="1014"/>
      <c r="AJ112" s="1015"/>
      <c r="AK112" s="1016" t="s">
        <v>446</v>
      </c>
      <c r="AL112" s="1014"/>
      <c r="AM112" s="1014"/>
      <c r="AN112" s="1014"/>
      <c r="AO112" s="1015"/>
      <c r="AP112" s="1017" t="s">
        <v>436</v>
      </c>
      <c r="AQ112" s="1018"/>
      <c r="AR112" s="1018"/>
      <c r="AS112" s="1018"/>
      <c r="AT112" s="1019"/>
      <c r="AU112" s="955"/>
      <c r="AV112" s="956"/>
      <c r="AW112" s="956"/>
      <c r="AX112" s="956"/>
      <c r="AY112" s="956"/>
      <c r="AZ112" s="1004" t="s">
        <v>447</v>
      </c>
      <c r="BA112" s="1005"/>
      <c r="BB112" s="1005"/>
      <c r="BC112" s="1005"/>
      <c r="BD112" s="1005"/>
      <c r="BE112" s="1005"/>
      <c r="BF112" s="1005"/>
      <c r="BG112" s="1005"/>
      <c r="BH112" s="1005"/>
      <c r="BI112" s="1005"/>
      <c r="BJ112" s="1005"/>
      <c r="BK112" s="1005"/>
      <c r="BL112" s="1005"/>
      <c r="BM112" s="1005"/>
      <c r="BN112" s="1005"/>
      <c r="BO112" s="1005"/>
      <c r="BP112" s="1006"/>
      <c r="BQ112" s="974">
        <v>34629568</v>
      </c>
      <c r="BR112" s="975"/>
      <c r="BS112" s="975"/>
      <c r="BT112" s="975"/>
      <c r="BU112" s="975"/>
      <c r="BV112" s="975">
        <v>31935698</v>
      </c>
      <c r="BW112" s="975"/>
      <c r="BX112" s="975"/>
      <c r="BY112" s="975"/>
      <c r="BZ112" s="975"/>
      <c r="CA112" s="975">
        <v>30672152</v>
      </c>
      <c r="CB112" s="975"/>
      <c r="CC112" s="975"/>
      <c r="CD112" s="975"/>
      <c r="CE112" s="975"/>
      <c r="CF112" s="969">
        <v>70.5</v>
      </c>
      <c r="CG112" s="970"/>
      <c r="CH112" s="970"/>
      <c r="CI112" s="970"/>
      <c r="CJ112" s="970"/>
      <c r="CK112" s="1000"/>
      <c r="CL112" s="1001"/>
      <c r="CM112" s="971" t="s">
        <v>448</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128</v>
      </c>
      <c r="DH112" s="975"/>
      <c r="DI112" s="975"/>
      <c r="DJ112" s="975"/>
      <c r="DK112" s="975"/>
      <c r="DL112" s="975" t="s">
        <v>439</v>
      </c>
      <c r="DM112" s="975"/>
      <c r="DN112" s="975"/>
      <c r="DO112" s="975"/>
      <c r="DP112" s="975"/>
      <c r="DQ112" s="975" t="s">
        <v>436</v>
      </c>
      <c r="DR112" s="975"/>
      <c r="DS112" s="975"/>
      <c r="DT112" s="975"/>
      <c r="DU112" s="975"/>
      <c r="DV112" s="976" t="s">
        <v>436</v>
      </c>
      <c r="DW112" s="976"/>
      <c r="DX112" s="976"/>
      <c r="DY112" s="976"/>
      <c r="DZ112" s="977"/>
    </row>
    <row r="113" spans="1:130" s="247" customFormat="1" ht="26.25" customHeight="1" x14ac:dyDescent="0.2">
      <c r="A113" s="1009"/>
      <c r="B113" s="1010"/>
      <c r="C113" s="1005" t="s">
        <v>449</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3540503</v>
      </c>
      <c r="AB113" s="989"/>
      <c r="AC113" s="989"/>
      <c r="AD113" s="989"/>
      <c r="AE113" s="990"/>
      <c r="AF113" s="991">
        <v>3128840</v>
      </c>
      <c r="AG113" s="989"/>
      <c r="AH113" s="989"/>
      <c r="AI113" s="989"/>
      <c r="AJ113" s="990"/>
      <c r="AK113" s="991">
        <v>2860046</v>
      </c>
      <c r="AL113" s="989"/>
      <c r="AM113" s="989"/>
      <c r="AN113" s="989"/>
      <c r="AO113" s="990"/>
      <c r="AP113" s="992">
        <v>6.6</v>
      </c>
      <c r="AQ113" s="993"/>
      <c r="AR113" s="993"/>
      <c r="AS113" s="993"/>
      <c r="AT113" s="994"/>
      <c r="AU113" s="955"/>
      <c r="AV113" s="956"/>
      <c r="AW113" s="956"/>
      <c r="AX113" s="956"/>
      <c r="AY113" s="956"/>
      <c r="AZ113" s="1004" t="s">
        <v>450</v>
      </c>
      <c r="BA113" s="1005"/>
      <c r="BB113" s="1005"/>
      <c r="BC113" s="1005"/>
      <c r="BD113" s="1005"/>
      <c r="BE113" s="1005"/>
      <c r="BF113" s="1005"/>
      <c r="BG113" s="1005"/>
      <c r="BH113" s="1005"/>
      <c r="BI113" s="1005"/>
      <c r="BJ113" s="1005"/>
      <c r="BK113" s="1005"/>
      <c r="BL113" s="1005"/>
      <c r="BM113" s="1005"/>
      <c r="BN113" s="1005"/>
      <c r="BO113" s="1005"/>
      <c r="BP113" s="1006"/>
      <c r="BQ113" s="974" t="s">
        <v>445</v>
      </c>
      <c r="BR113" s="975"/>
      <c r="BS113" s="975"/>
      <c r="BT113" s="975"/>
      <c r="BU113" s="975"/>
      <c r="BV113" s="975" t="s">
        <v>436</v>
      </c>
      <c r="BW113" s="975"/>
      <c r="BX113" s="975"/>
      <c r="BY113" s="975"/>
      <c r="BZ113" s="975"/>
      <c r="CA113" s="975" t="s">
        <v>435</v>
      </c>
      <c r="CB113" s="975"/>
      <c r="CC113" s="975"/>
      <c r="CD113" s="975"/>
      <c r="CE113" s="975"/>
      <c r="CF113" s="969" t="s">
        <v>436</v>
      </c>
      <c r="CG113" s="970"/>
      <c r="CH113" s="970"/>
      <c r="CI113" s="970"/>
      <c r="CJ113" s="970"/>
      <c r="CK113" s="1000"/>
      <c r="CL113" s="1001"/>
      <c r="CM113" s="971" t="s">
        <v>451</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436</v>
      </c>
      <c r="DH113" s="1014"/>
      <c r="DI113" s="1014"/>
      <c r="DJ113" s="1014"/>
      <c r="DK113" s="1015"/>
      <c r="DL113" s="1016" t="s">
        <v>446</v>
      </c>
      <c r="DM113" s="1014"/>
      <c r="DN113" s="1014"/>
      <c r="DO113" s="1014"/>
      <c r="DP113" s="1015"/>
      <c r="DQ113" s="1016" t="s">
        <v>435</v>
      </c>
      <c r="DR113" s="1014"/>
      <c r="DS113" s="1014"/>
      <c r="DT113" s="1014"/>
      <c r="DU113" s="1015"/>
      <c r="DV113" s="1017" t="s">
        <v>128</v>
      </c>
      <c r="DW113" s="1018"/>
      <c r="DX113" s="1018"/>
      <c r="DY113" s="1018"/>
      <c r="DZ113" s="1019"/>
    </row>
    <row r="114" spans="1:130" s="247" customFormat="1" ht="26.25" customHeight="1" x14ac:dyDescent="0.2">
      <c r="A114" s="1009"/>
      <c r="B114" s="1010"/>
      <c r="C114" s="1005" t="s">
        <v>452</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t="s">
        <v>128</v>
      </c>
      <c r="AB114" s="1014"/>
      <c r="AC114" s="1014"/>
      <c r="AD114" s="1014"/>
      <c r="AE114" s="1015"/>
      <c r="AF114" s="1016" t="s">
        <v>436</v>
      </c>
      <c r="AG114" s="1014"/>
      <c r="AH114" s="1014"/>
      <c r="AI114" s="1014"/>
      <c r="AJ114" s="1015"/>
      <c r="AK114" s="1016" t="s">
        <v>442</v>
      </c>
      <c r="AL114" s="1014"/>
      <c r="AM114" s="1014"/>
      <c r="AN114" s="1014"/>
      <c r="AO114" s="1015"/>
      <c r="AP114" s="1017" t="s">
        <v>436</v>
      </c>
      <c r="AQ114" s="1018"/>
      <c r="AR114" s="1018"/>
      <c r="AS114" s="1018"/>
      <c r="AT114" s="1019"/>
      <c r="AU114" s="955"/>
      <c r="AV114" s="956"/>
      <c r="AW114" s="956"/>
      <c r="AX114" s="956"/>
      <c r="AY114" s="956"/>
      <c r="AZ114" s="1004" t="s">
        <v>453</v>
      </c>
      <c r="BA114" s="1005"/>
      <c r="BB114" s="1005"/>
      <c r="BC114" s="1005"/>
      <c r="BD114" s="1005"/>
      <c r="BE114" s="1005"/>
      <c r="BF114" s="1005"/>
      <c r="BG114" s="1005"/>
      <c r="BH114" s="1005"/>
      <c r="BI114" s="1005"/>
      <c r="BJ114" s="1005"/>
      <c r="BK114" s="1005"/>
      <c r="BL114" s="1005"/>
      <c r="BM114" s="1005"/>
      <c r="BN114" s="1005"/>
      <c r="BO114" s="1005"/>
      <c r="BP114" s="1006"/>
      <c r="BQ114" s="974">
        <v>12227934</v>
      </c>
      <c r="BR114" s="975"/>
      <c r="BS114" s="975"/>
      <c r="BT114" s="975"/>
      <c r="BU114" s="975"/>
      <c r="BV114" s="975">
        <v>11860869</v>
      </c>
      <c r="BW114" s="975"/>
      <c r="BX114" s="975"/>
      <c r="BY114" s="975"/>
      <c r="BZ114" s="975"/>
      <c r="CA114" s="975">
        <v>12220088</v>
      </c>
      <c r="CB114" s="975"/>
      <c r="CC114" s="975"/>
      <c r="CD114" s="975"/>
      <c r="CE114" s="975"/>
      <c r="CF114" s="969">
        <v>28.1</v>
      </c>
      <c r="CG114" s="970"/>
      <c r="CH114" s="970"/>
      <c r="CI114" s="970"/>
      <c r="CJ114" s="970"/>
      <c r="CK114" s="1000"/>
      <c r="CL114" s="1001"/>
      <c r="CM114" s="971" t="s">
        <v>454</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128</v>
      </c>
      <c r="DH114" s="1014"/>
      <c r="DI114" s="1014"/>
      <c r="DJ114" s="1014"/>
      <c r="DK114" s="1015"/>
      <c r="DL114" s="1016" t="s">
        <v>436</v>
      </c>
      <c r="DM114" s="1014"/>
      <c r="DN114" s="1014"/>
      <c r="DO114" s="1014"/>
      <c r="DP114" s="1015"/>
      <c r="DQ114" s="1016" t="s">
        <v>442</v>
      </c>
      <c r="DR114" s="1014"/>
      <c r="DS114" s="1014"/>
      <c r="DT114" s="1014"/>
      <c r="DU114" s="1015"/>
      <c r="DV114" s="1017" t="s">
        <v>446</v>
      </c>
      <c r="DW114" s="1018"/>
      <c r="DX114" s="1018"/>
      <c r="DY114" s="1018"/>
      <c r="DZ114" s="1019"/>
    </row>
    <row r="115" spans="1:130" s="247" customFormat="1" ht="26.25" customHeight="1" x14ac:dyDescent="0.2">
      <c r="A115" s="1009"/>
      <c r="B115" s="1010"/>
      <c r="C115" s="1005" t="s">
        <v>455</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v>321293</v>
      </c>
      <c r="AB115" s="989"/>
      <c r="AC115" s="989"/>
      <c r="AD115" s="989"/>
      <c r="AE115" s="990"/>
      <c r="AF115" s="991">
        <v>182850</v>
      </c>
      <c r="AG115" s="989"/>
      <c r="AH115" s="989"/>
      <c r="AI115" s="989"/>
      <c r="AJ115" s="990"/>
      <c r="AK115" s="991">
        <v>378683</v>
      </c>
      <c r="AL115" s="989"/>
      <c r="AM115" s="989"/>
      <c r="AN115" s="989"/>
      <c r="AO115" s="990"/>
      <c r="AP115" s="992">
        <v>0.9</v>
      </c>
      <c r="AQ115" s="993"/>
      <c r="AR115" s="993"/>
      <c r="AS115" s="993"/>
      <c r="AT115" s="994"/>
      <c r="AU115" s="955"/>
      <c r="AV115" s="956"/>
      <c r="AW115" s="956"/>
      <c r="AX115" s="956"/>
      <c r="AY115" s="956"/>
      <c r="AZ115" s="1004" t="s">
        <v>456</v>
      </c>
      <c r="BA115" s="1005"/>
      <c r="BB115" s="1005"/>
      <c r="BC115" s="1005"/>
      <c r="BD115" s="1005"/>
      <c r="BE115" s="1005"/>
      <c r="BF115" s="1005"/>
      <c r="BG115" s="1005"/>
      <c r="BH115" s="1005"/>
      <c r="BI115" s="1005"/>
      <c r="BJ115" s="1005"/>
      <c r="BK115" s="1005"/>
      <c r="BL115" s="1005"/>
      <c r="BM115" s="1005"/>
      <c r="BN115" s="1005"/>
      <c r="BO115" s="1005"/>
      <c r="BP115" s="1006"/>
      <c r="BQ115" s="974" t="s">
        <v>435</v>
      </c>
      <c r="BR115" s="975"/>
      <c r="BS115" s="975"/>
      <c r="BT115" s="975"/>
      <c r="BU115" s="975"/>
      <c r="BV115" s="975" t="s">
        <v>435</v>
      </c>
      <c r="BW115" s="975"/>
      <c r="BX115" s="975"/>
      <c r="BY115" s="975"/>
      <c r="BZ115" s="975"/>
      <c r="CA115" s="975" t="s">
        <v>438</v>
      </c>
      <c r="CB115" s="975"/>
      <c r="CC115" s="975"/>
      <c r="CD115" s="975"/>
      <c r="CE115" s="975"/>
      <c r="CF115" s="969" t="s">
        <v>436</v>
      </c>
      <c r="CG115" s="970"/>
      <c r="CH115" s="970"/>
      <c r="CI115" s="970"/>
      <c r="CJ115" s="970"/>
      <c r="CK115" s="1000"/>
      <c r="CL115" s="1001"/>
      <c r="CM115" s="1004" t="s">
        <v>457</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v>374908</v>
      </c>
      <c r="DH115" s="1014"/>
      <c r="DI115" s="1014"/>
      <c r="DJ115" s="1014"/>
      <c r="DK115" s="1015"/>
      <c r="DL115" s="1016">
        <v>374908</v>
      </c>
      <c r="DM115" s="1014"/>
      <c r="DN115" s="1014"/>
      <c r="DO115" s="1014"/>
      <c r="DP115" s="1015"/>
      <c r="DQ115" s="1016">
        <v>374908</v>
      </c>
      <c r="DR115" s="1014"/>
      <c r="DS115" s="1014"/>
      <c r="DT115" s="1014"/>
      <c r="DU115" s="1015"/>
      <c r="DV115" s="1017">
        <v>0.9</v>
      </c>
      <c r="DW115" s="1018"/>
      <c r="DX115" s="1018"/>
      <c r="DY115" s="1018"/>
      <c r="DZ115" s="1019"/>
    </row>
    <row r="116" spans="1:130" s="247" customFormat="1" ht="26.25" customHeight="1" x14ac:dyDescent="0.2">
      <c r="A116" s="1011"/>
      <c r="B116" s="1012"/>
      <c r="C116" s="1020" t="s">
        <v>458</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t="s">
        <v>435</v>
      </c>
      <c r="AB116" s="1014"/>
      <c r="AC116" s="1014"/>
      <c r="AD116" s="1014"/>
      <c r="AE116" s="1015"/>
      <c r="AF116" s="1016" t="s">
        <v>435</v>
      </c>
      <c r="AG116" s="1014"/>
      <c r="AH116" s="1014"/>
      <c r="AI116" s="1014"/>
      <c r="AJ116" s="1015"/>
      <c r="AK116" s="1016" t="s">
        <v>446</v>
      </c>
      <c r="AL116" s="1014"/>
      <c r="AM116" s="1014"/>
      <c r="AN116" s="1014"/>
      <c r="AO116" s="1015"/>
      <c r="AP116" s="1017" t="s">
        <v>128</v>
      </c>
      <c r="AQ116" s="1018"/>
      <c r="AR116" s="1018"/>
      <c r="AS116" s="1018"/>
      <c r="AT116" s="1019"/>
      <c r="AU116" s="955"/>
      <c r="AV116" s="956"/>
      <c r="AW116" s="956"/>
      <c r="AX116" s="956"/>
      <c r="AY116" s="956"/>
      <c r="AZ116" s="1022" t="s">
        <v>459</v>
      </c>
      <c r="BA116" s="1023"/>
      <c r="BB116" s="1023"/>
      <c r="BC116" s="1023"/>
      <c r="BD116" s="1023"/>
      <c r="BE116" s="1023"/>
      <c r="BF116" s="1023"/>
      <c r="BG116" s="1023"/>
      <c r="BH116" s="1023"/>
      <c r="BI116" s="1023"/>
      <c r="BJ116" s="1023"/>
      <c r="BK116" s="1023"/>
      <c r="BL116" s="1023"/>
      <c r="BM116" s="1023"/>
      <c r="BN116" s="1023"/>
      <c r="BO116" s="1023"/>
      <c r="BP116" s="1024"/>
      <c r="BQ116" s="974" t="s">
        <v>436</v>
      </c>
      <c r="BR116" s="975"/>
      <c r="BS116" s="975"/>
      <c r="BT116" s="975"/>
      <c r="BU116" s="975"/>
      <c r="BV116" s="975" t="s">
        <v>442</v>
      </c>
      <c r="BW116" s="975"/>
      <c r="BX116" s="975"/>
      <c r="BY116" s="975"/>
      <c r="BZ116" s="975"/>
      <c r="CA116" s="975" t="s">
        <v>436</v>
      </c>
      <c r="CB116" s="975"/>
      <c r="CC116" s="975"/>
      <c r="CD116" s="975"/>
      <c r="CE116" s="975"/>
      <c r="CF116" s="969" t="s">
        <v>439</v>
      </c>
      <c r="CG116" s="970"/>
      <c r="CH116" s="970"/>
      <c r="CI116" s="970"/>
      <c r="CJ116" s="970"/>
      <c r="CK116" s="1000"/>
      <c r="CL116" s="1001"/>
      <c r="CM116" s="971" t="s">
        <v>460</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t="s">
        <v>438</v>
      </c>
      <c r="DH116" s="1014"/>
      <c r="DI116" s="1014"/>
      <c r="DJ116" s="1014"/>
      <c r="DK116" s="1015"/>
      <c r="DL116" s="1016" t="s">
        <v>128</v>
      </c>
      <c r="DM116" s="1014"/>
      <c r="DN116" s="1014"/>
      <c r="DO116" s="1014"/>
      <c r="DP116" s="1015"/>
      <c r="DQ116" s="1016" t="s">
        <v>435</v>
      </c>
      <c r="DR116" s="1014"/>
      <c r="DS116" s="1014"/>
      <c r="DT116" s="1014"/>
      <c r="DU116" s="1015"/>
      <c r="DV116" s="1017" t="s">
        <v>442</v>
      </c>
      <c r="DW116" s="1018"/>
      <c r="DX116" s="1018"/>
      <c r="DY116" s="1018"/>
      <c r="DZ116" s="1019"/>
    </row>
    <row r="117" spans="1:130" s="247" customFormat="1" ht="26.25" customHeight="1" x14ac:dyDescent="0.2">
      <c r="A117" s="959" t="s">
        <v>184</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461</v>
      </c>
      <c r="Z117" s="941"/>
      <c r="AA117" s="1031">
        <v>9307320</v>
      </c>
      <c r="AB117" s="1032"/>
      <c r="AC117" s="1032"/>
      <c r="AD117" s="1032"/>
      <c r="AE117" s="1033"/>
      <c r="AF117" s="1034">
        <v>8613169</v>
      </c>
      <c r="AG117" s="1032"/>
      <c r="AH117" s="1032"/>
      <c r="AI117" s="1032"/>
      <c r="AJ117" s="1033"/>
      <c r="AK117" s="1034">
        <v>8571409</v>
      </c>
      <c r="AL117" s="1032"/>
      <c r="AM117" s="1032"/>
      <c r="AN117" s="1032"/>
      <c r="AO117" s="1033"/>
      <c r="AP117" s="1035"/>
      <c r="AQ117" s="1036"/>
      <c r="AR117" s="1036"/>
      <c r="AS117" s="1036"/>
      <c r="AT117" s="1037"/>
      <c r="AU117" s="955"/>
      <c r="AV117" s="956"/>
      <c r="AW117" s="956"/>
      <c r="AX117" s="956"/>
      <c r="AY117" s="956"/>
      <c r="AZ117" s="1022" t="s">
        <v>462</v>
      </c>
      <c r="BA117" s="1023"/>
      <c r="BB117" s="1023"/>
      <c r="BC117" s="1023"/>
      <c r="BD117" s="1023"/>
      <c r="BE117" s="1023"/>
      <c r="BF117" s="1023"/>
      <c r="BG117" s="1023"/>
      <c r="BH117" s="1023"/>
      <c r="BI117" s="1023"/>
      <c r="BJ117" s="1023"/>
      <c r="BK117" s="1023"/>
      <c r="BL117" s="1023"/>
      <c r="BM117" s="1023"/>
      <c r="BN117" s="1023"/>
      <c r="BO117" s="1023"/>
      <c r="BP117" s="1024"/>
      <c r="BQ117" s="974" t="s">
        <v>442</v>
      </c>
      <c r="BR117" s="975"/>
      <c r="BS117" s="975"/>
      <c r="BT117" s="975"/>
      <c r="BU117" s="975"/>
      <c r="BV117" s="975" t="s">
        <v>439</v>
      </c>
      <c r="BW117" s="975"/>
      <c r="BX117" s="975"/>
      <c r="BY117" s="975"/>
      <c r="BZ117" s="975"/>
      <c r="CA117" s="975" t="s">
        <v>463</v>
      </c>
      <c r="CB117" s="975"/>
      <c r="CC117" s="975"/>
      <c r="CD117" s="975"/>
      <c r="CE117" s="975"/>
      <c r="CF117" s="969" t="s">
        <v>435</v>
      </c>
      <c r="CG117" s="970"/>
      <c r="CH117" s="970"/>
      <c r="CI117" s="970"/>
      <c r="CJ117" s="970"/>
      <c r="CK117" s="1000"/>
      <c r="CL117" s="1001"/>
      <c r="CM117" s="971" t="s">
        <v>464</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439</v>
      </c>
      <c r="DH117" s="1014"/>
      <c r="DI117" s="1014"/>
      <c r="DJ117" s="1014"/>
      <c r="DK117" s="1015"/>
      <c r="DL117" s="1016" t="s">
        <v>442</v>
      </c>
      <c r="DM117" s="1014"/>
      <c r="DN117" s="1014"/>
      <c r="DO117" s="1014"/>
      <c r="DP117" s="1015"/>
      <c r="DQ117" s="1016" t="s">
        <v>128</v>
      </c>
      <c r="DR117" s="1014"/>
      <c r="DS117" s="1014"/>
      <c r="DT117" s="1014"/>
      <c r="DU117" s="1015"/>
      <c r="DV117" s="1017" t="s">
        <v>442</v>
      </c>
      <c r="DW117" s="1018"/>
      <c r="DX117" s="1018"/>
      <c r="DY117" s="1018"/>
      <c r="DZ117" s="1019"/>
    </row>
    <row r="118" spans="1:130" s="247" customFormat="1" ht="26.25" customHeight="1" x14ac:dyDescent="0.2">
      <c r="A118" s="959" t="s">
        <v>430</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428</v>
      </c>
      <c r="AB118" s="940"/>
      <c r="AC118" s="940"/>
      <c r="AD118" s="940"/>
      <c r="AE118" s="941"/>
      <c r="AF118" s="939" t="s">
        <v>305</v>
      </c>
      <c r="AG118" s="940"/>
      <c r="AH118" s="940"/>
      <c r="AI118" s="940"/>
      <c r="AJ118" s="941"/>
      <c r="AK118" s="939" t="s">
        <v>304</v>
      </c>
      <c r="AL118" s="940"/>
      <c r="AM118" s="940"/>
      <c r="AN118" s="940"/>
      <c r="AO118" s="941"/>
      <c r="AP118" s="1026" t="s">
        <v>429</v>
      </c>
      <c r="AQ118" s="1027"/>
      <c r="AR118" s="1027"/>
      <c r="AS118" s="1027"/>
      <c r="AT118" s="1028"/>
      <c r="AU118" s="955"/>
      <c r="AV118" s="956"/>
      <c r="AW118" s="956"/>
      <c r="AX118" s="956"/>
      <c r="AY118" s="956"/>
      <c r="AZ118" s="1029" t="s">
        <v>465</v>
      </c>
      <c r="BA118" s="1020"/>
      <c r="BB118" s="1020"/>
      <c r="BC118" s="1020"/>
      <c r="BD118" s="1020"/>
      <c r="BE118" s="1020"/>
      <c r="BF118" s="1020"/>
      <c r="BG118" s="1020"/>
      <c r="BH118" s="1020"/>
      <c r="BI118" s="1020"/>
      <c r="BJ118" s="1020"/>
      <c r="BK118" s="1020"/>
      <c r="BL118" s="1020"/>
      <c r="BM118" s="1020"/>
      <c r="BN118" s="1020"/>
      <c r="BO118" s="1020"/>
      <c r="BP118" s="1021"/>
      <c r="BQ118" s="1052" t="s">
        <v>435</v>
      </c>
      <c r="BR118" s="1053"/>
      <c r="BS118" s="1053"/>
      <c r="BT118" s="1053"/>
      <c r="BU118" s="1053"/>
      <c r="BV118" s="1053" t="s">
        <v>442</v>
      </c>
      <c r="BW118" s="1053"/>
      <c r="BX118" s="1053"/>
      <c r="BY118" s="1053"/>
      <c r="BZ118" s="1053"/>
      <c r="CA118" s="1053" t="s">
        <v>128</v>
      </c>
      <c r="CB118" s="1053"/>
      <c r="CC118" s="1053"/>
      <c r="CD118" s="1053"/>
      <c r="CE118" s="1053"/>
      <c r="CF118" s="969" t="s">
        <v>435</v>
      </c>
      <c r="CG118" s="970"/>
      <c r="CH118" s="970"/>
      <c r="CI118" s="970"/>
      <c r="CJ118" s="970"/>
      <c r="CK118" s="1000"/>
      <c r="CL118" s="1001"/>
      <c r="CM118" s="971" t="s">
        <v>466</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436</v>
      </c>
      <c r="DH118" s="1014"/>
      <c r="DI118" s="1014"/>
      <c r="DJ118" s="1014"/>
      <c r="DK118" s="1015"/>
      <c r="DL118" s="1016" t="s">
        <v>442</v>
      </c>
      <c r="DM118" s="1014"/>
      <c r="DN118" s="1014"/>
      <c r="DO118" s="1014"/>
      <c r="DP118" s="1015"/>
      <c r="DQ118" s="1016" t="s">
        <v>435</v>
      </c>
      <c r="DR118" s="1014"/>
      <c r="DS118" s="1014"/>
      <c r="DT118" s="1014"/>
      <c r="DU118" s="1015"/>
      <c r="DV118" s="1017" t="s">
        <v>442</v>
      </c>
      <c r="DW118" s="1018"/>
      <c r="DX118" s="1018"/>
      <c r="DY118" s="1018"/>
      <c r="DZ118" s="1019"/>
    </row>
    <row r="119" spans="1:130" s="247" customFormat="1" ht="26.25" customHeight="1" x14ac:dyDescent="0.2">
      <c r="A119" s="1113" t="s">
        <v>433</v>
      </c>
      <c r="B119" s="999"/>
      <c r="C119" s="978" t="s">
        <v>434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t="s">
        <v>442</v>
      </c>
      <c r="AB119" s="947"/>
      <c r="AC119" s="947"/>
      <c r="AD119" s="947"/>
      <c r="AE119" s="948"/>
      <c r="AF119" s="949" t="s">
        <v>436</v>
      </c>
      <c r="AG119" s="947"/>
      <c r="AH119" s="947"/>
      <c r="AI119" s="947"/>
      <c r="AJ119" s="948"/>
      <c r="AK119" s="949" t="s">
        <v>436</v>
      </c>
      <c r="AL119" s="947"/>
      <c r="AM119" s="947"/>
      <c r="AN119" s="947"/>
      <c r="AO119" s="948"/>
      <c r="AP119" s="950" t="s">
        <v>436</v>
      </c>
      <c r="AQ119" s="951"/>
      <c r="AR119" s="951"/>
      <c r="AS119" s="951"/>
      <c r="AT119" s="952"/>
      <c r="AU119" s="957"/>
      <c r="AV119" s="958"/>
      <c r="AW119" s="958"/>
      <c r="AX119" s="958"/>
      <c r="AY119" s="958"/>
      <c r="AZ119" s="278" t="s">
        <v>184</v>
      </c>
      <c r="BA119" s="278"/>
      <c r="BB119" s="278"/>
      <c r="BC119" s="278"/>
      <c r="BD119" s="278"/>
      <c r="BE119" s="278"/>
      <c r="BF119" s="278"/>
      <c r="BG119" s="278"/>
      <c r="BH119" s="278"/>
      <c r="BI119" s="278"/>
      <c r="BJ119" s="278"/>
      <c r="BK119" s="278"/>
      <c r="BL119" s="278"/>
      <c r="BM119" s="278"/>
      <c r="BN119" s="278"/>
      <c r="BO119" s="1030" t="s">
        <v>467</v>
      </c>
      <c r="BP119" s="1061"/>
      <c r="BQ119" s="1052">
        <v>105320686</v>
      </c>
      <c r="BR119" s="1053"/>
      <c r="BS119" s="1053"/>
      <c r="BT119" s="1053"/>
      <c r="BU119" s="1053"/>
      <c r="BV119" s="1053">
        <v>102505712</v>
      </c>
      <c r="BW119" s="1053"/>
      <c r="BX119" s="1053"/>
      <c r="BY119" s="1053"/>
      <c r="BZ119" s="1053"/>
      <c r="CA119" s="1053">
        <v>101365152</v>
      </c>
      <c r="CB119" s="1053"/>
      <c r="CC119" s="1053"/>
      <c r="CD119" s="1053"/>
      <c r="CE119" s="1053"/>
      <c r="CF119" s="1054"/>
      <c r="CG119" s="1055"/>
      <c r="CH119" s="1055"/>
      <c r="CI119" s="1055"/>
      <c r="CJ119" s="1056"/>
      <c r="CK119" s="1002"/>
      <c r="CL119" s="1003"/>
      <c r="CM119" s="1057" t="s">
        <v>468</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v>4048555</v>
      </c>
      <c r="DH119" s="1039"/>
      <c r="DI119" s="1039"/>
      <c r="DJ119" s="1039"/>
      <c r="DK119" s="1040"/>
      <c r="DL119" s="1038">
        <v>4091614</v>
      </c>
      <c r="DM119" s="1039"/>
      <c r="DN119" s="1039"/>
      <c r="DO119" s="1039"/>
      <c r="DP119" s="1040"/>
      <c r="DQ119" s="1038">
        <v>3661679</v>
      </c>
      <c r="DR119" s="1039"/>
      <c r="DS119" s="1039"/>
      <c r="DT119" s="1039"/>
      <c r="DU119" s="1040"/>
      <c r="DV119" s="1041">
        <v>8.4</v>
      </c>
      <c r="DW119" s="1042"/>
      <c r="DX119" s="1042"/>
      <c r="DY119" s="1042"/>
      <c r="DZ119" s="1043"/>
    </row>
    <row r="120" spans="1:130" s="247" customFormat="1" ht="26.25" customHeight="1" x14ac:dyDescent="0.2">
      <c r="A120" s="1114"/>
      <c r="B120" s="1001"/>
      <c r="C120" s="971" t="s">
        <v>441</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436</v>
      </c>
      <c r="AB120" s="1014"/>
      <c r="AC120" s="1014"/>
      <c r="AD120" s="1014"/>
      <c r="AE120" s="1015"/>
      <c r="AF120" s="1016" t="s">
        <v>442</v>
      </c>
      <c r="AG120" s="1014"/>
      <c r="AH120" s="1014"/>
      <c r="AI120" s="1014"/>
      <c r="AJ120" s="1015"/>
      <c r="AK120" s="1016" t="s">
        <v>442</v>
      </c>
      <c r="AL120" s="1014"/>
      <c r="AM120" s="1014"/>
      <c r="AN120" s="1014"/>
      <c r="AO120" s="1015"/>
      <c r="AP120" s="1017" t="s">
        <v>436</v>
      </c>
      <c r="AQ120" s="1018"/>
      <c r="AR120" s="1018"/>
      <c r="AS120" s="1018"/>
      <c r="AT120" s="1019"/>
      <c r="AU120" s="1044" t="s">
        <v>469</v>
      </c>
      <c r="AV120" s="1045"/>
      <c r="AW120" s="1045"/>
      <c r="AX120" s="1045"/>
      <c r="AY120" s="1046"/>
      <c r="AZ120" s="995" t="s">
        <v>470</v>
      </c>
      <c r="BA120" s="944"/>
      <c r="BB120" s="944"/>
      <c r="BC120" s="944"/>
      <c r="BD120" s="944"/>
      <c r="BE120" s="944"/>
      <c r="BF120" s="944"/>
      <c r="BG120" s="944"/>
      <c r="BH120" s="944"/>
      <c r="BI120" s="944"/>
      <c r="BJ120" s="944"/>
      <c r="BK120" s="944"/>
      <c r="BL120" s="944"/>
      <c r="BM120" s="944"/>
      <c r="BN120" s="944"/>
      <c r="BO120" s="944"/>
      <c r="BP120" s="945"/>
      <c r="BQ120" s="981">
        <v>16029402</v>
      </c>
      <c r="BR120" s="982"/>
      <c r="BS120" s="982"/>
      <c r="BT120" s="982"/>
      <c r="BU120" s="982"/>
      <c r="BV120" s="982">
        <v>17977758</v>
      </c>
      <c r="BW120" s="982"/>
      <c r="BX120" s="982"/>
      <c r="BY120" s="982"/>
      <c r="BZ120" s="982"/>
      <c r="CA120" s="982">
        <v>18355117</v>
      </c>
      <c r="CB120" s="982"/>
      <c r="CC120" s="982"/>
      <c r="CD120" s="982"/>
      <c r="CE120" s="982"/>
      <c r="CF120" s="996">
        <v>42.2</v>
      </c>
      <c r="CG120" s="997"/>
      <c r="CH120" s="997"/>
      <c r="CI120" s="997"/>
      <c r="CJ120" s="997"/>
      <c r="CK120" s="1062" t="s">
        <v>471</v>
      </c>
      <c r="CL120" s="1063"/>
      <c r="CM120" s="1063"/>
      <c r="CN120" s="1063"/>
      <c r="CO120" s="1064"/>
      <c r="CP120" s="1070" t="s">
        <v>472</v>
      </c>
      <c r="CQ120" s="1071"/>
      <c r="CR120" s="1071"/>
      <c r="CS120" s="1071"/>
      <c r="CT120" s="1071"/>
      <c r="CU120" s="1071"/>
      <c r="CV120" s="1071"/>
      <c r="CW120" s="1071"/>
      <c r="CX120" s="1071"/>
      <c r="CY120" s="1071"/>
      <c r="CZ120" s="1071"/>
      <c r="DA120" s="1071"/>
      <c r="DB120" s="1071"/>
      <c r="DC120" s="1071"/>
      <c r="DD120" s="1071"/>
      <c r="DE120" s="1071"/>
      <c r="DF120" s="1072"/>
      <c r="DG120" s="981">
        <v>25286260</v>
      </c>
      <c r="DH120" s="982"/>
      <c r="DI120" s="982"/>
      <c r="DJ120" s="982"/>
      <c r="DK120" s="982"/>
      <c r="DL120" s="982">
        <v>22646034</v>
      </c>
      <c r="DM120" s="982"/>
      <c r="DN120" s="982"/>
      <c r="DO120" s="982"/>
      <c r="DP120" s="982"/>
      <c r="DQ120" s="982">
        <v>21989754</v>
      </c>
      <c r="DR120" s="982"/>
      <c r="DS120" s="982"/>
      <c r="DT120" s="982"/>
      <c r="DU120" s="982"/>
      <c r="DV120" s="983">
        <v>50.5</v>
      </c>
      <c r="DW120" s="983"/>
      <c r="DX120" s="983"/>
      <c r="DY120" s="983"/>
      <c r="DZ120" s="984"/>
    </row>
    <row r="121" spans="1:130" s="247" customFormat="1" ht="26.25" customHeight="1" x14ac:dyDescent="0.2">
      <c r="A121" s="1114"/>
      <c r="B121" s="1001"/>
      <c r="C121" s="1022" t="s">
        <v>473</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436</v>
      </c>
      <c r="AB121" s="1014"/>
      <c r="AC121" s="1014"/>
      <c r="AD121" s="1014"/>
      <c r="AE121" s="1015"/>
      <c r="AF121" s="1016" t="s">
        <v>442</v>
      </c>
      <c r="AG121" s="1014"/>
      <c r="AH121" s="1014"/>
      <c r="AI121" s="1014"/>
      <c r="AJ121" s="1015"/>
      <c r="AK121" s="1016" t="s">
        <v>439</v>
      </c>
      <c r="AL121" s="1014"/>
      <c r="AM121" s="1014"/>
      <c r="AN121" s="1014"/>
      <c r="AO121" s="1015"/>
      <c r="AP121" s="1017" t="s">
        <v>442</v>
      </c>
      <c r="AQ121" s="1018"/>
      <c r="AR121" s="1018"/>
      <c r="AS121" s="1018"/>
      <c r="AT121" s="1019"/>
      <c r="AU121" s="1047"/>
      <c r="AV121" s="1048"/>
      <c r="AW121" s="1048"/>
      <c r="AX121" s="1048"/>
      <c r="AY121" s="1049"/>
      <c r="AZ121" s="1004" t="s">
        <v>474</v>
      </c>
      <c r="BA121" s="1005"/>
      <c r="BB121" s="1005"/>
      <c r="BC121" s="1005"/>
      <c r="BD121" s="1005"/>
      <c r="BE121" s="1005"/>
      <c r="BF121" s="1005"/>
      <c r="BG121" s="1005"/>
      <c r="BH121" s="1005"/>
      <c r="BI121" s="1005"/>
      <c r="BJ121" s="1005"/>
      <c r="BK121" s="1005"/>
      <c r="BL121" s="1005"/>
      <c r="BM121" s="1005"/>
      <c r="BN121" s="1005"/>
      <c r="BO121" s="1005"/>
      <c r="BP121" s="1006"/>
      <c r="BQ121" s="974">
        <v>18231250</v>
      </c>
      <c r="BR121" s="975"/>
      <c r="BS121" s="975"/>
      <c r="BT121" s="975"/>
      <c r="BU121" s="975"/>
      <c r="BV121" s="975">
        <v>17534017</v>
      </c>
      <c r="BW121" s="975"/>
      <c r="BX121" s="975"/>
      <c r="BY121" s="975"/>
      <c r="BZ121" s="975"/>
      <c r="CA121" s="975">
        <v>17369087</v>
      </c>
      <c r="CB121" s="975"/>
      <c r="CC121" s="975"/>
      <c r="CD121" s="975"/>
      <c r="CE121" s="975"/>
      <c r="CF121" s="969">
        <v>39.9</v>
      </c>
      <c r="CG121" s="970"/>
      <c r="CH121" s="970"/>
      <c r="CI121" s="970"/>
      <c r="CJ121" s="970"/>
      <c r="CK121" s="1065"/>
      <c r="CL121" s="1066"/>
      <c r="CM121" s="1066"/>
      <c r="CN121" s="1066"/>
      <c r="CO121" s="1067"/>
      <c r="CP121" s="1075" t="s">
        <v>475</v>
      </c>
      <c r="CQ121" s="1076"/>
      <c r="CR121" s="1076"/>
      <c r="CS121" s="1076"/>
      <c r="CT121" s="1076"/>
      <c r="CU121" s="1076"/>
      <c r="CV121" s="1076"/>
      <c r="CW121" s="1076"/>
      <c r="CX121" s="1076"/>
      <c r="CY121" s="1076"/>
      <c r="CZ121" s="1076"/>
      <c r="DA121" s="1076"/>
      <c r="DB121" s="1076"/>
      <c r="DC121" s="1076"/>
      <c r="DD121" s="1076"/>
      <c r="DE121" s="1076"/>
      <c r="DF121" s="1077"/>
      <c r="DG121" s="974">
        <v>9343308</v>
      </c>
      <c r="DH121" s="975"/>
      <c r="DI121" s="975"/>
      <c r="DJ121" s="975"/>
      <c r="DK121" s="975"/>
      <c r="DL121" s="975">
        <v>9289664</v>
      </c>
      <c r="DM121" s="975"/>
      <c r="DN121" s="975"/>
      <c r="DO121" s="975"/>
      <c r="DP121" s="975"/>
      <c r="DQ121" s="975">
        <v>8682398</v>
      </c>
      <c r="DR121" s="975"/>
      <c r="DS121" s="975"/>
      <c r="DT121" s="975"/>
      <c r="DU121" s="975"/>
      <c r="DV121" s="976">
        <v>19.899999999999999</v>
      </c>
      <c r="DW121" s="976"/>
      <c r="DX121" s="976"/>
      <c r="DY121" s="976"/>
      <c r="DZ121" s="977"/>
    </row>
    <row r="122" spans="1:130" s="247" customFormat="1" ht="26.25" customHeight="1" x14ac:dyDescent="0.2">
      <c r="A122" s="1114"/>
      <c r="B122" s="1001"/>
      <c r="C122" s="971" t="s">
        <v>454</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442</v>
      </c>
      <c r="AB122" s="1014"/>
      <c r="AC122" s="1014"/>
      <c r="AD122" s="1014"/>
      <c r="AE122" s="1015"/>
      <c r="AF122" s="1016" t="s">
        <v>439</v>
      </c>
      <c r="AG122" s="1014"/>
      <c r="AH122" s="1014"/>
      <c r="AI122" s="1014"/>
      <c r="AJ122" s="1015"/>
      <c r="AK122" s="1016" t="s">
        <v>436</v>
      </c>
      <c r="AL122" s="1014"/>
      <c r="AM122" s="1014"/>
      <c r="AN122" s="1014"/>
      <c r="AO122" s="1015"/>
      <c r="AP122" s="1017" t="s">
        <v>436</v>
      </c>
      <c r="AQ122" s="1018"/>
      <c r="AR122" s="1018"/>
      <c r="AS122" s="1018"/>
      <c r="AT122" s="1019"/>
      <c r="AU122" s="1047"/>
      <c r="AV122" s="1048"/>
      <c r="AW122" s="1048"/>
      <c r="AX122" s="1048"/>
      <c r="AY122" s="1049"/>
      <c r="AZ122" s="1029" t="s">
        <v>476</v>
      </c>
      <c r="BA122" s="1020"/>
      <c r="BB122" s="1020"/>
      <c r="BC122" s="1020"/>
      <c r="BD122" s="1020"/>
      <c r="BE122" s="1020"/>
      <c r="BF122" s="1020"/>
      <c r="BG122" s="1020"/>
      <c r="BH122" s="1020"/>
      <c r="BI122" s="1020"/>
      <c r="BJ122" s="1020"/>
      <c r="BK122" s="1020"/>
      <c r="BL122" s="1020"/>
      <c r="BM122" s="1020"/>
      <c r="BN122" s="1020"/>
      <c r="BO122" s="1020"/>
      <c r="BP122" s="1021"/>
      <c r="BQ122" s="1052">
        <v>59280349</v>
      </c>
      <c r="BR122" s="1053"/>
      <c r="BS122" s="1053"/>
      <c r="BT122" s="1053"/>
      <c r="BU122" s="1053"/>
      <c r="BV122" s="1053">
        <v>56923280</v>
      </c>
      <c r="BW122" s="1053"/>
      <c r="BX122" s="1053"/>
      <c r="BY122" s="1053"/>
      <c r="BZ122" s="1053"/>
      <c r="CA122" s="1053">
        <v>54965416</v>
      </c>
      <c r="CB122" s="1053"/>
      <c r="CC122" s="1053"/>
      <c r="CD122" s="1053"/>
      <c r="CE122" s="1053"/>
      <c r="CF122" s="1073">
        <v>126.3</v>
      </c>
      <c r="CG122" s="1074"/>
      <c r="CH122" s="1074"/>
      <c r="CI122" s="1074"/>
      <c r="CJ122" s="1074"/>
      <c r="CK122" s="1065"/>
      <c r="CL122" s="1066"/>
      <c r="CM122" s="1066"/>
      <c r="CN122" s="1066"/>
      <c r="CO122" s="1067"/>
      <c r="CP122" s="1075" t="s">
        <v>477</v>
      </c>
      <c r="CQ122" s="1076"/>
      <c r="CR122" s="1076"/>
      <c r="CS122" s="1076"/>
      <c r="CT122" s="1076"/>
      <c r="CU122" s="1076"/>
      <c r="CV122" s="1076"/>
      <c r="CW122" s="1076"/>
      <c r="CX122" s="1076"/>
      <c r="CY122" s="1076"/>
      <c r="CZ122" s="1076"/>
      <c r="DA122" s="1076"/>
      <c r="DB122" s="1076"/>
      <c r="DC122" s="1076"/>
      <c r="DD122" s="1076"/>
      <c r="DE122" s="1076"/>
      <c r="DF122" s="1077"/>
      <c r="DG122" s="974" t="s">
        <v>463</v>
      </c>
      <c r="DH122" s="975"/>
      <c r="DI122" s="975"/>
      <c r="DJ122" s="975"/>
      <c r="DK122" s="975"/>
      <c r="DL122" s="975" t="s">
        <v>445</v>
      </c>
      <c r="DM122" s="975"/>
      <c r="DN122" s="975"/>
      <c r="DO122" s="975"/>
      <c r="DP122" s="975"/>
      <c r="DQ122" s="975" t="s">
        <v>445</v>
      </c>
      <c r="DR122" s="975"/>
      <c r="DS122" s="975"/>
      <c r="DT122" s="975"/>
      <c r="DU122" s="975"/>
      <c r="DV122" s="976" t="s">
        <v>436</v>
      </c>
      <c r="DW122" s="976"/>
      <c r="DX122" s="976"/>
      <c r="DY122" s="976"/>
      <c r="DZ122" s="977"/>
    </row>
    <row r="123" spans="1:130" s="247" customFormat="1" ht="26.25" customHeight="1" x14ac:dyDescent="0.2">
      <c r="A123" s="1114"/>
      <c r="B123" s="1001"/>
      <c r="C123" s="971" t="s">
        <v>460</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t="s">
        <v>442</v>
      </c>
      <c r="AB123" s="1014"/>
      <c r="AC123" s="1014"/>
      <c r="AD123" s="1014"/>
      <c r="AE123" s="1015"/>
      <c r="AF123" s="1016" t="s">
        <v>445</v>
      </c>
      <c r="AG123" s="1014"/>
      <c r="AH123" s="1014"/>
      <c r="AI123" s="1014"/>
      <c r="AJ123" s="1015"/>
      <c r="AK123" s="1016" t="s">
        <v>436</v>
      </c>
      <c r="AL123" s="1014"/>
      <c r="AM123" s="1014"/>
      <c r="AN123" s="1014"/>
      <c r="AO123" s="1015"/>
      <c r="AP123" s="1017" t="s">
        <v>445</v>
      </c>
      <c r="AQ123" s="1018"/>
      <c r="AR123" s="1018"/>
      <c r="AS123" s="1018"/>
      <c r="AT123" s="1019"/>
      <c r="AU123" s="1050"/>
      <c r="AV123" s="1051"/>
      <c r="AW123" s="1051"/>
      <c r="AX123" s="1051"/>
      <c r="AY123" s="1051"/>
      <c r="AZ123" s="278" t="s">
        <v>184</v>
      </c>
      <c r="BA123" s="278"/>
      <c r="BB123" s="278"/>
      <c r="BC123" s="278"/>
      <c r="BD123" s="278"/>
      <c r="BE123" s="278"/>
      <c r="BF123" s="278"/>
      <c r="BG123" s="278"/>
      <c r="BH123" s="278"/>
      <c r="BI123" s="278"/>
      <c r="BJ123" s="278"/>
      <c r="BK123" s="278"/>
      <c r="BL123" s="278"/>
      <c r="BM123" s="278"/>
      <c r="BN123" s="278"/>
      <c r="BO123" s="1030" t="s">
        <v>478</v>
      </c>
      <c r="BP123" s="1061"/>
      <c r="BQ123" s="1120">
        <v>93541001</v>
      </c>
      <c r="BR123" s="1121"/>
      <c r="BS123" s="1121"/>
      <c r="BT123" s="1121"/>
      <c r="BU123" s="1121"/>
      <c r="BV123" s="1121">
        <v>92435055</v>
      </c>
      <c r="BW123" s="1121"/>
      <c r="BX123" s="1121"/>
      <c r="BY123" s="1121"/>
      <c r="BZ123" s="1121"/>
      <c r="CA123" s="1121">
        <v>90689620</v>
      </c>
      <c r="CB123" s="1121"/>
      <c r="CC123" s="1121"/>
      <c r="CD123" s="1121"/>
      <c r="CE123" s="1121"/>
      <c r="CF123" s="1054"/>
      <c r="CG123" s="1055"/>
      <c r="CH123" s="1055"/>
      <c r="CI123" s="1055"/>
      <c r="CJ123" s="1056"/>
      <c r="CK123" s="1065"/>
      <c r="CL123" s="1066"/>
      <c r="CM123" s="1066"/>
      <c r="CN123" s="1066"/>
      <c r="CO123" s="1067"/>
      <c r="CP123" s="1075" t="s">
        <v>479</v>
      </c>
      <c r="CQ123" s="1076"/>
      <c r="CR123" s="1076"/>
      <c r="CS123" s="1076"/>
      <c r="CT123" s="1076"/>
      <c r="CU123" s="1076"/>
      <c r="CV123" s="1076"/>
      <c r="CW123" s="1076"/>
      <c r="CX123" s="1076"/>
      <c r="CY123" s="1076"/>
      <c r="CZ123" s="1076"/>
      <c r="DA123" s="1076"/>
      <c r="DB123" s="1076"/>
      <c r="DC123" s="1076"/>
      <c r="DD123" s="1076"/>
      <c r="DE123" s="1076"/>
      <c r="DF123" s="1077"/>
      <c r="DG123" s="1013" t="s">
        <v>436</v>
      </c>
      <c r="DH123" s="1014"/>
      <c r="DI123" s="1014"/>
      <c r="DJ123" s="1014"/>
      <c r="DK123" s="1015"/>
      <c r="DL123" s="1016" t="s">
        <v>436</v>
      </c>
      <c r="DM123" s="1014"/>
      <c r="DN123" s="1014"/>
      <c r="DO123" s="1014"/>
      <c r="DP123" s="1015"/>
      <c r="DQ123" s="1016" t="s">
        <v>442</v>
      </c>
      <c r="DR123" s="1014"/>
      <c r="DS123" s="1014"/>
      <c r="DT123" s="1014"/>
      <c r="DU123" s="1015"/>
      <c r="DV123" s="1017" t="s">
        <v>436</v>
      </c>
      <c r="DW123" s="1018"/>
      <c r="DX123" s="1018"/>
      <c r="DY123" s="1018"/>
      <c r="DZ123" s="1019"/>
    </row>
    <row r="124" spans="1:130" s="247" customFormat="1" ht="26.25" customHeight="1" thickBot="1" x14ac:dyDescent="0.25">
      <c r="A124" s="1114"/>
      <c r="B124" s="1001"/>
      <c r="C124" s="971" t="s">
        <v>464</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436</v>
      </c>
      <c r="AB124" s="1014"/>
      <c r="AC124" s="1014"/>
      <c r="AD124" s="1014"/>
      <c r="AE124" s="1015"/>
      <c r="AF124" s="1016" t="s">
        <v>442</v>
      </c>
      <c r="AG124" s="1014"/>
      <c r="AH124" s="1014"/>
      <c r="AI124" s="1014"/>
      <c r="AJ124" s="1015"/>
      <c r="AK124" s="1016" t="s">
        <v>128</v>
      </c>
      <c r="AL124" s="1014"/>
      <c r="AM124" s="1014"/>
      <c r="AN124" s="1014"/>
      <c r="AO124" s="1015"/>
      <c r="AP124" s="1017" t="s">
        <v>442</v>
      </c>
      <c r="AQ124" s="1018"/>
      <c r="AR124" s="1018"/>
      <c r="AS124" s="1018"/>
      <c r="AT124" s="1019"/>
      <c r="AU124" s="1116" t="s">
        <v>480</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v>27.4</v>
      </c>
      <c r="BR124" s="1083"/>
      <c r="BS124" s="1083"/>
      <c r="BT124" s="1083"/>
      <c r="BU124" s="1083"/>
      <c r="BV124" s="1083">
        <v>23.2</v>
      </c>
      <c r="BW124" s="1083"/>
      <c r="BX124" s="1083"/>
      <c r="BY124" s="1083"/>
      <c r="BZ124" s="1083"/>
      <c r="CA124" s="1083">
        <v>24.5</v>
      </c>
      <c r="CB124" s="1083"/>
      <c r="CC124" s="1083"/>
      <c r="CD124" s="1083"/>
      <c r="CE124" s="1083"/>
      <c r="CF124" s="1084"/>
      <c r="CG124" s="1085"/>
      <c r="CH124" s="1085"/>
      <c r="CI124" s="1085"/>
      <c r="CJ124" s="1086"/>
      <c r="CK124" s="1068"/>
      <c r="CL124" s="1068"/>
      <c r="CM124" s="1068"/>
      <c r="CN124" s="1068"/>
      <c r="CO124" s="1069"/>
      <c r="CP124" s="1075" t="s">
        <v>481</v>
      </c>
      <c r="CQ124" s="1076"/>
      <c r="CR124" s="1076"/>
      <c r="CS124" s="1076"/>
      <c r="CT124" s="1076"/>
      <c r="CU124" s="1076"/>
      <c r="CV124" s="1076"/>
      <c r="CW124" s="1076"/>
      <c r="CX124" s="1076"/>
      <c r="CY124" s="1076"/>
      <c r="CZ124" s="1076"/>
      <c r="DA124" s="1076"/>
      <c r="DB124" s="1076"/>
      <c r="DC124" s="1076"/>
      <c r="DD124" s="1076"/>
      <c r="DE124" s="1076"/>
      <c r="DF124" s="1077"/>
      <c r="DG124" s="1060" t="s">
        <v>442</v>
      </c>
      <c r="DH124" s="1039"/>
      <c r="DI124" s="1039"/>
      <c r="DJ124" s="1039"/>
      <c r="DK124" s="1040"/>
      <c r="DL124" s="1038" t="s">
        <v>436</v>
      </c>
      <c r="DM124" s="1039"/>
      <c r="DN124" s="1039"/>
      <c r="DO124" s="1039"/>
      <c r="DP124" s="1040"/>
      <c r="DQ124" s="1038" t="s">
        <v>442</v>
      </c>
      <c r="DR124" s="1039"/>
      <c r="DS124" s="1039"/>
      <c r="DT124" s="1039"/>
      <c r="DU124" s="1040"/>
      <c r="DV124" s="1041" t="s">
        <v>442</v>
      </c>
      <c r="DW124" s="1042"/>
      <c r="DX124" s="1042"/>
      <c r="DY124" s="1042"/>
      <c r="DZ124" s="1043"/>
    </row>
    <row r="125" spans="1:130" s="247" customFormat="1" ht="26.25" customHeight="1" x14ac:dyDescent="0.2">
      <c r="A125" s="1114"/>
      <c r="B125" s="1001"/>
      <c r="C125" s="971" t="s">
        <v>466</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436</v>
      </c>
      <c r="AB125" s="1014"/>
      <c r="AC125" s="1014"/>
      <c r="AD125" s="1014"/>
      <c r="AE125" s="1015"/>
      <c r="AF125" s="1016" t="s">
        <v>436</v>
      </c>
      <c r="AG125" s="1014"/>
      <c r="AH125" s="1014"/>
      <c r="AI125" s="1014"/>
      <c r="AJ125" s="1015"/>
      <c r="AK125" s="1016" t="s">
        <v>442</v>
      </c>
      <c r="AL125" s="1014"/>
      <c r="AM125" s="1014"/>
      <c r="AN125" s="1014"/>
      <c r="AO125" s="1015"/>
      <c r="AP125" s="1017" t="s">
        <v>442</v>
      </c>
      <c r="AQ125" s="1018"/>
      <c r="AR125" s="1018"/>
      <c r="AS125" s="1018"/>
      <c r="AT125" s="101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8" t="s">
        <v>482</v>
      </c>
      <c r="CL125" s="1063"/>
      <c r="CM125" s="1063"/>
      <c r="CN125" s="1063"/>
      <c r="CO125" s="1064"/>
      <c r="CP125" s="995" t="s">
        <v>483</v>
      </c>
      <c r="CQ125" s="944"/>
      <c r="CR125" s="944"/>
      <c r="CS125" s="944"/>
      <c r="CT125" s="944"/>
      <c r="CU125" s="944"/>
      <c r="CV125" s="944"/>
      <c r="CW125" s="944"/>
      <c r="CX125" s="944"/>
      <c r="CY125" s="944"/>
      <c r="CZ125" s="944"/>
      <c r="DA125" s="944"/>
      <c r="DB125" s="944"/>
      <c r="DC125" s="944"/>
      <c r="DD125" s="944"/>
      <c r="DE125" s="944"/>
      <c r="DF125" s="945"/>
      <c r="DG125" s="981" t="s">
        <v>442</v>
      </c>
      <c r="DH125" s="982"/>
      <c r="DI125" s="982"/>
      <c r="DJ125" s="982"/>
      <c r="DK125" s="982"/>
      <c r="DL125" s="982" t="s">
        <v>436</v>
      </c>
      <c r="DM125" s="982"/>
      <c r="DN125" s="982"/>
      <c r="DO125" s="982"/>
      <c r="DP125" s="982"/>
      <c r="DQ125" s="982" t="s">
        <v>442</v>
      </c>
      <c r="DR125" s="982"/>
      <c r="DS125" s="982"/>
      <c r="DT125" s="982"/>
      <c r="DU125" s="982"/>
      <c r="DV125" s="983" t="s">
        <v>436</v>
      </c>
      <c r="DW125" s="983"/>
      <c r="DX125" s="983"/>
      <c r="DY125" s="983"/>
      <c r="DZ125" s="984"/>
    </row>
    <row r="126" spans="1:130" s="247" customFormat="1" ht="26.25" customHeight="1" thickBot="1" x14ac:dyDescent="0.25">
      <c r="A126" s="1114"/>
      <c r="B126" s="1001"/>
      <c r="C126" s="971" t="s">
        <v>468</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v>321293</v>
      </c>
      <c r="AB126" s="1014"/>
      <c r="AC126" s="1014"/>
      <c r="AD126" s="1014"/>
      <c r="AE126" s="1015"/>
      <c r="AF126" s="1016">
        <v>182850</v>
      </c>
      <c r="AG126" s="1014"/>
      <c r="AH126" s="1014"/>
      <c r="AI126" s="1014"/>
      <c r="AJ126" s="1015"/>
      <c r="AK126" s="1016">
        <v>378683</v>
      </c>
      <c r="AL126" s="1014"/>
      <c r="AM126" s="1014"/>
      <c r="AN126" s="1014"/>
      <c r="AO126" s="1015"/>
      <c r="AP126" s="1017">
        <v>0.9</v>
      </c>
      <c r="AQ126" s="1018"/>
      <c r="AR126" s="1018"/>
      <c r="AS126" s="1018"/>
      <c r="AT126" s="101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9"/>
      <c r="CL126" s="1066"/>
      <c r="CM126" s="1066"/>
      <c r="CN126" s="1066"/>
      <c r="CO126" s="1067"/>
      <c r="CP126" s="1004" t="s">
        <v>484</v>
      </c>
      <c r="CQ126" s="1005"/>
      <c r="CR126" s="1005"/>
      <c r="CS126" s="1005"/>
      <c r="CT126" s="1005"/>
      <c r="CU126" s="1005"/>
      <c r="CV126" s="1005"/>
      <c r="CW126" s="1005"/>
      <c r="CX126" s="1005"/>
      <c r="CY126" s="1005"/>
      <c r="CZ126" s="1005"/>
      <c r="DA126" s="1005"/>
      <c r="DB126" s="1005"/>
      <c r="DC126" s="1005"/>
      <c r="DD126" s="1005"/>
      <c r="DE126" s="1005"/>
      <c r="DF126" s="1006"/>
      <c r="DG126" s="974" t="s">
        <v>436</v>
      </c>
      <c r="DH126" s="975"/>
      <c r="DI126" s="975"/>
      <c r="DJ126" s="975"/>
      <c r="DK126" s="975"/>
      <c r="DL126" s="975" t="s">
        <v>442</v>
      </c>
      <c r="DM126" s="975"/>
      <c r="DN126" s="975"/>
      <c r="DO126" s="975"/>
      <c r="DP126" s="975"/>
      <c r="DQ126" s="975" t="s">
        <v>442</v>
      </c>
      <c r="DR126" s="975"/>
      <c r="DS126" s="975"/>
      <c r="DT126" s="975"/>
      <c r="DU126" s="975"/>
      <c r="DV126" s="976" t="s">
        <v>436</v>
      </c>
      <c r="DW126" s="976"/>
      <c r="DX126" s="976"/>
      <c r="DY126" s="976"/>
      <c r="DZ126" s="977"/>
    </row>
    <row r="127" spans="1:130" s="247" customFormat="1" ht="26.25" customHeight="1" x14ac:dyDescent="0.2">
      <c r="A127" s="1115"/>
      <c r="B127" s="1003"/>
      <c r="C127" s="1057" t="s">
        <v>485</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t="s">
        <v>436</v>
      </c>
      <c r="AB127" s="1014"/>
      <c r="AC127" s="1014"/>
      <c r="AD127" s="1014"/>
      <c r="AE127" s="1015"/>
      <c r="AF127" s="1016" t="s">
        <v>436</v>
      </c>
      <c r="AG127" s="1014"/>
      <c r="AH127" s="1014"/>
      <c r="AI127" s="1014"/>
      <c r="AJ127" s="1015"/>
      <c r="AK127" s="1016" t="s">
        <v>442</v>
      </c>
      <c r="AL127" s="1014"/>
      <c r="AM127" s="1014"/>
      <c r="AN127" s="1014"/>
      <c r="AO127" s="1015"/>
      <c r="AP127" s="1017" t="s">
        <v>436</v>
      </c>
      <c r="AQ127" s="1018"/>
      <c r="AR127" s="1018"/>
      <c r="AS127" s="1018"/>
      <c r="AT127" s="1019"/>
      <c r="AU127" s="283"/>
      <c r="AV127" s="283"/>
      <c r="AW127" s="283"/>
      <c r="AX127" s="1087" t="s">
        <v>486</v>
      </c>
      <c r="AY127" s="1088"/>
      <c r="AZ127" s="1088"/>
      <c r="BA127" s="1088"/>
      <c r="BB127" s="1088"/>
      <c r="BC127" s="1088"/>
      <c r="BD127" s="1088"/>
      <c r="BE127" s="1089"/>
      <c r="BF127" s="1090" t="s">
        <v>487</v>
      </c>
      <c r="BG127" s="1088"/>
      <c r="BH127" s="1088"/>
      <c r="BI127" s="1088"/>
      <c r="BJ127" s="1088"/>
      <c r="BK127" s="1088"/>
      <c r="BL127" s="1089"/>
      <c r="BM127" s="1090" t="s">
        <v>488</v>
      </c>
      <c r="BN127" s="1088"/>
      <c r="BO127" s="1088"/>
      <c r="BP127" s="1088"/>
      <c r="BQ127" s="1088"/>
      <c r="BR127" s="1088"/>
      <c r="BS127" s="1089"/>
      <c r="BT127" s="1090" t="s">
        <v>489</v>
      </c>
      <c r="BU127" s="1088"/>
      <c r="BV127" s="1088"/>
      <c r="BW127" s="1088"/>
      <c r="BX127" s="1088"/>
      <c r="BY127" s="1088"/>
      <c r="BZ127" s="1112"/>
      <c r="CA127" s="283"/>
      <c r="CB127" s="283"/>
      <c r="CC127" s="283"/>
      <c r="CD127" s="284"/>
      <c r="CE127" s="284"/>
      <c r="CF127" s="284"/>
      <c r="CG127" s="281"/>
      <c r="CH127" s="281"/>
      <c r="CI127" s="281"/>
      <c r="CJ127" s="282"/>
      <c r="CK127" s="1079"/>
      <c r="CL127" s="1066"/>
      <c r="CM127" s="1066"/>
      <c r="CN127" s="1066"/>
      <c r="CO127" s="1067"/>
      <c r="CP127" s="1004" t="s">
        <v>490</v>
      </c>
      <c r="CQ127" s="1005"/>
      <c r="CR127" s="1005"/>
      <c r="CS127" s="1005"/>
      <c r="CT127" s="1005"/>
      <c r="CU127" s="1005"/>
      <c r="CV127" s="1005"/>
      <c r="CW127" s="1005"/>
      <c r="CX127" s="1005"/>
      <c r="CY127" s="1005"/>
      <c r="CZ127" s="1005"/>
      <c r="DA127" s="1005"/>
      <c r="DB127" s="1005"/>
      <c r="DC127" s="1005"/>
      <c r="DD127" s="1005"/>
      <c r="DE127" s="1005"/>
      <c r="DF127" s="1006"/>
      <c r="DG127" s="974" t="s">
        <v>442</v>
      </c>
      <c r="DH127" s="975"/>
      <c r="DI127" s="975"/>
      <c r="DJ127" s="975"/>
      <c r="DK127" s="975"/>
      <c r="DL127" s="975" t="s">
        <v>436</v>
      </c>
      <c r="DM127" s="975"/>
      <c r="DN127" s="975"/>
      <c r="DO127" s="975"/>
      <c r="DP127" s="975"/>
      <c r="DQ127" s="975" t="s">
        <v>436</v>
      </c>
      <c r="DR127" s="975"/>
      <c r="DS127" s="975"/>
      <c r="DT127" s="975"/>
      <c r="DU127" s="975"/>
      <c r="DV127" s="976" t="s">
        <v>442</v>
      </c>
      <c r="DW127" s="976"/>
      <c r="DX127" s="976"/>
      <c r="DY127" s="976"/>
      <c r="DZ127" s="977"/>
    </row>
    <row r="128" spans="1:130" s="247" customFormat="1" ht="26.25" customHeight="1" thickBot="1" x14ac:dyDescent="0.25">
      <c r="A128" s="1098" t="s">
        <v>491</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492</v>
      </c>
      <c r="X128" s="1100"/>
      <c r="Y128" s="1100"/>
      <c r="Z128" s="1101"/>
      <c r="AA128" s="1102">
        <v>2096891</v>
      </c>
      <c r="AB128" s="1103"/>
      <c r="AC128" s="1103"/>
      <c r="AD128" s="1103"/>
      <c r="AE128" s="1104"/>
      <c r="AF128" s="1105">
        <v>2190833</v>
      </c>
      <c r="AG128" s="1103"/>
      <c r="AH128" s="1103"/>
      <c r="AI128" s="1103"/>
      <c r="AJ128" s="1104"/>
      <c r="AK128" s="1105">
        <v>2183275</v>
      </c>
      <c r="AL128" s="1103"/>
      <c r="AM128" s="1103"/>
      <c r="AN128" s="1103"/>
      <c r="AO128" s="1104"/>
      <c r="AP128" s="1106"/>
      <c r="AQ128" s="1107"/>
      <c r="AR128" s="1107"/>
      <c r="AS128" s="1107"/>
      <c r="AT128" s="1108"/>
      <c r="AU128" s="283"/>
      <c r="AV128" s="283"/>
      <c r="AW128" s="283"/>
      <c r="AX128" s="943" t="s">
        <v>493</v>
      </c>
      <c r="AY128" s="944"/>
      <c r="AZ128" s="944"/>
      <c r="BA128" s="944"/>
      <c r="BB128" s="944"/>
      <c r="BC128" s="944"/>
      <c r="BD128" s="944"/>
      <c r="BE128" s="945"/>
      <c r="BF128" s="1109" t="s">
        <v>436</v>
      </c>
      <c r="BG128" s="1110"/>
      <c r="BH128" s="1110"/>
      <c r="BI128" s="1110"/>
      <c r="BJ128" s="1110"/>
      <c r="BK128" s="1110"/>
      <c r="BL128" s="1111"/>
      <c r="BM128" s="1109">
        <v>11.27</v>
      </c>
      <c r="BN128" s="1110"/>
      <c r="BO128" s="1110"/>
      <c r="BP128" s="1110"/>
      <c r="BQ128" s="1110"/>
      <c r="BR128" s="1110"/>
      <c r="BS128" s="1111"/>
      <c r="BT128" s="1109">
        <v>20</v>
      </c>
      <c r="BU128" s="1110"/>
      <c r="BV128" s="1110"/>
      <c r="BW128" s="1110"/>
      <c r="BX128" s="1110"/>
      <c r="BY128" s="1110"/>
      <c r="BZ128" s="1134"/>
      <c r="CA128" s="284"/>
      <c r="CB128" s="284"/>
      <c r="CC128" s="284"/>
      <c r="CD128" s="284"/>
      <c r="CE128" s="284"/>
      <c r="CF128" s="284"/>
      <c r="CG128" s="281"/>
      <c r="CH128" s="281"/>
      <c r="CI128" s="281"/>
      <c r="CJ128" s="282"/>
      <c r="CK128" s="1080"/>
      <c r="CL128" s="1081"/>
      <c r="CM128" s="1081"/>
      <c r="CN128" s="1081"/>
      <c r="CO128" s="1082"/>
      <c r="CP128" s="1091" t="s">
        <v>494</v>
      </c>
      <c r="CQ128" s="1092"/>
      <c r="CR128" s="1092"/>
      <c r="CS128" s="1092"/>
      <c r="CT128" s="1092"/>
      <c r="CU128" s="1092"/>
      <c r="CV128" s="1092"/>
      <c r="CW128" s="1092"/>
      <c r="CX128" s="1092"/>
      <c r="CY128" s="1092"/>
      <c r="CZ128" s="1092"/>
      <c r="DA128" s="1092"/>
      <c r="DB128" s="1092"/>
      <c r="DC128" s="1092"/>
      <c r="DD128" s="1092"/>
      <c r="DE128" s="1092"/>
      <c r="DF128" s="1093"/>
      <c r="DG128" s="1094" t="s">
        <v>442</v>
      </c>
      <c r="DH128" s="1095"/>
      <c r="DI128" s="1095"/>
      <c r="DJ128" s="1095"/>
      <c r="DK128" s="1095"/>
      <c r="DL128" s="1095" t="s">
        <v>438</v>
      </c>
      <c r="DM128" s="1095"/>
      <c r="DN128" s="1095"/>
      <c r="DO128" s="1095"/>
      <c r="DP128" s="1095"/>
      <c r="DQ128" s="1095" t="s">
        <v>438</v>
      </c>
      <c r="DR128" s="1095"/>
      <c r="DS128" s="1095"/>
      <c r="DT128" s="1095"/>
      <c r="DU128" s="1095"/>
      <c r="DV128" s="1096" t="s">
        <v>438</v>
      </c>
      <c r="DW128" s="1096"/>
      <c r="DX128" s="1096"/>
      <c r="DY128" s="1096"/>
      <c r="DZ128" s="1097"/>
    </row>
    <row r="129" spans="1:131" s="247" customFormat="1" ht="26.25" customHeight="1" x14ac:dyDescent="0.2">
      <c r="A129" s="985" t="s">
        <v>107</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495</v>
      </c>
      <c r="X129" s="1129"/>
      <c r="Y129" s="1129"/>
      <c r="Z129" s="1130"/>
      <c r="AA129" s="1013">
        <v>48777069</v>
      </c>
      <c r="AB129" s="1014"/>
      <c r="AC129" s="1014"/>
      <c r="AD129" s="1014"/>
      <c r="AE129" s="1015"/>
      <c r="AF129" s="1016">
        <v>48971976</v>
      </c>
      <c r="AG129" s="1014"/>
      <c r="AH129" s="1014"/>
      <c r="AI129" s="1014"/>
      <c r="AJ129" s="1015"/>
      <c r="AK129" s="1016">
        <v>48842924</v>
      </c>
      <c r="AL129" s="1014"/>
      <c r="AM129" s="1014"/>
      <c r="AN129" s="1014"/>
      <c r="AO129" s="1015"/>
      <c r="AP129" s="1131"/>
      <c r="AQ129" s="1132"/>
      <c r="AR129" s="1132"/>
      <c r="AS129" s="1132"/>
      <c r="AT129" s="1133"/>
      <c r="AU129" s="285"/>
      <c r="AV129" s="285"/>
      <c r="AW129" s="285"/>
      <c r="AX129" s="1122" t="s">
        <v>496</v>
      </c>
      <c r="AY129" s="1005"/>
      <c r="AZ129" s="1005"/>
      <c r="BA129" s="1005"/>
      <c r="BB129" s="1005"/>
      <c r="BC129" s="1005"/>
      <c r="BD129" s="1005"/>
      <c r="BE129" s="1006"/>
      <c r="BF129" s="1123" t="s">
        <v>497</v>
      </c>
      <c r="BG129" s="1124"/>
      <c r="BH129" s="1124"/>
      <c r="BI129" s="1124"/>
      <c r="BJ129" s="1124"/>
      <c r="BK129" s="1124"/>
      <c r="BL129" s="1125"/>
      <c r="BM129" s="1123">
        <v>16.27</v>
      </c>
      <c r="BN129" s="1124"/>
      <c r="BO129" s="1124"/>
      <c r="BP129" s="1124"/>
      <c r="BQ129" s="1124"/>
      <c r="BR129" s="1124"/>
      <c r="BS129" s="1125"/>
      <c r="BT129" s="1123">
        <v>30</v>
      </c>
      <c r="BU129" s="1126"/>
      <c r="BV129" s="1126"/>
      <c r="BW129" s="1126"/>
      <c r="BX129" s="1126"/>
      <c r="BY129" s="1126"/>
      <c r="BZ129" s="112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985" t="s">
        <v>498</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499</v>
      </c>
      <c r="X130" s="1129"/>
      <c r="Y130" s="1129"/>
      <c r="Z130" s="1130"/>
      <c r="AA130" s="1013">
        <v>5858126</v>
      </c>
      <c r="AB130" s="1014"/>
      <c r="AC130" s="1014"/>
      <c r="AD130" s="1014"/>
      <c r="AE130" s="1015"/>
      <c r="AF130" s="1016">
        <v>5642635</v>
      </c>
      <c r="AG130" s="1014"/>
      <c r="AH130" s="1014"/>
      <c r="AI130" s="1014"/>
      <c r="AJ130" s="1015"/>
      <c r="AK130" s="1016">
        <v>5309826</v>
      </c>
      <c r="AL130" s="1014"/>
      <c r="AM130" s="1014"/>
      <c r="AN130" s="1014"/>
      <c r="AO130" s="1015"/>
      <c r="AP130" s="1131"/>
      <c r="AQ130" s="1132"/>
      <c r="AR130" s="1132"/>
      <c r="AS130" s="1132"/>
      <c r="AT130" s="1133"/>
      <c r="AU130" s="285"/>
      <c r="AV130" s="285"/>
      <c r="AW130" s="285"/>
      <c r="AX130" s="1122" t="s">
        <v>500</v>
      </c>
      <c r="AY130" s="1005"/>
      <c r="AZ130" s="1005"/>
      <c r="BA130" s="1005"/>
      <c r="BB130" s="1005"/>
      <c r="BC130" s="1005"/>
      <c r="BD130" s="1005"/>
      <c r="BE130" s="1006"/>
      <c r="BF130" s="1159">
        <v>2.4</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501</v>
      </c>
      <c r="X131" s="1167"/>
      <c r="Y131" s="1167"/>
      <c r="Z131" s="1168"/>
      <c r="AA131" s="1060">
        <v>42918943</v>
      </c>
      <c r="AB131" s="1039"/>
      <c r="AC131" s="1039"/>
      <c r="AD131" s="1039"/>
      <c r="AE131" s="1040"/>
      <c r="AF131" s="1038">
        <v>43329341</v>
      </c>
      <c r="AG131" s="1039"/>
      <c r="AH131" s="1039"/>
      <c r="AI131" s="1039"/>
      <c r="AJ131" s="1040"/>
      <c r="AK131" s="1038">
        <v>43533098</v>
      </c>
      <c r="AL131" s="1039"/>
      <c r="AM131" s="1039"/>
      <c r="AN131" s="1039"/>
      <c r="AO131" s="1040"/>
      <c r="AP131" s="1169"/>
      <c r="AQ131" s="1170"/>
      <c r="AR131" s="1170"/>
      <c r="AS131" s="1170"/>
      <c r="AT131" s="1171"/>
      <c r="AU131" s="285"/>
      <c r="AV131" s="285"/>
      <c r="AW131" s="285"/>
      <c r="AX131" s="1141" t="s">
        <v>502</v>
      </c>
      <c r="AY131" s="1092"/>
      <c r="AZ131" s="1092"/>
      <c r="BA131" s="1092"/>
      <c r="BB131" s="1092"/>
      <c r="BC131" s="1092"/>
      <c r="BD131" s="1092"/>
      <c r="BE131" s="1093"/>
      <c r="BF131" s="1142">
        <v>24.5</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48" t="s">
        <v>503</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504</v>
      </c>
      <c r="W132" s="1152"/>
      <c r="X132" s="1152"/>
      <c r="Y132" s="1152"/>
      <c r="Z132" s="1153"/>
      <c r="AA132" s="1154">
        <v>3.1508301589999999</v>
      </c>
      <c r="AB132" s="1155"/>
      <c r="AC132" s="1155"/>
      <c r="AD132" s="1155"/>
      <c r="AE132" s="1156"/>
      <c r="AF132" s="1157">
        <v>1.799475787</v>
      </c>
      <c r="AG132" s="1155"/>
      <c r="AH132" s="1155"/>
      <c r="AI132" s="1155"/>
      <c r="AJ132" s="1156"/>
      <c r="AK132" s="1157">
        <v>2.4769842940000002</v>
      </c>
      <c r="AL132" s="1155"/>
      <c r="AM132" s="1155"/>
      <c r="AN132" s="1155"/>
      <c r="AO132" s="1156"/>
      <c r="AP132" s="1054"/>
      <c r="AQ132" s="1055"/>
      <c r="AR132" s="1055"/>
      <c r="AS132" s="1055"/>
      <c r="AT132" s="115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505</v>
      </c>
      <c r="W133" s="1135"/>
      <c r="X133" s="1135"/>
      <c r="Y133" s="1135"/>
      <c r="Z133" s="1136"/>
      <c r="AA133" s="1137">
        <v>2.4</v>
      </c>
      <c r="AB133" s="1138"/>
      <c r="AC133" s="1138"/>
      <c r="AD133" s="1138"/>
      <c r="AE133" s="1139"/>
      <c r="AF133" s="1137">
        <v>2</v>
      </c>
      <c r="AG133" s="1138"/>
      <c r="AH133" s="1138"/>
      <c r="AI133" s="1138"/>
      <c r="AJ133" s="1139"/>
      <c r="AK133" s="1137">
        <v>2.4</v>
      </c>
      <c r="AL133" s="1138"/>
      <c r="AM133" s="1138"/>
      <c r="AN133" s="1138"/>
      <c r="AO133" s="1139"/>
      <c r="AP133" s="1084"/>
      <c r="AQ133" s="1085"/>
      <c r="AR133" s="1085"/>
      <c r="AS133" s="1085"/>
      <c r="AT133" s="114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erHLa/CfuxiESqHnjzw9ZPMsv32FIjdw3gmYfUNtRrE+m+MSkyJpiEI9q1mpJ1HrumCHzkUN4F/g4JuzH6Y9BA==" saltValue="BCL3v3L3AFxUY76t/tR+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506</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sOfzAz4M1zvSFUl/CD9QWCgsKWQ57by56evIjhZ9s15wnBoefPOmneriPmJ/h+sRNsHEQOvEqOJALq45mA8w6g==" saltValue="2VfPQ/8EijgdaKJy1xwe7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g5qmv0A1xXw4ft1wfXgx8LP3Qb+6FqQKsYjGsaefNpbVNERk0OaTR/2ZoKVP6ZxDpYbu0rpPg/07x7eTdbYlA==" saltValue="CeAAaqU3LA4WSgNr0Qysx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5" t="s">
        <v>509</v>
      </c>
      <c r="AP7" s="304"/>
      <c r="AQ7" s="305" t="s">
        <v>510</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6"/>
      <c r="AP8" s="310" t="s">
        <v>511</v>
      </c>
      <c r="AQ8" s="311" t="s">
        <v>512</v>
      </c>
      <c r="AR8" s="312" t="s">
        <v>513</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7" t="s">
        <v>514</v>
      </c>
      <c r="AL9" s="1178"/>
      <c r="AM9" s="1178"/>
      <c r="AN9" s="1179"/>
      <c r="AO9" s="313">
        <v>15039731</v>
      </c>
      <c r="AP9" s="313">
        <v>58532</v>
      </c>
      <c r="AQ9" s="314">
        <v>56972</v>
      </c>
      <c r="AR9" s="315">
        <v>2.7</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7" t="s">
        <v>515</v>
      </c>
      <c r="AL10" s="1178"/>
      <c r="AM10" s="1178"/>
      <c r="AN10" s="1179"/>
      <c r="AO10" s="316">
        <v>912435</v>
      </c>
      <c r="AP10" s="316">
        <v>3551</v>
      </c>
      <c r="AQ10" s="317">
        <v>4161</v>
      </c>
      <c r="AR10" s="318">
        <v>-14.7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7" t="s">
        <v>516</v>
      </c>
      <c r="AL11" s="1178"/>
      <c r="AM11" s="1178"/>
      <c r="AN11" s="1179"/>
      <c r="AO11" s="316">
        <v>201</v>
      </c>
      <c r="AP11" s="316">
        <v>1</v>
      </c>
      <c r="AQ11" s="317">
        <v>2113</v>
      </c>
      <c r="AR11" s="318">
        <v>-100</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7" t="s">
        <v>517</v>
      </c>
      <c r="AL12" s="1178"/>
      <c r="AM12" s="1178"/>
      <c r="AN12" s="1179"/>
      <c r="AO12" s="316">
        <v>962762</v>
      </c>
      <c r="AP12" s="316">
        <v>3747</v>
      </c>
      <c r="AQ12" s="317">
        <v>1531</v>
      </c>
      <c r="AR12" s="318">
        <v>144.69999999999999</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7" t="s">
        <v>518</v>
      </c>
      <c r="AL13" s="1178"/>
      <c r="AM13" s="1178"/>
      <c r="AN13" s="1179"/>
      <c r="AO13" s="316">
        <v>79197</v>
      </c>
      <c r="AP13" s="316">
        <v>308</v>
      </c>
      <c r="AQ13" s="317">
        <v>63</v>
      </c>
      <c r="AR13" s="318">
        <v>388.9</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7" t="s">
        <v>519</v>
      </c>
      <c r="AL14" s="1178"/>
      <c r="AM14" s="1178"/>
      <c r="AN14" s="1179"/>
      <c r="AO14" s="316">
        <v>489235</v>
      </c>
      <c r="AP14" s="316">
        <v>1904</v>
      </c>
      <c r="AQ14" s="317">
        <v>1595</v>
      </c>
      <c r="AR14" s="318">
        <v>19.399999999999999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7" t="s">
        <v>520</v>
      </c>
      <c r="AL15" s="1178"/>
      <c r="AM15" s="1178"/>
      <c r="AN15" s="1179"/>
      <c r="AO15" s="316">
        <v>222783</v>
      </c>
      <c r="AP15" s="316">
        <v>867</v>
      </c>
      <c r="AQ15" s="317">
        <v>1299</v>
      </c>
      <c r="AR15" s="318">
        <v>-33.299999999999997</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0" t="s">
        <v>521</v>
      </c>
      <c r="AL16" s="1181"/>
      <c r="AM16" s="1181"/>
      <c r="AN16" s="1182"/>
      <c r="AO16" s="316">
        <v>-677809</v>
      </c>
      <c r="AP16" s="316">
        <v>-2638</v>
      </c>
      <c r="AQ16" s="317">
        <v>-3680</v>
      </c>
      <c r="AR16" s="318">
        <v>-28.3</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0" t="s">
        <v>184</v>
      </c>
      <c r="AL17" s="1181"/>
      <c r="AM17" s="1181"/>
      <c r="AN17" s="1182"/>
      <c r="AO17" s="316">
        <v>17028535</v>
      </c>
      <c r="AP17" s="316">
        <v>66273</v>
      </c>
      <c r="AQ17" s="317">
        <v>64053</v>
      </c>
      <c r="AR17" s="318">
        <v>3.5</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2" t="s">
        <v>526</v>
      </c>
      <c r="AL21" s="1173"/>
      <c r="AM21" s="1173"/>
      <c r="AN21" s="1174"/>
      <c r="AO21" s="328">
        <v>6.67</v>
      </c>
      <c r="AP21" s="329">
        <v>6.41</v>
      </c>
      <c r="AQ21" s="330">
        <v>0.26</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2" t="s">
        <v>527</v>
      </c>
      <c r="AL22" s="1173"/>
      <c r="AM22" s="1173"/>
      <c r="AN22" s="1174"/>
      <c r="AO22" s="333">
        <v>97</v>
      </c>
      <c r="AP22" s="334">
        <v>99.9</v>
      </c>
      <c r="AQ22" s="335">
        <v>-2.9</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5" t="s">
        <v>509</v>
      </c>
      <c r="AP30" s="304"/>
      <c r="AQ30" s="305" t="s">
        <v>510</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6"/>
      <c r="AP31" s="310" t="s">
        <v>511</v>
      </c>
      <c r="AQ31" s="311" t="s">
        <v>512</v>
      </c>
      <c r="AR31" s="312" t="s">
        <v>513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8" t="s">
        <v>531</v>
      </c>
      <c r="AL32" s="1189"/>
      <c r="AM32" s="1189"/>
      <c r="AN32" s="1190"/>
      <c r="AO32" s="343">
        <v>5332680</v>
      </c>
      <c r="AP32" s="343">
        <v>20754</v>
      </c>
      <c r="AQ32" s="344">
        <v>28685</v>
      </c>
      <c r="AR32" s="345">
        <v>-27.6</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8" t="s">
        <v>532</v>
      </c>
      <c r="AL33" s="1189"/>
      <c r="AM33" s="1189"/>
      <c r="AN33" s="1190"/>
      <c r="AO33" s="343" t="s">
        <v>533</v>
      </c>
      <c r="AP33" s="343" t="s">
        <v>533</v>
      </c>
      <c r="AQ33" s="344">
        <v>2</v>
      </c>
      <c r="AR33" s="345" t="s">
        <v>533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8" t="s">
        <v>534</v>
      </c>
      <c r="AL34" s="1189"/>
      <c r="AM34" s="1189"/>
      <c r="AN34" s="1190"/>
      <c r="AO34" s="343" t="s">
        <v>533</v>
      </c>
      <c r="AP34" s="343" t="s">
        <v>533</v>
      </c>
      <c r="AQ34" s="344">
        <v>37</v>
      </c>
      <c r="AR34" s="345" t="s">
        <v>533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8" t="s">
        <v>535</v>
      </c>
      <c r="AL35" s="1189"/>
      <c r="AM35" s="1189"/>
      <c r="AN35" s="1190"/>
      <c r="AO35" s="343">
        <v>2860046</v>
      </c>
      <c r="AP35" s="343">
        <v>11131</v>
      </c>
      <c r="AQ35" s="344">
        <v>9040</v>
      </c>
      <c r="AR35" s="345">
        <v>23.1</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8" t="s">
        <v>536</v>
      </c>
      <c r="AL36" s="1189"/>
      <c r="AM36" s="1189"/>
      <c r="AN36" s="1190"/>
      <c r="AO36" s="343" t="s">
        <v>533</v>
      </c>
      <c r="AP36" s="343" t="s">
        <v>533</v>
      </c>
      <c r="AQ36" s="344">
        <v>445</v>
      </c>
      <c r="AR36" s="345" t="s">
        <v>533</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8" t="s">
        <v>537</v>
      </c>
      <c r="AL37" s="1189"/>
      <c r="AM37" s="1189"/>
      <c r="AN37" s="1190"/>
      <c r="AO37" s="343">
        <v>378683</v>
      </c>
      <c r="AP37" s="343">
        <v>1474</v>
      </c>
      <c r="AQ37" s="344">
        <v>676</v>
      </c>
      <c r="AR37" s="345">
        <v>118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1" t="s">
        <v>538</v>
      </c>
      <c r="AL38" s="1192"/>
      <c r="AM38" s="1192"/>
      <c r="AN38" s="1193"/>
      <c r="AO38" s="346" t="s">
        <v>533</v>
      </c>
      <c r="AP38" s="346" t="s">
        <v>533</v>
      </c>
      <c r="AQ38" s="347">
        <v>0</v>
      </c>
      <c r="AR38" s="335" t="s">
        <v>533</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1" t="s">
        <v>539</v>
      </c>
      <c r="AL39" s="1192"/>
      <c r="AM39" s="1192"/>
      <c r="AN39" s="1193"/>
      <c r="AO39" s="343">
        <v>-2183275</v>
      </c>
      <c r="AP39" s="343">
        <v>-8497</v>
      </c>
      <c r="AQ39" s="344">
        <v>-7187</v>
      </c>
      <c r="AR39" s="345">
        <v>18.2</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8" t="s">
        <v>540</v>
      </c>
      <c r="AL40" s="1189"/>
      <c r="AM40" s="1189"/>
      <c r="AN40" s="1190"/>
      <c r="AO40" s="343">
        <v>-5309826</v>
      </c>
      <c r="AP40" s="343">
        <v>-20665</v>
      </c>
      <c r="AQ40" s="344">
        <v>-25299</v>
      </c>
      <c r="AR40" s="345">
        <v>-18.3</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4" t="s">
        <v>296</v>
      </c>
      <c r="AL41" s="1195"/>
      <c r="AM41" s="1195"/>
      <c r="AN41" s="1196"/>
      <c r="AO41" s="343">
        <v>1078308</v>
      </c>
      <c r="AP41" s="343">
        <v>4197</v>
      </c>
      <c r="AQ41" s="344">
        <v>6399</v>
      </c>
      <c r="AR41" s="345">
        <v>-34.4</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3" t="s">
        <v>509</v>
      </c>
      <c r="AN49" s="1185" t="s">
        <v>544</v>
      </c>
      <c r="AO49" s="1186"/>
      <c r="AP49" s="1186"/>
      <c r="AQ49" s="1186"/>
      <c r="AR49" s="1187"/>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4"/>
      <c r="AN50" s="359" t="s">
        <v>545</v>
      </c>
      <c r="AO50" s="360" t="s">
        <v>546</v>
      </c>
      <c r="AP50" s="361" t="s">
        <v>547</v>
      </c>
      <c r="AQ50" s="362" t="s">
        <v>548</v>
      </c>
      <c r="AR50" s="363" t="s">
        <v>549</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6659289</v>
      </c>
      <c r="AN51" s="365">
        <v>25861</v>
      </c>
      <c r="AO51" s="366">
        <v>-22.4</v>
      </c>
      <c r="AP51" s="367">
        <v>43554</v>
      </c>
      <c r="AQ51" s="368">
        <v>4</v>
      </c>
      <c r="AR51" s="369">
        <v>-26.4</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5069704</v>
      </c>
      <c r="AN52" s="373">
        <v>19688</v>
      </c>
      <c r="AO52" s="374">
        <v>-27.7</v>
      </c>
      <c r="AP52" s="375">
        <v>24811</v>
      </c>
      <c r="AQ52" s="376">
        <v>4.5999999999999996</v>
      </c>
      <c r="AR52" s="377">
        <v>-32.299999999999997</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7847658</v>
      </c>
      <c r="AN53" s="365">
        <v>30491</v>
      </c>
      <c r="AO53" s="366">
        <v>17.899999999999999</v>
      </c>
      <c r="AP53" s="367">
        <v>42581</v>
      </c>
      <c r="AQ53" s="368">
        <v>-2.2000000000000002</v>
      </c>
      <c r="AR53" s="369">
        <v>20.100000000000001</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5784416</v>
      </c>
      <c r="AN54" s="373">
        <v>22475</v>
      </c>
      <c r="AO54" s="374">
        <v>14.2</v>
      </c>
      <c r="AP54" s="375">
        <v>24354</v>
      </c>
      <c r="AQ54" s="376">
        <v>-1.8</v>
      </c>
      <c r="AR54" s="377">
        <v>16</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6703695</v>
      </c>
      <c r="AN55" s="365">
        <v>26022</v>
      </c>
      <c r="AO55" s="366">
        <v>-14.7</v>
      </c>
      <c r="AP55" s="367">
        <v>45426</v>
      </c>
      <c r="AQ55" s="368">
        <v>6.7</v>
      </c>
      <c r="AR55" s="369">
        <v>-21.4</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4613755</v>
      </c>
      <c r="AN56" s="373">
        <v>17909</v>
      </c>
      <c r="AO56" s="374">
        <v>-20.3</v>
      </c>
      <c r="AP56" s="375">
        <v>24508</v>
      </c>
      <c r="AQ56" s="376">
        <v>0.6</v>
      </c>
      <c r="AR56" s="377">
        <v>-20.9</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6584328</v>
      </c>
      <c r="AN57" s="365">
        <v>25609</v>
      </c>
      <c r="AO57" s="366">
        <v>-1.6</v>
      </c>
      <c r="AP57" s="367">
        <v>45022</v>
      </c>
      <c r="AQ57" s="368">
        <v>-0.9</v>
      </c>
      <c r="AR57" s="369">
        <v>-0.7</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4316882</v>
      </c>
      <c r="AN58" s="373">
        <v>16790</v>
      </c>
      <c r="AO58" s="374">
        <v>-6.2</v>
      </c>
      <c r="AP58" s="375">
        <v>25247</v>
      </c>
      <c r="AQ58" s="376">
        <v>3</v>
      </c>
      <c r="AR58" s="377">
        <v>-9.1999999999999993</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6401369</v>
      </c>
      <c r="AN59" s="365">
        <v>24913</v>
      </c>
      <c r="AO59" s="366">
        <v>-2.7</v>
      </c>
      <c r="AP59" s="367">
        <v>46035</v>
      </c>
      <c r="AQ59" s="368">
        <v>2.2999999999999998</v>
      </c>
      <c r="AR59" s="369">
        <v>-5</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4115574</v>
      </c>
      <c r="AN60" s="373">
        <v>16017</v>
      </c>
      <c r="AO60" s="374">
        <v>-4.5999999999999996</v>
      </c>
      <c r="AP60" s="375">
        <v>25158</v>
      </c>
      <c r="AQ60" s="376">
        <v>-0.4</v>
      </c>
      <c r="AR60" s="377">
        <v>-4.2</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6839268</v>
      </c>
      <c r="AN61" s="380">
        <v>26579</v>
      </c>
      <c r="AO61" s="381">
        <v>-4.7</v>
      </c>
      <c r="AP61" s="382">
        <v>44524</v>
      </c>
      <c r="AQ61" s="383">
        <v>2</v>
      </c>
      <c r="AR61" s="369">
        <v>-6.7</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4780066</v>
      </c>
      <c r="AN62" s="373">
        <v>18576</v>
      </c>
      <c r="AO62" s="374">
        <v>-8.9</v>
      </c>
      <c r="AP62" s="375">
        <v>24816</v>
      </c>
      <c r="AQ62" s="376">
        <v>1.2</v>
      </c>
      <c r="AR62" s="377">
        <v>-10.1</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V1IWXhW68GKD1d99gKRDCWKK8btE8G8gFxg/MxNCMV84/xThrYzULRLiQ2rz7lnvM6bhhqlvBqZhmf4iJcOtvA==" saltValue="T8vCiUs74sNN8tRQQK4m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558</v>
      </c>
    </row>
    <row r="120" spans="125:125" ht="13.5" hidden="1" customHeight="1" x14ac:dyDescent="0.2"/>
    <row r="121" spans="125:125" ht="13.5" hidden="1" customHeight="1" x14ac:dyDescent="0.2">
      <c r="DU121" s="291"/>
    </row>
  </sheetData>
  <sheetProtection algorithmName="SHA-512" hashValue="yb3o7A+6YsAA8Cw9I9WdEcq3teM7QC7g9xb8QzSRnipwwFKVOKga+HzprbXyvBAUGgHQOOodQmnzTrXCCLXq1g==" saltValue="Aoq8bwArf7X2cJ82BKMhv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sheetData>
  <sheetProtection algorithmName="SHA-512" hashValue="LkkWNfyoqfnRVm5WnXcm009HjZ5GWfMCMCBhRJK1Lbe+yE38CDe5DkRz2oIEy7IWEd/xwBkN7DezlMRatbvlzQ==" saltValue="/kzSwMylmSllVrd3qIse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560</v>
      </c>
      <c r="G46" s="8" t="s">
        <v>561</v>
      </c>
      <c r="H46" s="8" t="s">
        <v>562</v>
      </c>
      <c r="I46" s="8" t="s">
        <v>563</v>
      </c>
      <c r="J46" s="9" t="s">
        <v>564</v>
      </c>
    </row>
    <row r="47" spans="2:10" ht="57.75" customHeight="1" x14ac:dyDescent="0.2">
      <c r="B47" s="10"/>
      <c r="C47" s="1197" t="s">
        <v>3</v>
      </c>
      <c r="D47" s="1197"/>
      <c r="E47" s="1198"/>
      <c r="F47" s="11">
        <v>14.43</v>
      </c>
      <c r="G47" s="12">
        <v>15.05</v>
      </c>
      <c r="H47" s="12">
        <v>14.27</v>
      </c>
      <c r="I47" s="12">
        <v>14.22</v>
      </c>
      <c r="J47" s="13">
        <v>15.79</v>
      </c>
    </row>
    <row r="48" spans="2:10" ht="57.75" customHeight="1" x14ac:dyDescent="0.2">
      <c r="B48" s="14"/>
      <c r="C48" s="1199" t="s">
        <v>4</v>
      </c>
      <c r="D48" s="1199"/>
      <c r="E48" s="1200"/>
      <c r="F48" s="15">
        <v>5.55</v>
      </c>
      <c r="G48" s="16">
        <v>6.91</v>
      </c>
      <c r="H48" s="16">
        <v>6.53</v>
      </c>
      <c r="I48" s="16">
        <v>5.51</v>
      </c>
      <c r="J48" s="17">
        <v>6.65</v>
      </c>
    </row>
    <row r="49" spans="2:10" ht="57.75" customHeight="1" thickBot="1" x14ac:dyDescent="0.25">
      <c r="B49" s="18"/>
      <c r="C49" s="1201" t="s">
        <v>5</v>
      </c>
      <c r="D49" s="1201"/>
      <c r="E49" s="1202"/>
      <c r="F49" s="19" t="s">
        <v>565</v>
      </c>
      <c r="G49" s="20">
        <v>2.0299999999999998</v>
      </c>
      <c r="H49" s="20" t="s">
        <v>566</v>
      </c>
      <c r="I49" s="20" t="s">
        <v>567</v>
      </c>
      <c r="J49" s="21">
        <v>2.66</v>
      </c>
    </row>
    <row r="50" spans="2:10" ht="13.5" customHeight="1" x14ac:dyDescent="0.2"/>
  </sheetData>
  <sheetProtection algorithmName="SHA-512" hashValue="OYdC8ekw8j7/epce3LvoadGcXUoKuYNSYcRew4HnJCZbf4YuzB+h/LKfLGLLohDRRj2ij6cFZh2YYi9XjS/7VA==" saltValue="OA5jVgKlyUY8ivF7fTIZ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2021-03-22T05:01:41Z</cp:lastPrinted>
  <dcterms:created xsi:type="dcterms:W3CDTF">2021-02-05T02:07:40Z</dcterms:created>
  <dcterms:modified xsi:type="dcterms:W3CDTF">2021-10-27T02:19:06Z</dcterms:modified>
  <cp:category/>
</cp:coreProperties>
</file>