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 yWindow="36" windowWidth="10248" windowHeight="8076"/>
  </bookViews>
  <sheets>
    <sheet name="認定こども園" sheetId="21" r:id="rId1"/>
  </sheets>
  <definedNames>
    <definedName name="_xlnm.Print_Area" localSheetId="0">認定こども園!$A$1:$AL$189</definedName>
  </definedNames>
  <calcPr calcId="162913"/>
</workbook>
</file>

<file path=xl/calcChain.xml><?xml version="1.0" encoding="utf-8"?>
<calcChain xmlns="http://schemas.openxmlformats.org/spreadsheetml/2006/main">
  <c r="AH134" i="21" l="1"/>
  <c r="AH131" i="21"/>
  <c r="AH128" i="21"/>
  <c r="AH125" i="21"/>
  <c r="AR17" i="21" l="1"/>
  <c r="AA109" i="21"/>
  <c r="U91" i="21"/>
  <c r="F121" i="21"/>
  <c r="F20" i="21"/>
  <c r="R111" i="21"/>
  <c r="AN111" i="21"/>
  <c r="AO149" i="21"/>
  <c r="AO147" i="21"/>
  <c r="AO146" i="21"/>
  <c r="AO144" i="21"/>
  <c r="AX16" i="21"/>
  <c r="AY17" i="21"/>
  <c r="AZ17" i="21"/>
  <c r="AV14" i="21"/>
  <c r="AW15" i="21"/>
  <c r="AT14" i="21"/>
  <c r="AU15" i="21"/>
  <c r="AQ16" i="21"/>
  <c r="AQ14" i="21"/>
  <c r="AS15" i="21"/>
  <c r="AO14" i="21"/>
  <c r="AP15" i="21"/>
  <c r="AZ15" i="21"/>
  <c r="U97" i="21"/>
  <c r="X137" i="21"/>
  <c r="B13" i="21"/>
  <c r="X140" i="21"/>
  <c r="X46" i="21"/>
  <c r="AP39" i="21"/>
  <c r="AP40" i="21"/>
  <c r="AP41" i="21"/>
  <c r="AP38" i="21"/>
  <c r="Q13" i="21"/>
  <c r="AN134" i="21"/>
  <c r="AN131" i="21"/>
  <c r="AN128" i="21"/>
  <c r="AN125" i="21"/>
  <c r="AA116" i="21"/>
  <c r="AH73" i="21"/>
  <c r="AH70" i="21"/>
  <c r="AH67" i="21"/>
  <c r="AH30" i="21"/>
  <c r="H40" i="21"/>
  <c r="AO40" i="21" s="1"/>
  <c r="AH26" i="21"/>
  <c r="H38" i="21"/>
  <c r="AO38" i="21" s="1"/>
  <c r="AH28" i="21"/>
  <c r="H39" i="21" s="1"/>
  <c r="AO39" i="21" s="1"/>
  <c r="BA15" i="21"/>
  <c r="T34" i="21"/>
  <c r="T26" i="21"/>
  <c r="AQ38" i="21"/>
  <c r="T32" i="21"/>
  <c r="AH32" i="21" s="1"/>
  <c r="H41" i="21" s="1"/>
  <c r="AO41" i="21" s="1"/>
  <c r="AQ41" i="21"/>
  <c r="T28" i="21"/>
  <c r="AQ39" i="21" s="1"/>
  <c r="T30" i="21"/>
  <c r="AQ40" i="21" s="1"/>
  <c r="V121" i="21"/>
  <c r="V20" i="21"/>
  <c r="AH34" i="21"/>
  <c r="AE43" i="21"/>
  <c r="X44" i="21" s="1"/>
  <c r="X48" i="21" s="1"/>
  <c r="X13" i="21" s="1"/>
  <c r="J13" i="21"/>
  <c r="X50" i="21" l="1"/>
  <c r="AE13" i="21" s="1"/>
</calcChain>
</file>

<file path=xl/sharedStrings.xml><?xml version="1.0" encoding="utf-8"?>
<sst xmlns="http://schemas.openxmlformats.org/spreadsheetml/2006/main" count="264" uniqueCount="178">
  <si>
    <t>市町村名</t>
    <rPh sb="0" eb="3">
      <t>シチョウソン</t>
    </rPh>
    <rPh sb="3" eb="4">
      <t>メイ</t>
    </rPh>
    <phoneticPr fontId="1"/>
  </si>
  <si>
    <t>市町村審査</t>
    <rPh sb="0" eb="3">
      <t>シチョウソン</t>
    </rPh>
    <rPh sb="3" eb="5">
      <t>シンサ</t>
    </rPh>
    <phoneticPr fontId="1"/>
  </si>
  <si>
    <t>施設・事業所名</t>
    <rPh sb="0" eb="2">
      <t>シセツ</t>
    </rPh>
    <rPh sb="3" eb="6">
      <t>ジギョウショ</t>
    </rPh>
    <rPh sb="6" eb="7">
      <t>メイ</t>
    </rPh>
    <phoneticPr fontId="1"/>
  </si>
  <si>
    <t>設置者</t>
    <rPh sb="0" eb="1">
      <t>セツ</t>
    </rPh>
    <rPh sb="1" eb="2">
      <t>オキ</t>
    </rPh>
    <rPh sb="2" eb="3">
      <t>シャ</t>
    </rPh>
    <phoneticPr fontId="1"/>
  </si>
  <si>
    <t>担当者名</t>
    <rPh sb="0" eb="1">
      <t>タン</t>
    </rPh>
    <rPh sb="1" eb="2">
      <t>トウ</t>
    </rPh>
    <rPh sb="2" eb="3">
      <t>シャ</t>
    </rPh>
    <rPh sb="3" eb="4">
      <t>メイ</t>
    </rPh>
    <phoneticPr fontId="1"/>
  </si>
  <si>
    <t>施設・事業所番号</t>
    <rPh sb="0" eb="2">
      <t>シセツ</t>
    </rPh>
    <rPh sb="3" eb="6">
      <t>ジギョウショ</t>
    </rPh>
    <rPh sb="6" eb="8">
      <t>バンゴウ</t>
    </rPh>
    <phoneticPr fontId="1"/>
  </si>
  <si>
    <t>人</t>
    <rPh sb="0" eb="1">
      <t>ニン</t>
    </rPh>
    <phoneticPr fontId="1"/>
  </si>
  <si>
    <t>別表</t>
    <rPh sb="0" eb="2">
      <t>ベッピョウ</t>
    </rPh>
    <phoneticPr fontId="1"/>
  </si>
  <si>
    <t>氏名</t>
    <rPh sb="0" eb="2">
      <t>シメイ</t>
    </rPh>
    <phoneticPr fontId="1"/>
  </si>
  <si>
    <t>職種</t>
    <rPh sb="0" eb="2">
      <t>ショクシュ</t>
    </rPh>
    <phoneticPr fontId="1"/>
  </si>
  <si>
    <t>教育補助者以外</t>
    <rPh sb="0" eb="2">
      <t>キョウイク</t>
    </rPh>
    <rPh sb="2" eb="4">
      <t>ホジョ</t>
    </rPh>
    <rPh sb="4" eb="5">
      <t>シャ</t>
    </rPh>
    <rPh sb="5" eb="7">
      <t>イガイ</t>
    </rPh>
    <phoneticPr fontId="1"/>
  </si>
  <si>
    <t>時間</t>
    <rPh sb="0" eb="2">
      <t>ジカン</t>
    </rPh>
    <phoneticPr fontId="1"/>
  </si>
  <si>
    <t>計</t>
    <rPh sb="0" eb="1">
      <t>ケイ</t>
    </rPh>
    <phoneticPr fontId="1"/>
  </si>
  <si>
    <t>名</t>
    <rPh sb="0" eb="1">
      <t>メイ</t>
    </rPh>
    <phoneticPr fontId="1"/>
  </si>
  <si>
    <t>園長</t>
    <rPh sb="0" eb="2">
      <t>エンチョウ</t>
    </rPh>
    <phoneticPr fontId="1"/>
  </si>
  <si>
    <t>常勤教職員</t>
    <rPh sb="0" eb="2">
      <t>ジョウキン</t>
    </rPh>
    <rPh sb="2" eb="5">
      <t>キョウショクイン</t>
    </rPh>
    <phoneticPr fontId="1"/>
  </si>
  <si>
    <t>非常勤・短時間勤務教職員</t>
    <rPh sb="0" eb="3">
      <t>ヒジョウキン</t>
    </rPh>
    <rPh sb="4" eb="7">
      <t>タンジカン</t>
    </rPh>
    <rPh sb="7" eb="9">
      <t>キンム</t>
    </rPh>
    <rPh sb="9" eb="12">
      <t>キョウショクイン</t>
    </rPh>
    <phoneticPr fontId="1"/>
  </si>
  <si>
    <t>（※５）</t>
    <phoneticPr fontId="1"/>
  </si>
  <si>
    <t>配置教職員数
（常勤換算）</t>
    <rPh sb="0" eb="2">
      <t>ハイチ</t>
    </rPh>
    <rPh sb="2" eb="5">
      <t>キョウショクイン</t>
    </rPh>
    <rPh sb="5" eb="6">
      <t>スウ</t>
    </rPh>
    <rPh sb="8" eb="10">
      <t>ジョウキン</t>
    </rPh>
    <rPh sb="10" eb="12">
      <t>カンサン</t>
    </rPh>
    <phoneticPr fontId="1"/>
  </si>
  <si>
    <t>チーム保育
加配加算</t>
    <rPh sb="3" eb="5">
      <t>ホイク</t>
    </rPh>
    <rPh sb="6" eb="8">
      <t>カハイ</t>
    </rPh>
    <rPh sb="8" eb="10">
      <t>カサン</t>
    </rPh>
    <phoneticPr fontId="1"/>
  </si>
  <si>
    <t>年齢別配置基準を下回る場合の調整</t>
    <rPh sb="0" eb="3">
      <t>ネンレイベツ</t>
    </rPh>
    <rPh sb="3" eb="5">
      <t>ハイチ</t>
    </rPh>
    <rPh sb="5" eb="7">
      <t>キジュン</t>
    </rPh>
    <rPh sb="8" eb="10">
      <t>シタマワ</t>
    </rPh>
    <rPh sb="11" eb="13">
      <t>バアイ</t>
    </rPh>
    <rPh sb="14" eb="16">
      <t>チョウセイ</t>
    </rPh>
    <phoneticPr fontId="1"/>
  </si>
  <si>
    <t>１号</t>
    <rPh sb="1" eb="2">
      <t>ゴウ</t>
    </rPh>
    <phoneticPr fontId="1"/>
  </si>
  <si>
    <t>月当たり勤務時間</t>
    <rPh sb="0" eb="2">
      <t>ツキア</t>
    </rPh>
    <rPh sb="4" eb="6">
      <t>キンム</t>
    </rPh>
    <rPh sb="6" eb="8">
      <t>ジカン</t>
    </rPh>
    <phoneticPr fontId="1"/>
  </si>
  <si>
    <t>適用するか否か</t>
    <rPh sb="0" eb="2">
      <t>テキヨウ</t>
    </rPh>
    <rPh sb="5" eb="6">
      <t>イナ</t>
    </rPh>
    <phoneticPr fontId="1"/>
  </si>
  <si>
    <t>学級編制調整加配加算を</t>
    <rPh sb="0" eb="2">
      <t>ガッキュウ</t>
    </rPh>
    <rPh sb="2" eb="4">
      <t>ヘンセイ</t>
    </rPh>
    <rPh sb="4" eb="6">
      <t>チョウセイ</t>
    </rPh>
    <rPh sb="6" eb="8">
      <t>カハイ</t>
    </rPh>
    <rPh sb="8" eb="10">
      <t>カサン</t>
    </rPh>
    <phoneticPr fontId="1"/>
  </si>
  <si>
    <t>２号</t>
    <rPh sb="1" eb="2">
      <t>ゴウ</t>
    </rPh>
    <phoneticPr fontId="1"/>
  </si>
  <si>
    <t>３号</t>
    <rPh sb="1" eb="2">
      <t>ゴウ</t>
    </rPh>
    <phoneticPr fontId="1"/>
  </si>
  <si>
    <t>１号小計</t>
    <rPh sb="1" eb="2">
      <t>ゴウ</t>
    </rPh>
    <rPh sb="2" eb="4">
      <t>ショウケイ</t>
    </rPh>
    <phoneticPr fontId="1"/>
  </si>
  <si>
    <t>２号小計</t>
    <rPh sb="1" eb="2">
      <t>ゴウ</t>
    </rPh>
    <rPh sb="2" eb="4">
      <t>ショウケイ</t>
    </rPh>
    <phoneticPr fontId="1"/>
  </si>
  <si>
    <t>３号小計</t>
    <rPh sb="1" eb="2">
      <t>ゴウ</t>
    </rPh>
    <rPh sb="2" eb="4">
      <t>ショウケイ</t>
    </rPh>
    <phoneticPr fontId="1"/>
  </si>
  <si>
    <t>⑲</t>
    <phoneticPr fontId="1"/>
  </si>
  <si>
    <t>㉑</t>
    <phoneticPr fontId="1"/>
  </si>
  <si>
    <t>⑳</t>
    <phoneticPr fontId="1"/>
  </si>
  <si>
    <t>学級編制調整加配加算
の適否</t>
    <rPh sb="0" eb="2">
      <t>ガッキュウ</t>
    </rPh>
    <rPh sb="2" eb="4">
      <t>ヘンセイ</t>
    </rPh>
    <rPh sb="4" eb="6">
      <t>チョウセイ</t>
    </rPh>
    <rPh sb="6" eb="8">
      <t>カハイ</t>
    </rPh>
    <rPh sb="8" eb="10">
      <t>カサン</t>
    </rPh>
    <rPh sb="12" eb="14">
      <t>テキヒ</t>
    </rPh>
    <phoneticPr fontId="1"/>
  </si>
  <si>
    <t>３歳児配置改善加算
の適否</t>
    <rPh sb="1" eb="3">
      <t>サイジ</t>
    </rPh>
    <rPh sb="3" eb="5">
      <t>ハイチ</t>
    </rPh>
    <rPh sb="5" eb="7">
      <t>カイゼン</t>
    </rPh>
    <rPh sb="7" eb="9">
      <t>カサン</t>
    </rPh>
    <rPh sb="11" eb="13">
      <t>テキヒ</t>
    </rPh>
    <phoneticPr fontId="1"/>
  </si>
  <si>
    <t>満３歳児対応加配加算
の適否</t>
    <rPh sb="0" eb="1">
      <t>マン</t>
    </rPh>
    <rPh sb="2" eb="4">
      <t>サイジ</t>
    </rPh>
    <rPh sb="4" eb="6">
      <t>タイオウ</t>
    </rPh>
    <rPh sb="6" eb="8">
      <t>カハイ</t>
    </rPh>
    <rPh sb="8" eb="10">
      <t>カサン</t>
    </rPh>
    <rPh sb="12" eb="14">
      <t>テキヒ</t>
    </rPh>
    <phoneticPr fontId="1"/>
  </si>
  <si>
    <t>チーム保育加配加算
の加配人数</t>
    <rPh sb="3" eb="5">
      <t>ホイク</t>
    </rPh>
    <rPh sb="5" eb="7">
      <t>カハイ</t>
    </rPh>
    <rPh sb="7" eb="9">
      <t>カサン</t>
    </rPh>
    <rPh sb="11" eb="13">
      <t>カハイ</t>
    </rPh>
    <rPh sb="13" eb="15">
      <t>ニンズウ</t>
    </rPh>
    <phoneticPr fontId="1"/>
  </si>
  <si>
    <t>年齢別配置基準を下回る
場合の調整人数</t>
    <rPh sb="0" eb="3">
      <t>ネンレイベツ</t>
    </rPh>
    <rPh sb="3" eb="5">
      <t>ハイチ</t>
    </rPh>
    <rPh sb="5" eb="7">
      <t>キジュン</t>
    </rPh>
    <rPh sb="8" eb="10">
      <t>シタマワ</t>
    </rPh>
    <rPh sb="12" eb="14">
      <t>バアイ</t>
    </rPh>
    <rPh sb="15" eb="17">
      <t>チョウセイ</t>
    </rPh>
    <rPh sb="17" eb="19">
      <t>ニンズウ</t>
    </rPh>
    <phoneticPr fontId="1"/>
  </si>
  <si>
    <t>教育補助者
以外</t>
    <rPh sb="0" eb="2">
      <t>キョウイク</t>
    </rPh>
    <rPh sb="2" eb="4">
      <t>ホジョ</t>
    </rPh>
    <rPh sb="4" eb="5">
      <t>シャ</t>
    </rPh>
    <rPh sb="6" eb="8">
      <t>イガイ</t>
    </rPh>
    <phoneticPr fontId="1"/>
  </si>
  <si>
    <t>３歳児配置改善加算／満３歳児対応加配加算</t>
    <rPh sb="1" eb="3">
      <t>サイジ</t>
    </rPh>
    <rPh sb="3" eb="5">
      <t>ハイチ</t>
    </rPh>
    <rPh sb="5" eb="7">
      <t>カイゼン</t>
    </rPh>
    <rPh sb="7" eb="9">
      <t>カサン</t>
    </rPh>
    <rPh sb="10" eb="11">
      <t>マン</t>
    </rPh>
    <rPh sb="12" eb="14">
      <t>サイジ</t>
    </rPh>
    <rPh sb="14" eb="16">
      <t>タイオウ</t>
    </rPh>
    <rPh sb="16" eb="18">
      <t>カハイ</t>
    </rPh>
    <rPh sb="18" eb="20">
      <t>カサン</t>
    </rPh>
    <phoneticPr fontId="1"/>
  </si>
  <si>
    <t>Ｂ</t>
    <phoneticPr fontId="1"/>
  </si>
  <si>
    <t>Ｃ</t>
    <phoneticPr fontId="1"/>
  </si>
  <si>
    <t>Ｄ</t>
    <phoneticPr fontId="1"/>
  </si>
  <si>
    <r>
      <t>⑦上限人数</t>
    </r>
    <r>
      <rPr>
        <sz val="8"/>
        <color indexed="8"/>
        <rFont val="HGｺﾞｼｯｸM"/>
        <family val="3"/>
        <charset val="128"/>
      </rPr>
      <t>（※１）</t>
    </r>
    <rPh sb="1" eb="3">
      <t>ジョウゲン</t>
    </rPh>
    <rPh sb="3" eb="5">
      <t>ニンズウ</t>
    </rPh>
    <phoneticPr fontId="1"/>
  </si>
  <si>
    <r>
      <t>加配人数</t>
    </r>
    <r>
      <rPr>
        <sz val="8"/>
        <color indexed="8"/>
        <rFont val="HGｺﾞｼｯｸM"/>
        <family val="3"/>
        <charset val="128"/>
      </rPr>
      <t>（※２）</t>
    </r>
    <rPh sb="0" eb="2">
      <t>カハイ</t>
    </rPh>
    <rPh sb="2" eb="4">
      <t>ニンズウ</t>
    </rPh>
    <phoneticPr fontId="1"/>
  </si>
  <si>
    <t>３歳児配置改善加算及び満３歳児対応加配加算を適用する場合</t>
    <rPh sb="1" eb="3">
      <t>サイジ</t>
    </rPh>
    <rPh sb="3" eb="5">
      <t>ハイチ</t>
    </rPh>
    <rPh sb="5" eb="7">
      <t>カイゼン</t>
    </rPh>
    <rPh sb="7" eb="9">
      <t>カサン</t>
    </rPh>
    <rPh sb="9" eb="10">
      <t>オヨ</t>
    </rPh>
    <rPh sb="11" eb="12">
      <t>マン</t>
    </rPh>
    <rPh sb="13" eb="15">
      <t>サイジ</t>
    </rPh>
    <rPh sb="15" eb="17">
      <t>タイオウ</t>
    </rPh>
    <rPh sb="17" eb="19">
      <t>カハイ</t>
    </rPh>
    <rPh sb="19" eb="21">
      <t>カサン</t>
    </rPh>
    <rPh sb="22" eb="24">
      <t>テキヨウ</t>
    </rPh>
    <rPh sb="26" eb="28">
      <t>バアイ</t>
    </rPh>
    <phoneticPr fontId="1"/>
  </si>
  <si>
    <t>３歳児配置改善加算のみ適用する場合</t>
    <rPh sb="1" eb="3">
      <t>サイジ</t>
    </rPh>
    <rPh sb="3" eb="5">
      <t>ハイチ</t>
    </rPh>
    <rPh sb="5" eb="7">
      <t>カイゼン</t>
    </rPh>
    <rPh sb="7" eb="9">
      <t>カサン</t>
    </rPh>
    <rPh sb="11" eb="13">
      <t>テキヨウ</t>
    </rPh>
    <rPh sb="15" eb="17">
      <t>バアイ</t>
    </rPh>
    <phoneticPr fontId="1"/>
  </si>
  <si>
    <t>満３歳児対応加配加算のみ適用する場合</t>
    <rPh sb="0" eb="1">
      <t>マン</t>
    </rPh>
    <rPh sb="2" eb="4">
      <t>サイジ</t>
    </rPh>
    <rPh sb="4" eb="6">
      <t>タイオウ</t>
    </rPh>
    <rPh sb="6" eb="8">
      <t>カハイ</t>
    </rPh>
    <rPh sb="8" eb="10">
      <t>カサン</t>
    </rPh>
    <rPh sb="12" eb="14">
      <t>テキヨウ</t>
    </rPh>
    <rPh sb="16" eb="18">
      <t>バアイ</t>
    </rPh>
    <phoneticPr fontId="1"/>
  </si>
  <si>
    <t>いずれも適用しない場合</t>
    <rPh sb="4" eb="6">
      <t>テキヨウ</t>
    </rPh>
    <rPh sb="9" eb="11">
      <t>バアイ</t>
    </rPh>
    <phoneticPr fontId="1"/>
  </si>
  <si>
    <r>
      <t xml:space="preserve">専任/非専任
</t>
    </r>
    <r>
      <rPr>
        <sz val="8"/>
        <color indexed="8"/>
        <rFont val="HGｺﾞｼｯｸM"/>
        <family val="3"/>
        <charset val="128"/>
      </rPr>
      <t>（※４）</t>
    </r>
    <rPh sb="0" eb="2">
      <t>センニン</t>
    </rPh>
    <rPh sb="3" eb="4">
      <t>ヒ</t>
    </rPh>
    <rPh sb="4" eb="6">
      <t>センニン</t>
    </rPh>
    <phoneticPr fontId="1"/>
  </si>
  <si>
    <t>専任</t>
  </si>
  <si>
    <t>⑨５歳児</t>
    <rPh sb="2" eb="4">
      <t>サイジ</t>
    </rPh>
    <phoneticPr fontId="1"/>
  </si>
  <si>
    <t>⑩４歳児</t>
    <rPh sb="2" eb="4">
      <t>サイジ</t>
    </rPh>
    <phoneticPr fontId="1"/>
  </si>
  <si>
    <t>⑫満３歳児</t>
    <rPh sb="1" eb="2">
      <t>マン</t>
    </rPh>
    <rPh sb="3" eb="5">
      <t>サイジ</t>
    </rPh>
    <phoneticPr fontId="1"/>
  </si>
  <si>
    <t>⑤「チーム保育加配加算」の加配人数及び「年齢別配置基準を下回る場合」の調整人数を求める際に使用する必要教員数</t>
    <phoneticPr fontId="1"/>
  </si>
  <si>
    <t>人</t>
    <rPh sb="0" eb="1">
      <t>ニン</t>
    </rPh>
    <phoneticPr fontId="1"/>
  </si>
  <si>
    <t>Ａ</t>
    <phoneticPr fontId="1"/>
  </si>
  <si>
    <t>Ｂ</t>
    <phoneticPr fontId="1"/>
  </si>
  <si>
    <t>Ｃ</t>
    <phoneticPr fontId="1"/>
  </si>
  <si>
    <t>Ｄ</t>
    <phoneticPr fontId="1"/>
  </si>
  <si>
    <t>算定上の適否</t>
    <rPh sb="0" eb="3">
      <t>サンテイジョウ</t>
    </rPh>
    <rPh sb="4" eb="6">
      <t>テキヒ</t>
    </rPh>
    <phoneticPr fontId="1"/>
  </si>
  <si>
    <t>算定上の
適否</t>
    <rPh sb="0" eb="3">
      <t>サンテイジョウ</t>
    </rPh>
    <rPh sb="5" eb="7">
      <t>テキヒ</t>
    </rPh>
    <phoneticPr fontId="1"/>
  </si>
  <si>
    <t>３歳児配置改善/満３歳児対応</t>
    <rPh sb="1" eb="3">
      <t>サイジ</t>
    </rPh>
    <rPh sb="3" eb="5">
      <t>ハイチ</t>
    </rPh>
    <rPh sb="5" eb="7">
      <t>カイゼン</t>
    </rPh>
    <rPh sb="8" eb="9">
      <t>マン</t>
    </rPh>
    <rPh sb="10" eb="12">
      <t>サイジ</t>
    </rPh>
    <rPh sb="12" eb="14">
      <t>タイオウ</t>
    </rPh>
    <phoneticPr fontId="1"/>
  </si>
  <si>
    <t>選択</t>
    <rPh sb="0" eb="2">
      <t>センタク</t>
    </rPh>
    <phoneticPr fontId="1"/>
  </si>
  <si>
    <t>Ａ</t>
    <phoneticPr fontId="1"/>
  </si>
  <si>
    <t>Ｂ</t>
    <phoneticPr fontId="1"/>
  </si>
  <si>
    <t>Ｃ</t>
    <phoneticPr fontId="1"/>
  </si>
  <si>
    <t>Ｄ</t>
    <phoneticPr fontId="1"/>
  </si>
  <si>
    <r>
      <t>④の算定上の適否の結果を受けて、適用可能な項目（「○」印の付いている項目）から実施する項目を</t>
    </r>
    <r>
      <rPr>
        <b/>
        <u/>
        <sz val="10"/>
        <color indexed="8"/>
        <rFont val="HGｺﾞｼｯｸM"/>
        <family val="3"/>
        <charset val="128"/>
      </rPr>
      <t>１つ選択</t>
    </r>
    <r>
      <rPr>
        <sz val="10"/>
        <color indexed="8"/>
        <rFont val="HGｺﾞｼｯｸM"/>
        <family val="3"/>
        <charset val="128"/>
      </rPr>
      <t xml:space="preserve">
　※「×」印の付いている項目は選択しないこと。</t>
    </r>
    <rPh sb="2" eb="5">
      <t>サンテイジョウ</t>
    </rPh>
    <rPh sb="6" eb="8">
      <t>テキヒ</t>
    </rPh>
    <rPh sb="9" eb="11">
      <t>ケッカ</t>
    </rPh>
    <rPh sb="12" eb="13">
      <t>ウ</t>
    </rPh>
    <rPh sb="16" eb="18">
      <t>テキヨウ</t>
    </rPh>
    <rPh sb="18" eb="20">
      <t>カノウ</t>
    </rPh>
    <rPh sb="21" eb="23">
      <t>コウモク</t>
    </rPh>
    <rPh sb="27" eb="28">
      <t>シルシ</t>
    </rPh>
    <rPh sb="29" eb="30">
      <t>ツ</t>
    </rPh>
    <rPh sb="34" eb="36">
      <t>コウモク</t>
    </rPh>
    <rPh sb="39" eb="41">
      <t>ジッシ</t>
    </rPh>
    <rPh sb="43" eb="45">
      <t>コウモク</t>
    </rPh>
    <rPh sb="48" eb="50">
      <t>センタク</t>
    </rPh>
    <rPh sb="56" eb="57">
      <t>シルシ</t>
    </rPh>
    <rPh sb="58" eb="59">
      <t>ツ</t>
    </rPh>
    <rPh sb="63" eb="65">
      <t>コウモク</t>
    </rPh>
    <rPh sb="66" eb="68">
      <t>センタク</t>
    </rPh>
    <phoneticPr fontId="1"/>
  </si>
  <si>
    <t>必要
教員数</t>
    <rPh sb="0" eb="2">
      <t>ヒツヨウ</t>
    </rPh>
    <rPh sb="3" eb="6">
      <t>キョウインスウ</t>
    </rPh>
    <phoneticPr fontId="1"/>
  </si>
  <si>
    <t>３歳児</t>
    <rPh sb="1" eb="3">
      <t>サイジ</t>
    </rPh>
    <phoneticPr fontId="1"/>
  </si>
  <si>
    <t>満３歳児</t>
    <rPh sb="0" eb="1">
      <t>マン</t>
    </rPh>
    <rPh sb="2" eb="4">
      <t>サイジ</t>
    </rPh>
    <phoneticPr fontId="1"/>
  </si>
  <si>
    <t>適</t>
    <rPh sb="0" eb="1">
      <t>テキ</t>
    </rPh>
    <phoneticPr fontId="1"/>
  </si>
  <si>
    <t>否</t>
    <rPh sb="0" eb="1">
      <t>ヒ</t>
    </rPh>
    <phoneticPr fontId="1"/>
  </si>
  <si>
    <r>
      <t>園児数</t>
    </r>
    <r>
      <rPr>
        <sz val="8"/>
        <color indexed="8"/>
        <rFont val="HGｺﾞｼｯｸM"/>
        <family val="3"/>
        <charset val="128"/>
      </rPr>
      <t>（※３）</t>
    </r>
    <rPh sb="0" eb="3">
      <t>エンジスウ</t>
    </rPh>
    <phoneticPr fontId="1"/>
  </si>
  <si>
    <r>
      <t xml:space="preserve">教育補助者
</t>
    </r>
    <r>
      <rPr>
        <sz val="8"/>
        <color indexed="8"/>
        <rFont val="HGｺﾞｼｯｸM"/>
        <family val="3"/>
        <charset val="128"/>
      </rPr>
      <t>（※６）</t>
    </r>
    <rPh sb="0" eb="2">
      <t>キョウイク</t>
    </rPh>
    <rPh sb="2" eb="4">
      <t>ホジョ</t>
    </rPh>
    <rPh sb="4" eb="5">
      <t>シャ</t>
    </rPh>
    <phoneticPr fontId="1"/>
  </si>
  <si>
    <t>Ａ</t>
    <phoneticPr fontId="1"/>
  </si>
  <si>
    <t>④算定上の
適否</t>
    <rPh sb="1" eb="4">
      <t>サンテイジョウ</t>
    </rPh>
    <rPh sb="6" eb="8">
      <t>テキヒ</t>
    </rPh>
    <phoneticPr fontId="1"/>
  </si>
  <si>
    <t>３歳児配置改善加算及び満３歳児対応加配加算を適用する場合の必要教員数</t>
    <phoneticPr fontId="1"/>
  </si>
  <si>
    <t>３歳児配置改善加算のみ適用する場合の
必要教員数</t>
    <phoneticPr fontId="1"/>
  </si>
  <si>
    <t>満３歳児対応加配加算のみ適用する場合の
必要教員数</t>
    <phoneticPr fontId="1"/>
  </si>
  <si>
    <t>いずれも適用しない場合の必要教員数</t>
    <phoneticPr fontId="1"/>
  </si>
  <si>
    <t>３歳児配置改善加算・満３歳児対応加算</t>
    <rPh sb="1" eb="3">
      <t>サイジ</t>
    </rPh>
    <rPh sb="3" eb="5">
      <t>ハイチ</t>
    </rPh>
    <rPh sb="5" eb="7">
      <t>カイゼン</t>
    </rPh>
    <rPh sb="7" eb="9">
      <t>カサン</t>
    </rPh>
    <rPh sb="10" eb="11">
      <t>マン</t>
    </rPh>
    <rPh sb="12" eb="14">
      <t>サイジ</t>
    </rPh>
    <rPh sb="14" eb="16">
      <t>タイオウ</t>
    </rPh>
    <rPh sb="16" eb="18">
      <t>カサン</t>
    </rPh>
    <phoneticPr fontId="1"/>
  </si>
  <si>
    <t>「３歳児配置改善」と「満３歳児対応」の両方を実施する</t>
    <rPh sb="2" eb="4">
      <t>サイジ</t>
    </rPh>
    <rPh sb="4" eb="6">
      <t>ハイチ</t>
    </rPh>
    <rPh sb="6" eb="8">
      <t>カイゼン</t>
    </rPh>
    <rPh sb="11" eb="12">
      <t>マン</t>
    </rPh>
    <rPh sb="13" eb="15">
      <t>サイジ</t>
    </rPh>
    <rPh sb="15" eb="17">
      <t>タイオウ</t>
    </rPh>
    <rPh sb="19" eb="21">
      <t>リョウホウ</t>
    </rPh>
    <rPh sb="22" eb="24">
      <t>ジッシ</t>
    </rPh>
    <phoneticPr fontId="1"/>
  </si>
  <si>
    <t>「３歳児配置改善」のみを実施する</t>
    <rPh sb="2" eb="4">
      <t>サイジ</t>
    </rPh>
    <rPh sb="4" eb="6">
      <t>ハイチ</t>
    </rPh>
    <rPh sb="6" eb="8">
      <t>カイゼン</t>
    </rPh>
    <rPh sb="12" eb="14">
      <t>ジッシ</t>
    </rPh>
    <phoneticPr fontId="1"/>
  </si>
  <si>
    <t>「満３歳児対応」のみを実施する</t>
    <rPh sb="1" eb="2">
      <t>マン</t>
    </rPh>
    <rPh sb="3" eb="5">
      <t>サイジ</t>
    </rPh>
    <rPh sb="5" eb="7">
      <t>タイオウ</t>
    </rPh>
    <rPh sb="11" eb="13">
      <t>ジッシ</t>
    </rPh>
    <phoneticPr fontId="1"/>
  </si>
  <si>
    <t>いずれも実施しない</t>
    <rPh sb="4" eb="6">
      <t>ジッシ</t>
    </rPh>
    <phoneticPr fontId="1"/>
  </si>
  <si>
    <t>配置教員数
（常勤換算）</t>
    <rPh sb="0" eb="2">
      <t>ハイチ</t>
    </rPh>
    <rPh sb="2" eb="4">
      <t>キョウイン</t>
    </rPh>
    <rPh sb="4" eb="5">
      <t>スウ</t>
    </rPh>
    <rPh sb="7" eb="9">
      <t>ジョウキン</t>
    </rPh>
    <rPh sb="9" eb="11">
      <t>カンサン</t>
    </rPh>
    <phoneticPr fontId="1"/>
  </si>
  <si>
    <t>年齢別配置基準</t>
    <rPh sb="0" eb="3">
      <t>ネンレイベツ</t>
    </rPh>
    <rPh sb="3" eb="5">
      <t>ハイチ</t>
    </rPh>
    <rPh sb="5" eb="7">
      <t>キジュン</t>
    </rPh>
    <phoneticPr fontId="1"/>
  </si>
  <si>
    <t>３歳児配置改善加算／
満３歳児対応加配加算</t>
    <rPh sb="1" eb="3">
      <t>サイジ</t>
    </rPh>
    <rPh sb="3" eb="5">
      <t>ハイチ</t>
    </rPh>
    <rPh sb="5" eb="7">
      <t>カイゼン</t>
    </rPh>
    <rPh sb="7" eb="9">
      <t>カサン</t>
    </rPh>
    <rPh sb="11" eb="12">
      <t>マン</t>
    </rPh>
    <rPh sb="13" eb="15">
      <t>サイジ</t>
    </rPh>
    <rPh sb="15" eb="17">
      <t>タイオウ</t>
    </rPh>
    <rPh sb="17" eb="19">
      <t>カハイ</t>
    </rPh>
    <rPh sb="19" eb="21">
      <t>カサン</t>
    </rPh>
    <phoneticPr fontId="1"/>
  </si>
  <si>
    <t>⑧利用定員</t>
    <rPh sb="1" eb="3">
      <t>リヨウ</t>
    </rPh>
    <rPh sb="3" eb="5">
      <t>テイイン</t>
    </rPh>
    <phoneticPr fontId="1"/>
  </si>
  <si>
    <r>
      <t xml:space="preserve">⑪３歳児
</t>
    </r>
    <r>
      <rPr>
        <sz val="7"/>
        <color indexed="8"/>
        <rFont val="HGｺﾞｼｯｸM"/>
        <family val="3"/>
        <charset val="128"/>
      </rPr>
      <t>（満３歳児除く）</t>
    </r>
    <rPh sb="2" eb="4">
      <t>サイジ</t>
    </rPh>
    <rPh sb="6" eb="7">
      <t>マン</t>
    </rPh>
    <rPh sb="8" eb="10">
      <t>サイジ</t>
    </rPh>
    <rPh sb="10" eb="11">
      <t>ノゾ</t>
    </rPh>
    <phoneticPr fontId="1"/>
  </si>
  <si>
    <t>⑬５歳児</t>
    <rPh sb="2" eb="4">
      <t>サイジ</t>
    </rPh>
    <phoneticPr fontId="1"/>
  </si>
  <si>
    <t>⑭４歳児</t>
    <rPh sb="2" eb="4">
      <t>サイジ</t>
    </rPh>
    <phoneticPr fontId="1"/>
  </si>
  <si>
    <t>⑮３歳児</t>
    <rPh sb="2" eb="4">
      <t>サイジ</t>
    </rPh>
    <phoneticPr fontId="1"/>
  </si>
  <si>
    <t>⑯２歳児</t>
    <rPh sb="2" eb="4">
      <t>サイジ</t>
    </rPh>
    <phoneticPr fontId="1"/>
  </si>
  <si>
    <t>⑰１歳児</t>
    <rPh sb="2" eb="4">
      <t>サイジ</t>
    </rPh>
    <phoneticPr fontId="1"/>
  </si>
  <si>
    <t>⑱乳児</t>
    <rPh sb="1" eb="3">
      <t>ニュウジ</t>
    </rPh>
    <phoneticPr fontId="1"/>
  </si>
  <si>
    <t>㉒</t>
    <phoneticPr fontId="1"/>
  </si>
  <si>
    <t>㉔教育補助者を除く
⑲＋（㉑の勤務時間数の合計/㉓）</t>
    <rPh sb="1" eb="3">
      <t>キョウイク</t>
    </rPh>
    <rPh sb="3" eb="5">
      <t>ホジョ</t>
    </rPh>
    <rPh sb="5" eb="6">
      <t>シャ</t>
    </rPh>
    <rPh sb="7" eb="8">
      <t>ノゾ</t>
    </rPh>
    <rPh sb="15" eb="17">
      <t>キンム</t>
    </rPh>
    <rPh sb="17" eb="20">
      <t>ジカンスウ</t>
    </rPh>
    <rPh sb="21" eb="23">
      <t>ゴウケイ</t>
    </rPh>
    <phoneticPr fontId="1"/>
  </si>
  <si>
    <t>㉕教育補助者を含む
⑲＋⑳＋｛（㉑＋㉒）の勤務時間数の合計/㉓｝</t>
    <rPh sb="1" eb="3">
      <t>キョウイク</t>
    </rPh>
    <rPh sb="3" eb="5">
      <t>ホジョ</t>
    </rPh>
    <rPh sb="5" eb="6">
      <t>シャ</t>
    </rPh>
    <rPh sb="7" eb="8">
      <t>フク</t>
    </rPh>
    <rPh sb="21" eb="23">
      <t>キンム</t>
    </rPh>
    <rPh sb="23" eb="26">
      <t>ジカンスウ</t>
    </rPh>
    <rPh sb="27" eb="29">
      <t>ゴウケイ</t>
    </rPh>
    <phoneticPr fontId="1"/>
  </si>
  <si>
    <t>㉖年齢別配置基準</t>
    <rPh sb="1" eb="4">
      <t>ネンレイベツ</t>
    </rPh>
    <rPh sb="4" eb="6">
      <t>ハイチ</t>
    </rPh>
    <rPh sb="6" eb="8">
      <t>キジュン</t>
    </rPh>
    <phoneticPr fontId="1"/>
  </si>
  <si>
    <r>
      <t>㉗学級編制調整教諭数</t>
    </r>
    <r>
      <rPr>
        <sz val="8"/>
        <color indexed="8"/>
        <rFont val="HGｺﾞｼｯｸM"/>
        <family val="3"/>
        <charset val="128"/>
      </rPr>
      <t>（※７）</t>
    </r>
    <r>
      <rPr>
        <sz val="10"/>
        <color indexed="8"/>
        <rFont val="HGｺﾞｼｯｸM"/>
        <family val="3"/>
        <charset val="128"/>
      </rPr>
      <t xml:space="preserve">
</t>
    </r>
    <r>
      <rPr>
        <sz val="7"/>
        <color indexed="8"/>
        <rFont val="HGｺﾞｼｯｸM"/>
        <family val="3"/>
        <charset val="128"/>
      </rPr>
      <t>※施設全体の１号・２号の利用定員が36人以上300人以下の施設を対象</t>
    </r>
    <rPh sb="1" eb="3">
      <t>ガッキュウ</t>
    </rPh>
    <rPh sb="3" eb="5">
      <t>ヘンセイ</t>
    </rPh>
    <rPh sb="5" eb="7">
      <t>チョウセイ</t>
    </rPh>
    <rPh sb="7" eb="9">
      <t>キョウユ</t>
    </rPh>
    <rPh sb="9" eb="10">
      <t>スウ</t>
    </rPh>
    <rPh sb="16" eb="18">
      <t>シセツ</t>
    </rPh>
    <rPh sb="18" eb="20">
      <t>ゼンタイ</t>
    </rPh>
    <rPh sb="22" eb="23">
      <t>ゴウ</t>
    </rPh>
    <rPh sb="25" eb="26">
      <t>ゴウ</t>
    </rPh>
    <rPh sb="27" eb="29">
      <t>リヨウ</t>
    </rPh>
    <rPh sb="29" eb="31">
      <t>テイイン</t>
    </rPh>
    <rPh sb="34" eb="35">
      <t>ニン</t>
    </rPh>
    <rPh sb="35" eb="37">
      <t>イジョウ</t>
    </rPh>
    <rPh sb="40" eb="41">
      <t>ニン</t>
    </rPh>
    <rPh sb="41" eb="43">
      <t>イカ</t>
    </rPh>
    <rPh sb="44" eb="46">
      <t>シセツ</t>
    </rPh>
    <rPh sb="47" eb="49">
      <t>タイショウ</t>
    </rPh>
    <phoneticPr fontId="1"/>
  </si>
  <si>
    <r>
      <t>㉘（常勤）休けい保育士数</t>
    </r>
    <r>
      <rPr>
        <sz val="8"/>
        <color indexed="8"/>
        <rFont val="HGｺﾞｼｯｸM"/>
        <family val="3"/>
        <charset val="128"/>
      </rPr>
      <t xml:space="preserve">（※８）
</t>
    </r>
    <r>
      <rPr>
        <sz val="7"/>
        <color indexed="8"/>
        <rFont val="HGｺﾞｼｯｸM"/>
        <family val="3"/>
        <charset val="128"/>
      </rPr>
      <t>※施設全体の２号・３号の利用定員が90人以下の施設を対象</t>
    </r>
    <rPh sb="2" eb="4">
      <t>ジョウキン</t>
    </rPh>
    <rPh sb="5" eb="6">
      <t>キュウ</t>
    </rPh>
    <rPh sb="8" eb="11">
      <t>ホイクシ</t>
    </rPh>
    <rPh sb="11" eb="12">
      <t>スウ</t>
    </rPh>
    <rPh sb="18" eb="20">
      <t>シセツ</t>
    </rPh>
    <rPh sb="20" eb="22">
      <t>ゼンタイ</t>
    </rPh>
    <rPh sb="24" eb="25">
      <t>ゴウ</t>
    </rPh>
    <rPh sb="27" eb="28">
      <t>ゴウ</t>
    </rPh>
    <rPh sb="29" eb="31">
      <t>リヨウ</t>
    </rPh>
    <rPh sb="31" eb="33">
      <t>テイイン</t>
    </rPh>
    <rPh sb="36" eb="39">
      <t>ニンイカ</t>
    </rPh>
    <rPh sb="40" eb="42">
      <t>シセツ</t>
    </rPh>
    <rPh sb="43" eb="45">
      <t>タイショウ</t>
    </rPh>
    <phoneticPr fontId="1"/>
  </si>
  <si>
    <t>（⑨＋⑩＋⑬＋⑭）/30　＋　（⑪＋⑮）/15
＋　（⑫＋⑯＋⑰）/6　＋　⑱/3</t>
    <phoneticPr fontId="1"/>
  </si>
  <si>
    <t>（⑨＋⑩＋⑬＋⑭）/30　＋　（⑪＋⑫＋⑮）/15
＋　（⑯＋⑰）/6　＋　⑱/3</t>
    <phoneticPr fontId="1"/>
  </si>
  <si>
    <t>（⑨＋⑩＋⑬＋⑭）/30　＋　（⑪＋⑮）/20
＋　（⑫＋⑯＋⑰）/6　＋　⑱/3</t>
    <phoneticPr fontId="1"/>
  </si>
  <si>
    <t>（⑨＋⑩＋⑬＋⑭）/30　＋　（⑪＋⑫＋⑮）/20
＋　（⑯＋⑰）/6　＋　⑱/3</t>
    <phoneticPr fontId="1"/>
  </si>
  <si>
    <t>その他配置教員</t>
    <rPh sb="2" eb="3">
      <t>ホカ</t>
    </rPh>
    <rPh sb="3" eb="5">
      <t>ハイチ</t>
    </rPh>
    <rPh sb="5" eb="7">
      <t>キョウイン</t>
    </rPh>
    <phoneticPr fontId="1"/>
  </si>
  <si>
    <t>㉓常勤教職員１人の
月当たり勤務時間</t>
    <rPh sb="1" eb="3">
      <t>ジョウキン</t>
    </rPh>
    <rPh sb="3" eb="6">
      <t>キョウショクイン</t>
    </rPh>
    <rPh sb="7" eb="8">
      <t>ニン</t>
    </rPh>
    <rPh sb="10" eb="12">
      <t>ツキア</t>
    </rPh>
    <rPh sb="14" eb="16">
      <t>キンム</t>
    </rPh>
    <rPh sb="16" eb="18">
      <t>ジカン</t>
    </rPh>
    <phoneticPr fontId="1"/>
  </si>
  <si>
    <t>注）</t>
    <rPh sb="0" eb="1">
      <t>チュウ</t>
    </rPh>
    <phoneticPr fontId="1"/>
  </si>
  <si>
    <t>　　Ⅲの５．注１参照）。</t>
    <rPh sb="6" eb="7">
      <t>チュウ</t>
    </rPh>
    <rPh sb="8" eb="10">
      <t>サンショウ</t>
    </rPh>
    <phoneticPr fontId="1"/>
  </si>
  <si>
    <t>　　　45人以下：１人、46人以上150人以下：２人、151人以上240人以下：３人、241人以上270人以下：３．５人、</t>
    <rPh sb="5" eb="6">
      <t>ニン</t>
    </rPh>
    <rPh sb="6" eb="8">
      <t>イカ</t>
    </rPh>
    <rPh sb="10" eb="11">
      <t>ニン</t>
    </rPh>
    <rPh sb="14" eb="15">
      <t>ニン</t>
    </rPh>
    <rPh sb="15" eb="17">
      <t>イジョウ</t>
    </rPh>
    <rPh sb="20" eb="21">
      <t>ニン</t>
    </rPh>
    <rPh sb="21" eb="23">
      <t>イカ</t>
    </rPh>
    <rPh sb="25" eb="26">
      <t>ニン</t>
    </rPh>
    <rPh sb="30" eb="31">
      <t>ニン</t>
    </rPh>
    <rPh sb="31" eb="33">
      <t>イジョウ</t>
    </rPh>
    <rPh sb="36" eb="37">
      <t>ニン</t>
    </rPh>
    <rPh sb="37" eb="39">
      <t>イカ</t>
    </rPh>
    <rPh sb="41" eb="42">
      <t>ニン</t>
    </rPh>
    <rPh sb="46" eb="47">
      <t>ニン</t>
    </rPh>
    <rPh sb="47" eb="49">
      <t>イジョウ</t>
    </rPh>
    <rPh sb="52" eb="53">
      <t>ニン</t>
    </rPh>
    <rPh sb="53" eb="55">
      <t>イカ</t>
    </rPh>
    <rPh sb="59" eb="60">
      <t>ニン</t>
    </rPh>
    <phoneticPr fontId="1"/>
  </si>
  <si>
    <t>　　　271人以上300人以下：４人、301人以上450人以下：５人、451人以上：６人</t>
    <rPh sb="6" eb="7">
      <t>ニン</t>
    </rPh>
    <rPh sb="7" eb="9">
      <t>イジョウ</t>
    </rPh>
    <rPh sb="12" eb="13">
      <t>ニン</t>
    </rPh>
    <rPh sb="13" eb="15">
      <t>イカ</t>
    </rPh>
    <rPh sb="17" eb="18">
      <t>ニン</t>
    </rPh>
    <rPh sb="22" eb="23">
      <t>ニン</t>
    </rPh>
    <rPh sb="23" eb="25">
      <t>イジョウ</t>
    </rPh>
    <rPh sb="28" eb="31">
      <t>ニンイカ</t>
    </rPh>
    <rPh sb="33" eb="34">
      <t>ニン</t>
    </rPh>
    <rPh sb="38" eb="39">
      <t>ニン</t>
    </rPh>
    <rPh sb="39" eb="41">
      <t>イジョウ</t>
    </rPh>
    <rPh sb="43" eb="44">
      <t>ニン</t>
    </rPh>
    <phoneticPr fontId="1"/>
  </si>
  <si>
    <t>※１　⑧の利用定員に応じて、以下の利用定員区分ごとの上限人数が自動的に設定される（別紙１（幼稚園（教育標準時間認定１号））</t>
    <rPh sb="5" eb="7">
      <t>リヨウ</t>
    </rPh>
    <rPh sb="7" eb="9">
      <t>テイイン</t>
    </rPh>
    <rPh sb="10" eb="11">
      <t>オウ</t>
    </rPh>
    <rPh sb="14" eb="16">
      <t>イカ</t>
    </rPh>
    <rPh sb="17" eb="19">
      <t>リヨウ</t>
    </rPh>
    <rPh sb="19" eb="21">
      <t>テイイン</t>
    </rPh>
    <rPh sb="21" eb="23">
      <t>クブン</t>
    </rPh>
    <rPh sb="26" eb="28">
      <t>ジョウゲン</t>
    </rPh>
    <rPh sb="28" eb="30">
      <t>ニンズウ</t>
    </rPh>
    <rPh sb="31" eb="34">
      <t>ジドウテキ</t>
    </rPh>
    <rPh sb="35" eb="37">
      <t>セッテイ</t>
    </rPh>
    <rPh sb="41" eb="43">
      <t>ベッシ</t>
    </rPh>
    <rPh sb="45" eb="48">
      <t>ヨウチエン</t>
    </rPh>
    <rPh sb="49" eb="51">
      <t>キョウイク</t>
    </rPh>
    <rPh sb="51" eb="53">
      <t>ヒョウジュン</t>
    </rPh>
    <rPh sb="53" eb="55">
      <t>ジカン</t>
    </rPh>
    <rPh sb="55" eb="57">
      <t>ニンテイ</t>
    </rPh>
    <rPh sb="58" eb="59">
      <t>ゴウ</t>
    </rPh>
    <phoneticPr fontId="1"/>
  </si>
  <si>
    <t>※２　⑦の上限人数の範囲内で、⑥に対してかの端数処理が行われ、加配人数が自動的に計算される（別紙１（幼稚園（教育標準時間</t>
    <rPh sb="5" eb="7">
      <t>ジョウゲン</t>
    </rPh>
    <rPh sb="7" eb="9">
      <t>ニンズウ</t>
    </rPh>
    <rPh sb="10" eb="13">
      <t>ハンイナイ</t>
    </rPh>
    <rPh sb="17" eb="18">
      <t>タイ</t>
    </rPh>
    <rPh sb="22" eb="24">
      <t>ハスウ</t>
    </rPh>
    <rPh sb="24" eb="26">
      <t>ショリ</t>
    </rPh>
    <rPh sb="27" eb="28">
      <t>オコナ</t>
    </rPh>
    <rPh sb="31" eb="33">
      <t>カハイ</t>
    </rPh>
    <rPh sb="33" eb="35">
      <t>ニンズウ</t>
    </rPh>
    <rPh sb="36" eb="39">
      <t>ジドウテキ</t>
    </rPh>
    <rPh sb="40" eb="42">
      <t>ケイサン</t>
    </rPh>
    <rPh sb="46" eb="48">
      <t>ベッシ</t>
    </rPh>
    <rPh sb="50" eb="53">
      <t>ヨウチエン</t>
    </rPh>
    <rPh sb="54" eb="56">
      <t>キョウイク</t>
    </rPh>
    <rPh sb="56" eb="58">
      <t>ヒョウジュン</t>
    </rPh>
    <rPh sb="58" eb="60">
      <t>ジカン</t>
    </rPh>
    <phoneticPr fontId="1"/>
  </si>
  <si>
    <t>　　認定１号））Ⅲの５．注２参照）。</t>
    <rPh sb="2" eb="4">
      <t>ニンテイ</t>
    </rPh>
    <rPh sb="5" eb="6">
      <t>ゴウ</t>
    </rPh>
    <rPh sb="12" eb="13">
      <t>チュウ</t>
    </rPh>
    <rPh sb="14" eb="16">
      <t>サンショウ</t>
    </rPh>
    <phoneticPr fontId="1"/>
  </si>
  <si>
    <t>　　　１．⑥が３人未満の場合</t>
    <rPh sb="8" eb="9">
      <t>ニン</t>
    </rPh>
    <rPh sb="9" eb="11">
      <t>ミマン</t>
    </rPh>
    <rPh sb="12" eb="14">
      <t>バアイ</t>
    </rPh>
    <phoneticPr fontId="1"/>
  </si>
  <si>
    <t>　　　　小数点第１位を四捨五入した員数とする。</t>
    <rPh sb="4" eb="7">
      <t>ショウスウテン</t>
    </rPh>
    <rPh sb="7" eb="8">
      <t>ダイ</t>
    </rPh>
    <rPh sb="9" eb="10">
      <t>イ</t>
    </rPh>
    <rPh sb="11" eb="15">
      <t>シシャゴニュウ</t>
    </rPh>
    <rPh sb="17" eb="19">
      <t>インスウ</t>
    </rPh>
    <phoneticPr fontId="1"/>
  </si>
  <si>
    <t>　　　　（例）２．３人の場合、２人</t>
    <rPh sb="5" eb="6">
      <t>レイ</t>
    </rPh>
    <rPh sb="10" eb="11">
      <t>ニン</t>
    </rPh>
    <rPh sb="12" eb="14">
      <t>バアイ</t>
    </rPh>
    <rPh sb="16" eb="17">
      <t>ニン</t>
    </rPh>
    <phoneticPr fontId="1"/>
  </si>
  <si>
    <t>　　　２．⑥が３人以上の場合</t>
    <rPh sb="8" eb="9">
      <t>ニン</t>
    </rPh>
    <rPh sb="9" eb="11">
      <t>イジョウ</t>
    </rPh>
    <rPh sb="12" eb="14">
      <t>バアイ</t>
    </rPh>
    <phoneticPr fontId="1"/>
  </si>
  <si>
    <t>　　　　小数点第１位が１又は２のときは小数点第１位を切り捨て、小数点第１位が３又は４のときは小数点第１位を５とし、小数点</t>
    <rPh sb="4" eb="7">
      <t>ショウスウテン</t>
    </rPh>
    <rPh sb="7" eb="8">
      <t>ダイ</t>
    </rPh>
    <rPh sb="9" eb="10">
      <t>イ</t>
    </rPh>
    <rPh sb="12" eb="13">
      <t>マタ</t>
    </rPh>
    <rPh sb="19" eb="22">
      <t>ショウスウテン</t>
    </rPh>
    <rPh sb="22" eb="23">
      <t>ダイ</t>
    </rPh>
    <rPh sb="24" eb="25">
      <t>イ</t>
    </rPh>
    <rPh sb="26" eb="27">
      <t>キ</t>
    </rPh>
    <rPh sb="28" eb="29">
      <t>ス</t>
    </rPh>
    <rPh sb="31" eb="34">
      <t>ショウスウテン</t>
    </rPh>
    <rPh sb="34" eb="35">
      <t>ダイ</t>
    </rPh>
    <rPh sb="36" eb="37">
      <t>イ</t>
    </rPh>
    <rPh sb="39" eb="40">
      <t>マタ</t>
    </rPh>
    <rPh sb="46" eb="49">
      <t>ショウスウテン</t>
    </rPh>
    <rPh sb="49" eb="50">
      <t>ダイ</t>
    </rPh>
    <rPh sb="51" eb="52">
      <t>イ</t>
    </rPh>
    <rPh sb="57" eb="59">
      <t>ショウスウ</t>
    </rPh>
    <rPh sb="59" eb="60">
      <t>テン</t>
    </rPh>
    <phoneticPr fontId="1"/>
  </si>
  <si>
    <t>　　　第１位が５以上のときは小数点第１位を切り上げて得た員数とする。</t>
    <rPh sb="3" eb="4">
      <t>ダイ</t>
    </rPh>
    <rPh sb="5" eb="6">
      <t>イ</t>
    </rPh>
    <rPh sb="8" eb="10">
      <t>イジョウ</t>
    </rPh>
    <rPh sb="14" eb="17">
      <t>ショウスウテン</t>
    </rPh>
    <rPh sb="17" eb="18">
      <t>ダイ</t>
    </rPh>
    <rPh sb="19" eb="20">
      <t>イ</t>
    </rPh>
    <rPh sb="21" eb="22">
      <t>キ</t>
    </rPh>
    <rPh sb="23" eb="24">
      <t>ア</t>
    </rPh>
    <rPh sb="26" eb="27">
      <t>エ</t>
    </rPh>
    <rPh sb="28" eb="30">
      <t>インスウ</t>
    </rPh>
    <phoneticPr fontId="1"/>
  </si>
  <si>
    <t>　　　　（例）３．２人の場合→３人、３．４人の場合→３．５人、３．６人の場合４人</t>
    <rPh sb="5" eb="6">
      <t>レイ</t>
    </rPh>
    <rPh sb="10" eb="11">
      <t>ニン</t>
    </rPh>
    <rPh sb="12" eb="14">
      <t>バアイ</t>
    </rPh>
    <rPh sb="16" eb="17">
      <t>ニン</t>
    </rPh>
    <rPh sb="21" eb="22">
      <t>ニン</t>
    </rPh>
    <rPh sb="23" eb="25">
      <t>バアイ</t>
    </rPh>
    <rPh sb="29" eb="30">
      <t>ニン</t>
    </rPh>
    <rPh sb="34" eb="35">
      <t>ニン</t>
    </rPh>
    <rPh sb="36" eb="38">
      <t>バアイ</t>
    </rPh>
    <rPh sb="39" eb="40">
      <t>ニン</t>
    </rPh>
    <phoneticPr fontId="1"/>
  </si>
  <si>
    <t>※３　年度の初日の前日における満年齢に応じて、年度の初日における見込み数を記入（満３歳児については、年度末時点での在籍見</t>
    <rPh sb="3" eb="5">
      <t>ネンド</t>
    </rPh>
    <rPh sb="6" eb="8">
      <t>ショニチ</t>
    </rPh>
    <rPh sb="9" eb="11">
      <t>ゼンジツ</t>
    </rPh>
    <rPh sb="15" eb="18">
      <t>マンネンレイ</t>
    </rPh>
    <rPh sb="19" eb="20">
      <t>オウ</t>
    </rPh>
    <rPh sb="23" eb="25">
      <t>ネンド</t>
    </rPh>
    <rPh sb="26" eb="28">
      <t>ショニチ</t>
    </rPh>
    <rPh sb="32" eb="34">
      <t>ミコ</t>
    </rPh>
    <rPh sb="35" eb="36">
      <t>スウ</t>
    </rPh>
    <rPh sb="37" eb="39">
      <t>キニュウ</t>
    </rPh>
    <rPh sb="40" eb="41">
      <t>マン</t>
    </rPh>
    <rPh sb="42" eb="44">
      <t>サイジ</t>
    </rPh>
    <rPh sb="50" eb="53">
      <t>ネンドマツ</t>
    </rPh>
    <rPh sb="53" eb="55">
      <t>ジテン</t>
    </rPh>
    <rPh sb="57" eb="59">
      <t>ザイセキ</t>
    </rPh>
    <rPh sb="59" eb="60">
      <t>ケン</t>
    </rPh>
    <phoneticPr fontId="1"/>
  </si>
  <si>
    <t>　　込み数の半数（小数点以下切上げ）を記入。）。なお、「満３歳児」とは、年度の初日の前日における満年齢が２歳で、年度途中</t>
    <rPh sb="2" eb="3">
      <t>コ</t>
    </rPh>
    <rPh sb="4" eb="5">
      <t>スウ</t>
    </rPh>
    <rPh sb="6" eb="8">
      <t>ハンスウ</t>
    </rPh>
    <rPh sb="9" eb="12">
      <t>ショウスウテン</t>
    </rPh>
    <rPh sb="12" eb="14">
      <t>イカ</t>
    </rPh>
    <rPh sb="14" eb="16">
      <t>キリア</t>
    </rPh>
    <rPh sb="19" eb="21">
      <t>キニュウ</t>
    </rPh>
    <rPh sb="28" eb="29">
      <t>マン</t>
    </rPh>
    <rPh sb="30" eb="32">
      <t>サイジ</t>
    </rPh>
    <rPh sb="36" eb="38">
      <t>ネンド</t>
    </rPh>
    <rPh sb="39" eb="41">
      <t>ショニチ</t>
    </rPh>
    <rPh sb="42" eb="44">
      <t>ゼンジツ</t>
    </rPh>
    <rPh sb="48" eb="51">
      <t>マンネンレイ</t>
    </rPh>
    <rPh sb="53" eb="54">
      <t>サイ</t>
    </rPh>
    <rPh sb="56" eb="58">
      <t>ネンド</t>
    </rPh>
    <rPh sb="58" eb="60">
      <t>トチュウ</t>
    </rPh>
    <phoneticPr fontId="1"/>
  </si>
  <si>
    <t>　　に満３歳に達した者をいう。</t>
    <rPh sb="3" eb="4">
      <t>マン</t>
    </rPh>
    <rPh sb="5" eb="6">
      <t>サイ</t>
    </rPh>
    <rPh sb="7" eb="8">
      <t>タッ</t>
    </rPh>
    <rPh sb="10" eb="11">
      <t>シャ</t>
    </rPh>
    <phoneticPr fontId="1"/>
  </si>
  <si>
    <t>※４　園長の専任/非専任をプルダウンから選択。</t>
    <rPh sb="3" eb="5">
      <t>エンチョウ</t>
    </rPh>
    <rPh sb="6" eb="8">
      <t>センニン</t>
    </rPh>
    <rPh sb="9" eb="10">
      <t>ヒ</t>
    </rPh>
    <rPh sb="10" eb="12">
      <t>センニン</t>
    </rPh>
    <rPh sb="20" eb="22">
      <t>センタク</t>
    </rPh>
    <phoneticPr fontId="1"/>
  </si>
  <si>
    <t>※５　園長及び幼稚園設置基準第５条第３項の教員を除く人数を自動計算（園長が非専任の場合は、合計人数から幼稚園設置基準第５</t>
    <rPh sb="3" eb="5">
      <t>エンチョウ</t>
    </rPh>
    <rPh sb="5" eb="6">
      <t>オヨ</t>
    </rPh>
    <rPh sb="7" eb="10">
      <t>ヨウチエン</t>
    </rPh>
    <rPh sb="10" eb="12">
      <t>セッチ</t>
    </rPh>
    <rPh sb="12" eb="14">
      <t>キジュン</t>
    </rPh>
    <rPh sb="14" eb="15">
      <t>ダイ</t>
    </rPh>
    <rPh sb="16" eb="17">
      <t>ジョウ</t>
    </rPh>
    <rPh sb="17" eb="18">
      <t>ダイ</t>
    </rPh>
    <rPh sb="19" eb="20">
      <t>コウ</t>
    </rPh>
    <rPh sb="21" eb="23">
      <t>キョウイン</t>
    </rPh>
    <rPh sb="24" eb="25">
      <t>ノゾ</t>
    </rPh>
    <rPh sb="26" eb="28">
      <t>ニンズウ</t>
    </rPh>
    <rPh sb="29" eb="31">
      <t>ジドウ</t>
    </rPh>
    <rPh sb="31" eb="33">
      <t>ケイサン</t>
    </rPh>
    <rPh sb="34" eb="36">
      <t>エンチョウ</t>
    </rPh>
    <rPh sb="37" eb="38">
      <t>ヒ</t>
    </rPh>
    <rPh sb="38" eb="40">
      <t>センニン</t>
    </rPh>
    <rPh sb="41" eb="43">
      <t>バアイ</t>
    </rPh>
    <rPh sb="45" eb="47">
      <t>ゴウケイ</t>
    </rPh>
    <rPh sb="47" eb="49">
      <t>ニンズウ</t>
    </rPh>
    <rPh sb="51" eb="54">
      <t>ヨウチエン</t>
    </rPh>
    <rPh sb="54" eb="56">
      <t>セッチ</t>
    </rPh>
    <rPh sb="56" eb="58">
      <t>キジュン</t>
    </rPh>
    <rPh sb="58" eb="59">
      <t>ダイ</t>
    </rPh>
    <phoneticPr fontId="1"/>
  </si>
  <si>
    <t>　　条第３項の教員１名分が自動的に減算される。）。</t>
    <rPh sb="2" eb="3">
      <t>ジョウ</t>
    </rPh>
    <rPh sb="3" eb="4">
      <t>ダイ</t>
    </rPh>
    <rPh sb="5" eb="6">
      <t>コウ</t>
    </rPh>
    <rPh sb="7" eb="9">
      <t>キョウイン</t>
    </rPh>
    <rPh sb="10" eb="11">
      <t>メイ</t>
    </rPh>
    <rPh sb="11" eb="12">
      <t>ブン</t>
    </rPh>
    <rPh sb="13" eb="16">
      <t>ジドウテキ</t>
    </rPh>
    <rPh sb="17" eb="19">
      <t>ゲンサン</t>
    </rPh>
    <phoneticPr fontId="1"/>
  </si>
  <si>
    <t>※６　チーム保育加配加算において、幼稚園教諭の免許状を有するが教諭等の発令を受けていない教育補助者を算入することができる</t>
    <rPh sb="6" eb="8">
      <t>ホイク</t>
    </rPh>
    <rPh sb="8" eb="10">
      <t>カハイ</t>
    </rPh>
    <rPh sb="10" eb="12">
      <t>カサン</t>
    </rPh>
    <rPh sb="17" eb="20">
      <t>ヨウチエン</t>
    </rPh>
    <rPh sb="20" eb="22">
      <t>キョウユ</t>
    </rPh>
    <rPh sb="23" eb="26">
      <t>メンキョジョウ</t>
    </rPh>
    <rPh sb="27" eb="28">
      <t>ユウ</t>
    </rPh>
    <rPh sb="31" eb="33">
      <t>キョウユ</t>
    </rPh>
    <rPh sb="33" eb="34">
      <t>トウ</t>
    </rPh>
    <rPh sb="35" eb="37">
      <t>ハツレイ</t>
    </rPh>
    <rPh sb="38" eb="39">
      <t>ウ</t>
    </rPh>
    <rPh sb="44" eb="46">
      <t>キョウイク</t>
    </rPh>
    <rPh sb="46" eb="48">
      <t>ホジョ</t>
    </rPh>
    <rPh sb="48" eb="49">
      <t>シャ</t>
    </rPh>
    <rPh sb="50" eb="52">
      <t>サンニュウ</t>
    </rPh>
    <phoneticPr fontId="1"/>
  </si>
  <si>
    <t>　　ため、必要事項を記入（別紙１（幼稚園（教育標準時間認定１号）Ⅲの５．（１）参照）。</t>
    <rPh sb="5" eb="7">
      <t>ヒツヨウ</t>
    </rPh>
    <rPh sb="7" eb="9">
      <t>ジコウ</t>
    </rPh>
    <rPh sb="10" eb="12">
      <t>キニュウ</t>
    </rPh>
    <rPh sb="13" eb="15">
      <t>ベッシ</t>
    </rPh>
    <rPh sb="17" eb="20">
      <t>ヨウチエン</t>
    </rPh>
    <rPh sb="21" eb="23">
      <t>キョウイク</t>
    </rPh>
    <rPh sb="23" eb="25">
      <t>ヒョウジュン</t>
    </rPh>
    <rPh sb="25" eb="27">
      <t>ジカン</t>
    </rPh>
    <rPh sb="27" eb="29">
      <t>ニンテイ</t>
    </rPh>
    <rPh sb="30" eb="31">
      <t>ゴウ</t>
    </rPh>
    <rPh sb="39" eb="41">
      <t>サンショウ</t>
    </rPh>
    <phoneticPr fontId="1"/>
  </si>
  <si>
    <t>※７　⑧の利用定員が36人以上300人以下の場合は自動的に１人加配される。</t>
    <rPh sb="5" eb="7">
      <t>リヨウ</t>
    </rPh>
    <rPh sb="7" eb="9">
      <t>テイイン</t>
    </rPh>
    <rPh sb="12" eb="13">
      <t>ニン</t>
    </rPh>
    <rPh sb="13" eb="15">
      <t>イジョウ</t>
    </rPh>
    <rPh sb="18" eb="19">
      <t>ニン</t>
    </rPh>
    <rPh sb="19" eb="21">
      <t>イカ</t>
    </rPh>
    <rPh sb="22" eb="24">
      <t>バアイ</t>
    </rPh>
    <rPh sb="25" eb="28">
      <t>ジドウテキ</t>
    </rPh>
    <rPh sb="30" eb="31">
      <t>ニン</t>
    </rPh>
    <rPh sb="31" eb="33">
      <t>カハイ</t>
    </rPh>
    <phoneticPr fontId="1"/>
  </si>
  <si>
    <t>適用する</t>
  </si>
  <si>
    <t>必要教員数</t>
    <rPh sb="0" eb="2">
      <t>ヒツヨウ</t>
    </rPh>
    <rPh sb="2" eb="4">
      <t>キョウイン</t>
    </rPh>
    <rPh sb="4" eb="5">
      <t>スウ</t>
    </rPh>
    <phoneticPr fontId="1"/>
  </si>
  <si>
    <t>※８　⑧の利用定員のうち２号認定子ども及び３号認定子どもに係る利用定員が、90人以下の場合は自動的に１人加配される。</t>
    <rPh sb="5" eb="7">
      <t>リヨウ</t>
    </rPh>
    <rPh sb="7" eb="9">
      <t>テイイン</t>
    </rPh>
    <rPh sb="13" eb="14">
      <t>ゴウ</t>
    </rPh>
    <rPh sb="14" eb="16">
      <t>ニンテイ</t>
    </rPh>
    <rPh sb="16" eb="17">
      <t>コ</t>
    </rPh>
    <rPh sb="19" eb="20">
      <t>オヨ</t>
    </rPh>
    <rPh sb="22" eb="23">
      <t>ゴウ</t>
    </rPh>
    <rPh sb="23" eb="25">
      <t>ニンテイ</t>
    </rPh>
    <rPh sb="25" eb="26">
      <t>コ</t>
    </rPh>
    <rPh sb="29" eb="30">
      <t>カカ</t>
    </rPh>
    <rPh sb="31" eb="33">
      <t>リヨウ</t>
    </rPh>
    <rPh sb="33" eb="35">
      <t>テイイン</t>
    </rPh>
    <rPh sb="39" eb="40">
      <t>ニン</t>
    </rPh>
    <rPh sb="40" eb="42">
      <t>イカ</t>
    </rPh>
    <rPh sb="43" eb="45">
      <t>バアイ</t>
    </rPh>
    <rPh sb="46" eb="49">
      <t>ジドウテキ</t>
    </rPh>
    <rPh sb="51" eb="52">
      <t>ニン</t>
    </rPh>
    <rPh sb="52" eb="54">
      <t>カハイ</t>
    </rPh>
    <phoneticPr fontId="1"/>
  </si>
  <si>
    <t>⑥配置教員数（教育補助者を含む）ー必要教員数
（②－⑤）</t>
    <rPh sb="1" eb="3">
      <t>ハイチ</t>
    </rPh>
    <rPh sb="3" eb="5">
      <t>キョウイン</t>
    </rPh>
    <rPh sb="5" eb="6">
      <t>スウ</t>
    </rPh>
    <rPh sb="7" eb="9">
      <t>キョウイク</t>
    </rPh>
    <rPh sb="9" eb="11">
      <t>ホジョ</t>
    </rPh>
    <rPh sb="11" eb="12">
      <t>シャ</t>
    </rPh>
    <rPh sb="13" eb="14">
      <t>フク</t>
    </rPh>
    <rPh sb="17" eb="19">
      <t>ヒツヨウ</t>
    </rPh>
    <rPh sb="19" eb="21">
      <t>キョウイン</t>
    </rPh>
    <rPh sb="21" eb="22">
      <t>スウ</t>
    </rPh>
    <phoneticPr fontId="1"/>
  </si>
  <si>
    <t>必要教員数ー配置教員数（教育補助者を除く）
（⑤－①）</t>
    <rPh sb="0" eb="2">
      <t>ヒツヨウ</t>
    </rPh>
    <rPh sb="2" eb="4">
      <t>キョウイン</t>
    </rPh>
    <rPh sb="4" eb="5">
      <t>スウ</t>
    </rPh>
    <rPh sb="6" eb="8">
      <t>ハイチ</t>
    </rPh>
    <rPh sb="8" eb="10">
      <t>キョウイン</t>
    </rPh>
    <rPh sb="10" eb="11">
      <t>カズ</t>
    </rPh>
    <rPh sb="12" eb="14">
      <t>キョウイク</t>
    </rPh>
    <rPh sb="14" eb="16">
      <t>ホジョ</t>
    </rPh>
    <rPh sb="16" eb="17">
      <t>シャ</t>
    </rPh>
    <rPh sb="18" eb="19">
      <t>ノゾ</t>
    </rPh>
    <phoneticPr fontId="1"/>
  </si>
  <si>
    <t>　　　（※「主幹教諭等の専任化により子育て支援の取組を実施していない場合」の加減調整部分に該当する場合は、当該加算を</t>
    <rPh sb="6" eb="8">
      <t>シュカン</t>
    </rPh>
    <rPh sb="8" eb="10">
      <t>キョウユ</t>
    </rPh>
    <rPh sb="10" eb="11">
      <t>トウ</t>
    </rPh>
    <rPh sb="12" eb="14">
      <t>センニン</t>
    </rPh>
    <rPh sb="14" eb="15">
      <t>カ</t>
    </rPh>
    <rPh sb="18" eb="20">
      <t>コソダ</t>
    </rPh>
    <rPh sb="21" eb="23">
      <t>シエン</t>
    </rPh>
    <rPh sb="24" eb="26">
      <t>トリクミ</t>
    </rPh>
    <rPh sb="27" eb="29">
      <t>ジッシ</t>
    </rPh>
    <rPh sb="34" eb="36">
      <t>バアイ</t>
    </rPh>
    <rPh sb="38" eb="40">
      <t>カゲン</t>
    </rPh>
    <rPh sb="40" eb="42">
      <t>チョウセイ</t>
    </rPh>
    <rPh sb="42" eb="44">
      <t>ブブン</t>
    </rPh>
    <rPh sb="45" eb="47">
      <t>ガイトウ</t>
    </rPh>
    <rPh sb="49" eb="51">
      <t>バアイ</t>
    </rPh>
    <rPh sb="53" eb="55">
      <t>トウガイ</t>
    </rPh>
    <rPh sb="55" eb="57">
      <t>カサン</t>
    </rPh>
    <phoneticPr fontId="1"/>
  </si>
  <si>
    <t>　　　（※「主幹教諭等の専任化により子育て支援の取組を実施していない場合」の加減調整部分に該当する場合は、記入不要で</t>
    <rPh sb="6" eb="8">
      <t>シュカン</t>
    </rPh>
    <rPh sb="8" eb="10">
      <t>キョウユ</t>
    </rPh>
    <rPh sb="10" eb="11">
      <t>トウ</t>
    </rPh>
    <rPh sb="12" eb="14">
      <t>センニン</t>
    </rPh>
    <rPh sb="14" eb="15">
      <t>カ</t>
    </rPh>
    <rPh sb="18" eb="20">
      <t>コソダ</t>
    </rPh>
    <rPh sb="21" eb="23">
      <t>シエン</t>
    </rPh>
    <rPh sb="24" eb="26">
      <t>トリクミ</t>
    </rPh>
    <rPh sb="27" eb="29">
      <t>ジッシ</t>
    </rPh>
    <rPh sb="34" eb="36">
      <t>バアイ</t>
    </rPh>
    <rPh sb="38" eb="40">
      <t>カゲン</t>
    </rPh>
    <rPh sb="40" eb="42">
      <t>チョウセイ</t>
    </rPh>
    <rPh sb="42" eb="44">
      <t>ブブン</t>
    </rPh>
    <rPh sb="45" eb="47">
      <t>ガイトウ</t>
    </rPh>
    <rPh sb="49" eb="51">
      <t>バアイ</t>
    </rPh>
    <rPh sb="53" eb="55">
      <t>キニュウ</t>
    </rPh>
    <rPh sb="55" eb="57">
      <t>フヨウ</t>
    </rPh>
    <phoneticPr fontId="1"/>
  </si>
  <si>
    <r>
      <t>保育標準時間認定の場合の常勤保育士</t>
    </r>
    <r>
      <rPr>
        <sz val="8"/>
        <color indexed="8"/>
        <rFont val="HGｺﾞｼｯｸM"/>
        <family val="3"/>
        <charset val="128"/>
      </rPr>
      <t>（＊１）</t>
    </r>
    <rPh sb="0" eb="2">
      <t>ホイク</t>
    </rPh>
    <rPh sb="2" eb="4">
      <t>ヒョウジュン</t>
    </rPh>
    <rPh sb="4" eb="6">
      <t>ジカン</t>
    </rPh>
    <rPh sb="6" eb="8">
      <t>ニンテイ</t>
    </rPh>
    <rPh sb="9" eb="11">
      <t>バアイ</t>
    </rPh>
    <rPh sb="12" eb="14">
      <t>ジョウキン</t>
    </rPh>
    <rPh sb="14" eb="17">
      <t>ホイクシ</t>
    </rPh>
    <phoneticPr fontId="1"/>
  </si>
  <si>
    <r>
      <t>主幹保育教諭等を専任化させるための代替保育教諭等</t>
    </r>
    <r>
      <rPr>
        <sz val="8"/>
        <color indexed="8"/>
        <rFont val="HGｺﾞｼｯｸM"/>
        <family val="3"/>
        <charset val="128"/>
      </rPr>
      <t>（＊２）</t>
    </r>
    <rPh sb="0" eb="2">
      <t>シュカン</t>
    </rPh>
    <rPh sb="2" eb="4">
      <t>ホイク</t>
    </rPh>
    <rPh sb="4" eb="6">
      <t>キョウユ</t>
    </rPh>
    <rPh sb="6" eb="7">
      <t>トウ</t>
    </rPh>
    <rPh sb="8" eb="10">
      <t>センニン</t>
    </rPh>
    <rPh sb="10" eb="11">
      <t>カ</t>
    </rPh>
    <rPh sb="17" eb="19">
      <t>ダイタイ</t>
    </rPh>
    <rPh sb="19" eb="21">
      <t>ホイク</t>
    </rPh>
    <rPh sb="21" eb="23">
      <t>キョウユ</t>
    </rPh>
    <rPh sb="23" eb="24">
      <t>トウ</t>
    </rPh>
    <phoneticPr fontId="1"/>
  </si>
  <si>
    <t>＊３　主幹保育教諭等の専任化により子育て支援の取組を実施する施設において「療育支援加算」を適用する場合に記入</t>
    <rPh sb="3" eb="5">
      <t>シュカン</t>
    </rPh>
    <rPh sb="5" eb="7">
      <t>ホイク</t>
    </rPh>
    <rPh sb="7" eb="9">
      <t>キョウユ</t>
    </rPh>
    <rPh sb="9" eb="10">
      <t>トウ</t>
    </rPh>
    <rPh sb="11" eb="14">
      <t>センニンカ</t>
    </rPh>
    <rPh sb="17" eb="19">
      <t>コソダ</t>
    </rPh>
    <rPh sb="20" eb="22">
      <t>シエン</t>
    </rPh>
    <rPh sb="23" eb="25">
      <t>トリクミ</t>
    </rPh>
    <rPh sb="26" eb="28">
      <t>ジッシ</t>
    </rPh>
    <rPh sb="30" eb="32">
      <t>シセツ</t>
    </rPh>
    <rPh sb="37" eb="39">
      <t>リョウイク</t>
    </rPh>
    <rPh sb="39" eb="41">
      <t>シエン</t>
    </rPh>
    <rPh sb="41" eb="43">
      <t>カサン</t>
    </rPh>
    <rPh sb="45" eb="47">
      <t>テキヨウ</t>
    </rPh>
    <rPh sb="49" eb="51">
      <t>バアイ</t>
    </rPh>
    <rPh sb="52" eb="54">
      <t>キニュウ</t>
    </rPh>
    <phoneticPr fontId="1"/>
  </si>
  <si>
    <t>＊１　基本部分に含まれているため、保育標準時間認定を受けた子どもが利用する施設については記入</t>
    <rPh sb="3" eb="5">
      <t>キホン</t>
    </rPh>
    <rPh sb="5" eb="7">
      <t>ブブン</t>
    </rPh>
    <rPh sb="8" eb="9">
      <t>フク</t>
    </rPh>
    <rPh sb="17" eb="19">
      <t>ホイク</t>
    </rPh>
    <rPh sb="19" eb="21">
      <t>ヒョウジュン</t>
    </rPh>
    <rPh sb="21" eb="23">
      <t>ジカン</t>
    </rPh>
    <rPh sb="23" eb="25">
      <t>ニンテイ</t>
    </rPh>
    <rPh sb="26" eb="27">
      <t>ウ</t>
    </rPh>
    <rPh sb="29" eb="30">
      <t>コ</t>
    </rPh>
    <rPh sb="33" eb="35">
      <t>リヨウ</t>
    </rPh>
    <rPh sb="37" eb="39">
      <t>シセツ</t>
    </rPh>
    <rPh sb="44" eb="46">
      <t>キニュウ</t>
    </rPh>
    <phoneticPr fontId="1"/>
  </si>
  <si>
    <t>　　　　かつ、「３歳児配置改善加算」、「満３歳児対応加配加算」、「チーム保育加配加算」を適用することはできません）</t>
    <rPh sb="44" eb="46">
      <t>テキヨウ</t>
    </rPh>
    <phoneticPr fontId="1"/>
  </si>
  <si>
    <t>　　　　適用することはできません）</t>
    <rPh sb="4" eb="6">
      <t>テキヨウ</t>
    </rPh>
    <phoneticPr fontId="1"/>
  </si>
  <si>
    <t>　　　　しても差し支えないこと）</t>
    <rPh sb="7" eb="8">
      <t>サ</t>
    </rPh>
    <rPh sb="9" eb="10">
      <t>ツカ</t>
    </rPh>
    <phoneticPr fontId="1"/>
  </si>
  <si>
    <t>　　　（※保育認定子どもに係る利用定員に占める保育標準時間認定を受けた子どもの人数の割合が低い場合は非常勤の保育士と</t>
    <rPh sb="5" eb="7">
      <t>ホイク</t>
    </rPh>
    <rPh sb="7" eb="9">
      <t>ニンテイ</t>
    </rPh>
    <rPh sb="9" eb="10">
      <t>コ</t>
    </rPh>
    <rPh sb="13" eb="14">
      <t>カカ</t>
    </rPh>
    <rPh sb="15" eb="17">
      <t>リヨウ</t>
    </rPh>
    <rPh sb="17" eb="19">
      <t>テイイン</t>
    </rPh>
    <rPh sb="20" eb="21">
      <t>シ</t>
    </rPh>
    <rPh sb="23" eb="25">
      <t>ホイク</t>
    </rPh>
    <rPh sb="25" eb="27">
      <t>ヒョウジュン</t>
    </rPh>
    <rPh sb="27" eb="29">
      <t>ジカン</t>
    </rPh>
    <rPh sb="29" eb="31">
      <t>ニンテイ</t>
    </rPh>
    <rPh sb="32" eb="33">
      <t>ウ</t>
    </rPh>
    <rPh sb="35" eb="36">
      <t>コ</t>
    </rPh>
    <rPh sb="39" eb="41">
      <t>ニンズウ</t>
    </rPh>
    <rPh sb="42" eb="44">
      <t>ワリアイ</t>
    </rPh>
    <rPh sb="45" eb="46">
      <t>ヒク</t>
    </rPh>
    <rPh sb="47" eb="49">
      <t>バアイ</t>
    </rPh>
    <rPh sb="50" eb="53">
      <t>ヒジョウキン</t>
    </rPh>
    <rPh sb="54" eb="57">
      <t>ホイクシ</t>
    </rPh>
    <phoneticPr fontId="1"/>
  </si>
  <si>
    <t>③必要教員数
（㉖＋㉗＋㉘）</t>
    <rPh sb="1" eb="3">
      <t>ヒツヨウ</t>
    </rPh>
    <rPh sb="3" eb="5">
      <t>キョウイン</t>
    </rPh>
    <rPh sb="5" eb="6">
      <t>スウ</t>
    </rPh>
    <phoneticPr fontId="1"/>
  </si>
  <si>
    <r>
      <t>療育支援加算を適用し配置した主幹教諭等を補助する者</t>
    </r>
    <r>
      <rPr>
        <sz val="8"/>
        <color indexed="8"/>
        <rFont val="HGｺﾞｼｯｸM"/>
        <family val="3"/>
        <charset val="128"/>
      </rPr>
      <t>（非常勤職員であって、資格の有無は問わない）</t>
    </r>
    <r>
      <rPr>
        <sz val="8"/>
        <color indexed="8"/>
        <rFont val="HGｺﾞｼｯｸM"/>
        <family val="3"/>
        <charset val="128"/>
      </rPr>
      <t>（＊３）</t>
    </r>
    <rPh sb="0" eb="2">
      <t>リョウイク</t>
    </rPh>
    <rPh sb="2" eb="4">
      <t>シエン</t>
    </rPh>
    <rPh sb="4" eb="6">
      <t>カサン</t>
    </rPh>
    <rPh sb="7" eb="9">
      <t>テキヨウ</t>
    </rPh>
    <rPh sb="10" eb="12">
      <t>ハイチ</t>
    </rPh>
    <rPh sb="14" eb="16">
      <t>シュカン</t>
    </rPh>
    <rPh sb="16" eb="18">
      <t>キョウユ</t>
    </rPh>
    <rPh sb="18" eb="19">
      <t>トウ</t>
    </rPh>
    <rPh sb="20" eb="22">
      <t>ホジョ</t>
    </rPh>
    <rPh sb="24" eb="25">
      <t>シャ</t>
    </rPh>
    <rPh sb="26" eb="29">
      <t>ヒジョウキン</t>
    </rPh>
    <rPh sb="29" eb="31">
      <t>ショクイン</t>
    </rPh>
    <rPh sb="36" eb="38">
      <t>シカク</t>
    </rPh>
    <rPh sb="39" eb="41">
      <t>ウム</t>
    </rPh>
    <rPh sb="42" eb="43">
      <t>ト</t>
    </rPh>
    <phoneticPr fontId="1"/>
  </si>
  <si>
    <t>＊２　基本部分に含まれているため、主幹保育教諭等を専任化させるための代替保育教諭等２人分を記入</t>
    <rPh sb="3" eb="5">
      <t>キホン</t>
    </rPh>
    <rPh sb="5" eb="7">
      <t>ブブン</t>
    </rPh>
    <rPh sb="8" eb="9">
      <t>フク</t>
    </rPh>
    <rPh sb="17" eb="19">
      <t>シュカン</t>
    </rPh>
    <rPh sb="19" eb="21">
      <t>ホイク</t>
    </rPh>
    <rPh sb="21" eb="23">
      <t>キョウユ</t>
    </rPh>
    <rPh sb="23" eb="24">
      <t>トウ</t>
    </rPh>
    <rPh sb="25" eb="27">
      <t>センニン</t>
    </rPh>
    <rPh sb="27" eb="28">
      <t>カ</t>
    </rPh>
    <rPh sb="34" eb="36">
      <t>ダイタイ</t>
    </rPh>
    <rPh sb="36" eb="38">
      <t>ホイク</t>
    </rPh>
    <rPh sb="38" eb="40">
      <t>キョウユ</t>
    </rPh>
    <rPh sb="40" eb="41">
      <t>トウ</t>
    </rPh>
    <rPh sb="42" eb="43">
      <t>ニン</t>
    </rPh>
    <rPh sb="43" eb="44">
      <t>ブン</t>
    </rPh>
    <rPh sb="45" eb="47">
      <t>キニュウ</t>
    </rPh>
    <phoneticPr fontId="1"/>
  </si>
  <si>
    <t>①教育補助者を除く
（㉔の小数点第１位を四捨五入）</t>
    <rPh sb="1" eb="3">
      <t>キョウイク</t>
    </rPh>
    <rPh sb="3" eb="5">
      <t>ホジョ</t>
    </rPh>
    <rPh sb="5" eb="6">
      <t>シャ</t>
    </rPh>
    <rPh sb="7" eb="8">
      <t>ノゾ</t>
    </rPh>
    <rPh sb="13" eb="16">
      <t>ショウスウテン</t>
    </rPh>
    <rPh sb="16" eb="17">
      <t>ダイ</t>
    </rPh>
    <rPh sb="18" eb="19">
      <t>イ</t>
    </rPh>
    <rPh sb="20" eb="24">
      <t>シシャゴニュウ</t>
    </rPh>
    <phoneticPr fontId="1"/>
  </si>
  <si>
    <t>②教育補助者を含む
（㉕と同じ）</t>
    <rPh sb="1" eb="3">
      <t>キョウイク</t>
    </rPh>
    <rPh sb="3" eb="5">
      <t>ホジョ</t>
    </rPh>
    <rPh sb="5" eb="6">
      <t>シャ</t>
    </rPh>
    <rPh sb="7" eb="8">
      <t>フク</t>
    </rPh>
    <rPh sb="13" eb="14">
      <t>オナ</t>
    </rPh>
    <phoneticPr fontId="1"/>
  </si>
  <si>
    <t>平塚市
補助金</t>
    <rPh sb="0" eb="3">
      <t>ヒラツカシ</t>
    </rPh>
    <rPh sb="4" eb="7">
      <t>ホジョキン</t>
    </rPh>
    <phoneticPr fontId="1"/>
  </si>
  <si>
    <t>障がい児保育</t>
    <rPh sb="0" eb="1">
      <t>ショウ</t>
    </rPh>
    <rPh sb="3" eb="4">
      <t>ジ</t>
    </rPh>
    <rPh sb="4" eb="6">
      <t>ホイク</t>
    </rPh>
    <phoneticPr fontId="1"/>
  </si>
  <si>
    <t>人</t>
    <rPh sb="0" eb="1">
      <t>ヒト</t>
    </rPh>
    <phoneticPr fontId="1"/>
  </si>
  <si>
    <t>保育士配置基準</t>
    <rPh sb="0" eb="3">
      <t>ホイクシ</t>
    </rPh>
    <rPh sb="3" eb="5">
      <t>ハイチ</t>
    </rPh>
    <rPh sb="5" eb="7">
      <t>キジュン</t>
    </rPh>
    <phoneticPr fontId="1"/>
  </si>
  <si>
    <t>国</t>
    <rPh sb="0" eb="1">
      <t>クニ</t>
    </rPh>
    <phoneticPr fontId="1"/>
  </si>
  <si>
    <t>市</t>
    <rPh sb="0" eb="1">
      <t>シ</t>
    </rPh>
    <phoneticPr fontId="1"/>
  </si>
  <si>
    <t>障害児</t>
    <rPh sb="0" eb="3">
      <t>ショウガイジ</t>
    </rPh>
    <phoneticPr fontId="1"/>
  </si>
  <si>
    <t>歳以上</t>
  </si>
  <si>
    <t>定数</t>
    <rPh sb="0" eb="2">
      <t>テイスウ</t>
    </rPh>
    <phoneticPr fontId="1"/>
  </si>
  <si>
    <t>66列目から74列目までのクラス年齢ごとの児童数データをもとに、保育士必要数配置基準を満たしているかを確認している。</t>
    <rPh sb="2" eb="3">
      <t>レツ</t>
    </rPh>
    <rPh sb="3" eb="4">
      <t>メ</t>
    </rPh>
    <rPh sb="8" eb="9">
      <t>レツ</t>
    </rPh>
    <rPh sb="9" eb="10">
      <t>メ</t>
    </rPh>
    <rPh sb="16" eb="18">
      <t>ネンレイ</t>
    </rPh>
    <rPh sb="21" eb="23">
      <t>ジドウ</t>
    </rPh>
    <rPh sb="23" eb="24">
      <t>スウ</t>
    </rPh>
    <rPh sb="32" eb="35">
      <t>ホイクシ</t>
    </rPh>
    <rPh sb="35" eb="38">
      <t>ヒツヨウスウ</t>
    </rPh>
    <rPh sb="38" eb="40">
      <t>ハイチ</t>
    </rPh>
    <rPh sb="40" eb="42">
      <t>キジュン</t>
    </rPh>
    <rPh sb="43" eb="44">
      <t>ミ</t>
    </rPh>
    <rPh sb="51" eb="53">
      <t>カクニン</t>
    </rPh>
    <phoneticPr fontId="1"/>
  </si>
  <si>
    <t>加えて、平塚市独自の補助金である「1歳児の４：１配置加算」「障害児加算」を満たしているかを確認している。</t>
    <rPh sb="0" eb="1">
      <t>クワ</t>
    </rPh>
    <rPh sb="4" eb="7">
      <t>ヒラツカシ</t>
    </rPh>
    <rPh sb="7" eb="9">
      <t>ドクジ</t>
    </rPh>
    <rPh sb="10" eb="13">
      <t>ホジョキン</t>
    </rPh>
    <rPh sb="18" eb="20">
      <t>サイジ</t>
    </rPh>
    <rPh sb="24" eb="26">
      <t>ハイチ</t>
    </rPh>
    <rPh sb="26" eb="28">
      <t>カサン</t>
    </rPh>
    <rPh sb="30" eb="33">
      <t>ショウガイジ</t>
    </rPh>
    <rPh sb="33" eb="35">
      <t>カサン</t>
    </rPh>
    <rPh sb="37" eb="38">
      <t>ミ</t>
    </rPh>
    <rPh sb="45" eb="47">
      <t>カクニン</t>
    </rPh>
    <phoneticPr fontId="1"/>
  </si>
  <si>
    <t>←その他配置教員が入力された場合に、保育士としてカウントするために１の数字が表示される。
　 この数字はＦ２０セルと合算され、配置基準及び平塚市独自の補助加算を満たしているかの判定材料となる。</t>
    <rPh sb="3" eb="4">
      <t>タ</t>
    </rPh>
    <rPh sb="4" eb="6">
      <t>ハイチ</t>
    </rPh>
    <rPh sb="6" eb="8">
      <t>キョウイン</t>
    </rPh>
    <rPh sb="9" eb="11">
      <t>ニュウリョク</t>
    </rPh>
    <rPh sb="14" eb="16">
      <t>バアイ</t>
    </rPh>
    <rPh sb="18" eb="21">
      <t>ホイクシ</t>
    </rPh>
    <rPh sb="35" eb="37">
      <t>スウジ</t>
    </rPh>
    <rPh sb="38" eb="40">
      <t>ヒョウジ</t>
    </rPh>
    <rPh sb="49" eb="51">
      <t>スウジ</t>
    </rPh>
    <rPh sb="58" eb="60">
      <t>ガッサン</t>
    </rPh>
    <rPh sb="63" eb="65">
      <t>ハイチ</t>
    </rPh>
    <rPh sb="65" eb="67">
      <t>キジュン</t>
    </rPh>
    <rPh sb="67" eb="68">
      <t>オヨ</t>
    </rPh>
    <rPh sb="69" eb="72">
      <t>ヒラツカシ</t>
    </rPh>
    <rPh sb="72" eb="74">
      <t>ドクジ</t>
    </rPh>
    <rPh sb="75" eb="77">
      <t>ホジョ</t>
    </rPh>
    <rPh sb="77" eb="79">
      <t>カサン</t>
    </rPh>
    <rPh sb="80" eb="81">
      <t>ミ</t>
    </rPh>
    <rPh sb="88" eb="90">
      <t>ハンテイ</t>
    </rPh>
    <rPh sb="90" eb="92">
      <t>ザイリョウ</t>
    </rPh>
    <phoneticPr fontId="1"/>
  </si>
  <si>
    <t>←その他配置教員が入力され、かつ資格を所有している場合に、保育士としてカウントするために１の数字が表示される。
　 この数字はＦ２０セルと合算され、配置基準及び平塚市独自の補助加算を満たしているかの判定材料となる。</t>
    <rPh sb="3" eb="4">
      <t>タ</t>
    </rPh>
    <rPh sb="4" eb="6">
      <t>ハイチ</t>
    </rPh>
    <rPh sb="6" eb="8">
      <t>キョウイン</t>
    </rPh>
    <rPh sb="9" eb="11">
      <t>ニュウリョク</t>
    </rPh>
    <rPh sb="16" eb="18">
      <t>シカク</t>
    </rPh>
    <rPh sb="19" eb="21">
      <t>ショユウ</t>
    </rPh>
    <rPh sb="25" eb="27">
      <t>バアイ</t>
    </rPh>
    <rPh sb="29" eb="32">
      <t>ホイクシ</t>
    </rPh>
    <rPh sb="46" eb="48">
      <t>スウジ</t>
    </rPh>
    <rPh sb="49" eb="51">
      <t>ヒョウジ</t>
    </rPh>
    <rPh sb="60" eb="62">
      <t>スウジ</t>
    </rPh>
    <rPh sb="69" eb="71">
      <t>ガッサン</t>
    </rPh>
    <rPh sb="74" eb="76">
      <t>ハイチ</t>
    </rPh>
    <rPh sb="76" eb="78">
      <t>キジュン</t>
    </rPh>
    <rPh sb="78" eb="79">
      <t>オヨ</t>
    </rPh>
    <rPh sb="80" eb="83">
      <t>ヒラツカシ</t>
    </rPh>
    <rPh sb="83" eb="85">
      <t>ドクジ</t>
    </rPh>
    <rPh sb="86" eb="88">
      <t>ホジョ</t>
    </rPh>
    <rPh sb="88" eb="90">
      <t>カサン</t>
    </rPh>
    <rPh sb="91" eb="92">
      <t>ミ</t>
    </rPh>
    <rPh sb="99" eb="101">
      <t>ハンテイ</t>
    </rPh>
    <rPh sb="101" eb="103">
      <t>ザイリョウ</t>
    </rPh>
    <phoneticPr fontId="1"/>
  </si>
  <si>
    <t>Ｅ</t>
    <phoneticPr fontId="1"/>
  </si>
  <si>
    <t>配置改善費（1歳児加算及び障害児加算）を適用するための必要教員数</t>
    <rPh sb="0" eb="2">
      <t>ハイチ</t>
    </rPh>
    <rPh sb="2" eb="4">
      <t>カイゼン</t>
    </rPh>
    <rPh sb="4" eb="5">
      <t>ヒ</t>
    </rPh>
    <rPh sb="7" eb="9">
      <t>サイジ</t>
    </rPh>
    <rPh sb="9" eb="11">
      <t>カサン</t>
    </rPh>
    <rPh sb="11" eb="12">
      <t>オヨ</t>
    </rPh>
    <rPh sb="13" eb="16">
      <t>ショウガイジ</t>
    </rPh>
    <rPh sb="16" eb="18">
      <t>カサン</t>
    </rPh>
    <rPh sb="20" eb="22">
      <t>テキヨウ</t>
    </rPh>
    <rPh sb="27" eb="29">
      <t>ヒツヨウ</t>
    </rPh>
    <rPh sb="29" eb="31">
      <t>キョウイン</t>
    </rPh>
    <rPh sb="31" eb="32">
      <t>スウ</t>
    </rPh>
    <phoneticPr fontId="1"/>
  </si>
  <si>
    <t>合計勤務時間</t>
    <rPh sb="0" eb="2">
      <t>ゴウケイ</t>
    </rPh>
    <rPh sb="2" eb="4">
      <t>キンム</t>
    </rPh>
    <rPh sb="4" eb="6">
      <t>ジカン</t>
    </rPh>
    <phoneticPr fontId="1"/>
  </si>
  <si>
    <t>←非常勤・短時間勤務職員かつ、教育補助者以外の総勤務時間を160時間で割ることで常勤換算して何名分の保育士がいるかを把握する。この数字は市独自の配置改善費の算定に使われる。</t>
    <rPh sb="1" eb="4">
      <t>ヒジョウキン</t>
    </rPh>
    <rPh sb="5" eb="8">
      <t>タンジカン</t>
    </rPh>
    <rPh sb="8" eb="10">
      <t>キンム</t>
    </rPh>
    <rPh sb="10" eb="12">
      <t>ショクイン</t>
    </rPh>
    <rPh sb="15" eb="17">
      <t>キョウイク</t>
    </rPh>
    <rPh sb="17" eb="20">
      <t>ホジョシャ</t>
    </rPh>
    <rPh sb="20" eb="22">
      <t>イガイ</t>
    </rPh>
    <rPh sb="23" eb="24">
      <t>ソウ</t>
    </rPh>
    <rPh sb="24" eb="26">
      <t>キンム</t>
    </rPh>
    <rPh sb="26" eb="28">
      <t>ジカン</t>
    </rPh>
    <rPh sb="32" eb="34">
      <t>ジカン</t>
    </rPh>
    <rPh sb="35" eb="36">
      <t>ワ</t>
    </rPh>
    <rPh sb="40" eb="42">
      <t>ジョウキン</t>
    </rPh>
    <rPh sb="42" eb="44">
      <t>カンサン</t>
    </rPh>
    <rPh sb="46" eb="48">
      <t>ナンメイ</t>
    </rPh>
    <rPh sb="48" eb="49">
      <t>ブン</t>
    </rPh>
    <rPh sb="50" eb="53">
      <t>ホイクシ</t>
    </rPh>
    <rPh sb="58" eb="60">
      <t>ハアク</t>
    </rPh>
    <rPh sb="65" eb="67">
      <t>スウジ</t>
    </rPh>
    <rPh sb="68" eb="69">
      <t>シ</t>
    </rPh>
    <rPh sb="69" eb="71">
      <t>ドクジ</t>
    </rPh>
    <rPh sb="72" eb="74">
      <t>ハイチ</t>
    </rPh>
    <rPh sb="74" eb="76">
      <t>カイゼン</t>
    </rPh>
    <rPh sb="76" eb="77">
      <t>ヒ</t>
    </rPh>
    <rPh sb="78" eb="80">
      <t>サンテイ</t>
    </rPh>
    <rPh sb="81" eb="82">
      <t>ツカ</t>
    </rPh>
    <phoneticPr fontId="1"/>
  </si>
  <si>
    <t>必要教員数</t>
    <rPh sb="0" eb="2">
      <t>ヒツヨウ</t>
    </rPh>
    <rPh sb="2" eb="4">
      <t>キョウイン</t>
    </rPh>
    <rPh sb="4" eb="5">
      <t>スウ</t>
    </rPh>
    <phoneticPr fontId="1"/>
  </si>
  <si>
    <t>月1日時点</t>
    <rPh sb="0" eb="1">
      <t>ガツ</t>
    </rPh>
    <rPh sb="2" eb="3">
      <t>ニチ</t>
    </rPh>
    <rPh sb="3" eb="5">
      <t>ジテン</t>
    </rPh>
    <phoneticPr fontId="1"/>
  </si>
  <si>
    <t>平塚市長　殿</t>
    <rPh sb="0" eb="2">
      <t>ヒラツカ</t>
    </rPh>
    <rPh sb="2" eb="4">
      <t>シチョウ</t>
    </rPh>
    <rPh sb="5" eb="6">
      <t>トノ</t>
    </rPh>
    <phoneticPr fontId="1"/>
  </si>
  <si>
    <t>令和　　年　　月　　日</t>
    <rPh sb="0" eb="2">
      <t>レイワ</t>
    </rPh>
    <rPh sb="4" eb="5">
      <t>ネン</t>
    </rPh>
    <rPh sb="7" eb="8">
      <t>ガツ</t>
    </rPh>
    <rPh sb="10" eb="11">
      <t>ヒ</t>
    </rPh>
    <phoneticPr fontId="1"/>
  </si>
  <si>
    <t>参考様式３</t>
    <rPh sb="0" eb="2">
      <t>サンコウ</t>
    </rPh>
    <rPh sb="2" eb="4">
      <t>ヨウシキ</t>
    </rPh>
    <phoneticPr fontId="1"/>
  </si>
  <si>
    <t>平塚市</t>
    <rPh sb="0" eb="3">
      <t>ヒラツカシ</t>
    </rPh>
    <phoneticPr fontId="1"/>
  </si>
  <si>
    <t>令和５年度　特定教育・保育等に要する費用の額の算定に関する
教員配置に係る加算等認定（変更）申請書</t>
    <rPh sb="0" eb="2">
      <t>レイワ</t>
    </rPh>
    <rPh sb="3" eb="5">
      <t>ネンド</t>
    </rPh>
    <rPh sb="6" eb="8">
      <t>トクテイ</t>
    </rPh>
    <rPh sb="8" eb="10">
      <t>キョウイク</t>
    </rPh>
    <rPh sb="11" eb="13">
      <t>ホイク</t>
    </rPh>
    <rPh sb="13" eb="14">
      <t>トウ</t>
    </rPh>
    <rPh sb="15" eb="16">
      <t>ヨウ</t>
    </rPh>
    <rPh sb="18" eb="20">
      <t>ヒヨウ</t>
    </rPh>
    <rPh sb="21" eb="22">
      <t>ガク</t>
    </rPh>
    <rPh sb="23" eb="25">
      <t>サンテイ</t>
    </rPh>
    <rPh sb="26" eb="27">
      <t>カン</t>
    </rPh>
    <rPh sb="30" eb="32">
      <t>キョウイン</t>
    </rPh>
    <rPh sb="32" eb="34">
      <t>ハイチ</t>
    </rPh>
    <rPh sb="35" eb="36">
      <t>カカ</t>
    </rPh>
    <rPh sb="37" eb="39">
      <t>カサン</t>
    </rPh>
    <rPh sb="39" eb="40">
      <t>トウ</t>
    </rPh>
    <rPh sb="40" eb="42">
      <t>ニンテイ</t>
    </rPh>
    <rPh sb="43" eb="45">
      <t>ヘンコウ</t>
    </rPh>
    <rPh sb="46" eb="49">
      <t>シンセイショ</t>
    </rPh>
    <phoneticPr fontId="1"/>
  </si>
  <si>
    <t>令和５年度　特定教育・保育等に要する費用の額の算定に関する
配置教員数及び必要教員数算出表</t>
    <rPh sb="0" eb="2">
      <t>レイワ</t>
    </rPh>
    <rPh sb="3" eb="5">
      <t>ネンド</t>
    </rPh>
    <rPh sb="6" eb="8">
      <t>トクテイ</t>
    </rPh>
    <rPh sb="8" eb="10">
      <t>キョウイク</t>
    </rPh>
    <rPh sb="11" eb="13">
      <t>ホイク</t>
    </rPh>
    <rPh sb="13" eb="14">
      <t>トウ</t>
    </rPh>
    <rPh sb="15" eb="16">
      <t>ヨウ</t>
    </rPh>
    <rPh sb="18" eb="20">
      <t>ヒヨウ</t>
    </rPh>
    <rPh sb="21" eb="22">
      <t>ガク</t>
    </rPh>
    <rPh sb="23" eb="25">
      <t>サンテイ</t>
    </rPh>
    <rPh sb="26" eb="27">
      <t>カン</t>
    </rPh>
    <rPh sb="30" eb="32">
      <t>ハイチ</t>
    </rPh>
    <rPh sb="32" eb="34">
      <t>キョウイン</t>
    </rPh>
    <rPh sb="34" eb="35">
      <t>カズ</t>
    </rPh>
    <rPh sb="35" eb="36">
      <t>オヨ</t>
    </rPh>
    <rPh sb="37" eb="39">
      <t>ヒツヨウ</t>
    </rPh>
    <rPh sb="39" eb="41">
      <t>キョウイン</t>
    </rPh>
    <rPh sb="41" eb="42">
      <t>カズ</t>
    </rPh>
    <rPh sb="42" eb="44">
      <t>サンシュツ</t>
    </rPh>
    <rPh sb="44" eb="4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</si>
</sst>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11"/>
      <name val="ＭＳ Ｐゴシック"/>
      <family val="3"/>
      <charset val="128"/>
    </font>
    <font>
      <sz val="10"/>
      <name val="HGｺﾞｼｯｸM"/>
      <family val="3"/>
      <charset val="128"/>
    </font>
    <font>
      <sz val="10"/>
      <color indexed="8"/>
      <name val="HGｺﾞｼｯｸM"/>
      <family val="3"/>
      <charset val="128"/>
    </font>
    <font>
      <sz val="7"/>
      <color indexed="8"/>
      <name val="HGｺﾞｼｯｸM"/>
      <family val="3"/>
      <charset val="128"/>
    </font>
    <font>
      <sz val="8"/>
      <color indexed="8"/>
      <name val="HGｺﾞｼｯｸM"/>
      <family val="3"/>
      <charset val="128"/>
    </font>
    <font>
      <b/>
      <u/>
      <sz val="10"/>
      <color indexed="8"/>
      <name val="HGｺﾞｼｯｸM"/>
      <family val="3"/>
      <charset val="128"/>
    </font>
    <font>
      <sz val="9.5"/>
      <name val="HGｺﾞｼｯｸM"/>
      <family val="3"/>
      <charset val="128"/>
    </font>
    <font>
      <sz val="11"/>
      <color theme="1"/>
      <name val="ＭＳ Ｐゴシック"/>
      <family val="3"/>
      <charset val="128"/>
      <scheme val="minor"/>
    </font>
    <font>
      <sz val="7"/>
      <color rgb="FFFF0000"/>
      <name val="HGｺﾞｼｯｸM"/>
      <family val="3"/>
      <charset val="128"/>
    </font>
    <font>
      <sz val="10"/>
      <color theme="1"/>
      <name val="HGｺﾞｼｯｸM"/>
      <family val="3"/>
      <charset val="128"/>
    </font>
    <font>
      <sz val="9"/>
      <color theme="1"/>
      <name val="HGｺﾞｼｯｸM"/>
      <family val="3"/>
      <charset val="128"/>
    </font>
    <font>
      <sz val="10"/>
      <color rgb="FFFF0000"/>
      <name val="HGｺﾞｼｯｸM"/>
      <family val="3"/>
      <charset val="128"/>
    </font>
    <font>
      <sz val="8"/>
      <color theme="1"/>
      <name val="HGｺﾞｼｯｸM"/>
      <family val="3"/>
      <charset val="128"/>
    </font>
    <font>
      <sz val="9.5"/>
      <color theme="1"/>
      <name val="HGｺﾞｼｯｸM"/>
      <family val="3"/>
      <charset val="128"/>
    </font>
    <font>
      <b/>
      <sz val="16"/>
      <color theme="1"/>
      <name val="HGｺﾞｼｯｸM"/>
      <family val="3"/>
      <charset val="128"/>
    </font>
    <font>
      <b/>
      <sz val="12"/>
      <color theme="1"/>
      <name val="HGｺﾞｼｯｸM"/>
      <family val="3"/>
      <charset val="128"/>
    </font>
    <font>
      <b/>
      <u/>
      <sz val="12"/>
      <color theme="1"/>
      <name val="HGｺﾞｼｯｸM"/>
      <family val="3"/>
      <charset val="128"/>
    </font>
    <font>
      <b/>
      <sz val="18"/>
      <color theme="1"/>
      <name val="HGPｺﾞｼｯｸE"/>
      <family val="3"/>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CCFF"/>
        <bgColor indexed="64"/>
      </patternFill>
    </fill>
  </fills>
  <borders count="86">
    <border>
      <left/>
      <right/>
      <top/>
      <bottom/>
      <diagonal/>
    </border>
    <border>
      <left/>
      <right/>
      <top/>
      <bottom style="medium">
        <color indexed="64"/>
      </bottom>
      <diagonal/>
    </border>
    <border>
      <left/>
      <right/>
      <top/>
      <bottom style="thin">
        <color indexed="64"/>
      </bottom>
      <diagonal/>
    </border>
    <border>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mediumDashed">
        <color indexed="64"/>
      </top>
      <bottom/>
      <diagonal/>
    </border>
    <border>
      <left/>
      <right/>
      <top style="medium">
        <color indexed="64"/>
      </top>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Down="1">
      <left/>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medium">
        <color indexed="64"/>
      </bottom>
      <diagonal style="thin">
        <color indexed="64"/>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0070C0"/>
      </left>
      <right style="thin">
        <color indexed="64"/>
      </right>
      <top style="medium">
        <color rgb="FF0070C0"/>
      </top>
      <bottom style="medium">
        <color rgb="FF0070C0"/>
      </bottom>
      <diagonal/>
    </border>
    <border>
      <left style="thin">
        <color indexed="64"/>
      </left>
      <right style="thin">
        <color indexed="64"/>
      </right>
      <top style="medium">
        <color rgb="FF0070C0"/>
      </top>
      <bottom style="medium">
        <color rgb="FF0070C0"/>
      </bottom>
      <diagonal/>
    </border>
    <border>
      <left style="thin">
        <color indexed="64"/>
      </left>
      <right style="medium">
        <color rgb="FF0070C0"/>
      </right>
      <top style="medium">
        <color rgb="FF0070C0"/>
      </top>
      <bottom style="medium">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s>
  <cellStyleXfs count="9">
    <xf numFmtId="0" fontId="0" fillId="0" borderId="0">
      <alignment vertical="center"/>
    </xf>
    <xf numFmtId="0" fontId="2" fillId="0" borderId="0"/>
    <xf numFmtId="0" fontId="2" fillId="0" borderId="0"/>
    <xf numFmtId="0" fontId="2" fillId="0" borderId="0"/>
    <xf numFmtId="0" fontId="9" fillId="0" borderId="0">
      <alignment vertical="center"/>
    </xf>
    <xf numFmtId="0" fontId="9" fillId="0" borderId="0">
      <alignment vertical="center"/>
    </xf>
    <xf numFmtId="0" fontId="2" fillId="0" borderId="0">
      <alignment vertical="center"/>
    </xf>
    <xf numFmtId="0" fontId="9" fillId="0" borderId="0">
      <alignment vertical="center"/>
    </xf>
    <xf numFmtId="0" fontId="9" fillId="0" borderId="0">
      <alignment vertical="center"/>
    </xf>
  </cellStyleXfs>
  <cellXfs count="338">
    <xf numFmtId="0" fontId="0" fillId="0" borderId="0" xfId="0">
      <alignment vertical="center"/>
    </xf>
    <xf numFmtId="0" fontId="3" fillId="0" borderId="1" xfId="0" applyFont="1" applyBorder="1">
      <alignment vertical="center"/>
    </xf>
    <xf numFmtId="0" fontId="10" fillId="0" borderId="2" xfId="4" applyFont="1" applyBorder="1" applyAlignment="1">
      <alignment vertical="center"/>
    </xf>
    <xf numFmtId="0" fontId="3" fillId="0" borderId="0" xfId="0" applyFont="1" applyFill="1" applyBorder="1" applyAlignment="1">
      <alignment vertical="center"/>
    </xf>
    <xf numFmtId="0" fontId="3" fillId="0" borderId="0" xfId="0" applyFont="1" applyBorder="1">
      <alignment vertical="center"/>
    </xf>
    <xf numFmtId="0" fontId="3" fillId="0" borderId="0" xfId="0" applyFont="1" applyBorder="1" applyAlignment="1">
      <alignment vertical="center"/>
    </xf>
    <xf numFmtId="0" fontId="11" fillId="0" borderId="0" xfId="7" applyFont="1" applyAlignment="1">
      <alignment vertical="center"/>
    </xf>
    <xf numFmtId="0" fontId="3" fillId="0" borderId="0" xfId="0" applyFont="1">
      <alignment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3" fillId="0" borderId="0" xfId="0" applyFont="1" applyBorder="1" applyAlignment="1">
      <alignment horizontal="right" vertical="center"/>
    </xf>
    <xf numFmtId="0" fontId="11" fillId="0" borderId="0" xfId="7" applyFont="1" applyBorder="1" applyAlignment="1">
      <alignment horizontal="left" vertical="center"/>
    </xf>
    <xf numFmtId="0" fontId="3" fillId="0" borderId="2" xfId="0" applyFont="1" applyFill="1" applyBorder="1" applyAlignment="1">
      <alignment vertical="center"/>
    </xf>
    <xf numFmtId="0" fontId="3" fillId="0" borderId="2" xfId="0" applyFont="1" applyBorder="1" applyAlignment="1">
      <alignment vertical="center"/>
    </xf>
    <xf numFmtId="0" fontId="11" fillId="0" borderId="7" xfId="7" applyFont="1" applyBorder="1" applyAlignment="1">
      <alignment horizontal="center" vertical="center"/>
    </xf>
    <xf numFmtId="0" fontId="11" fillId="0" borderId="8" xfId="7" applyFont="1" applyBorder="1" applyAlignment="1">
      <alignment horizontal="center" vertical="center"/>
    </xf>
    <xf numFmtId="0" fontId="11" fillId="0" borderId="0" xfId="7" applyFont="1" applyAlignment="1">
      <alignment horizontal="center" vertical="center"/>
    </xf>
    <xf numFmtId="0" fontId="12" fillId="0" borderId="0" xfId="7" applyFont="1" applyAlignment="1">
      <alignment horizontal="center" vertical="center" wrapText="1"/>
    </xf>
    <xf numFmtId="0" fontId="12" fillId="0" borderId="0" xfId="7" applyFont="1" applyAlignment="1">
      <alignment horizontal="center" vertical="center"/>
    </xf>
    <xf numFmtId="0" fontId="11" fillId="0" borderId="9" xfId="7" applyFont="1" applyBorder="1" applyAlignment="1">
      <alignment horizontal="left" vertical="center" wrapText="1"/>
    </xf>
    <xf numFmtId="0" fontId="11" fillId="0" borderId="0" xfId="4" applyFont="1">
      <alignment vertical="center"/>
    </xf>
    <xf numFmtId="0" fontId="13" fillId="0" borderId="0" xfId="4" applyFont="1" applyAlignment="1">
      <alignment vertical="center"/>
    </xf>
    <xf numFmtId="0" fontId="11" fillId="0" borderId="0" xfId="4" applyFont="1" applyAlignment="1">
      <alignment horizontal="right" vertical="center"/>
    </xf>
    <xf numFmtId="0" fontId="11" fillId="0" borderId="10" xfId="4" applyFont="1" applyBorder="1">
      <alignment vertical="center"/>
    </xf>
    <xf numFmtId="0" fontId="11" fillId="0" borderId="0" xfId="4" applyFont="1" applyAlignment="1">
      <alignment horizontal="center" vertical="center"/>
    </xf>
    <xf numFmtId="0" fontId="11" fillId="0" borderId="0" xfId="4" applyFont="1" applyBorder="1" applyAlignment="1">
      <alignment horizontal="center" vertical="center"/>
    </xf>
    <xf numFmtId="0" fontId="3" fillId="0" borderId="0" xfId="4" applyFont="1" applyAlignment="1">
      <alignment horizontal="right" vertical="center"/>
    </xf>
    <xf numFmtId="0" fontId="11" fillId="0" borderId="11" xfId="4" applyFont="1" applyBorder="1">
      <alignment vertical="center"/>
    </xf>
    <xf numFmtId="0" fontId="11" fillId="0" borderId="0" xfId="4" applyFont="1" applyBorder="1">
      <alignment vertical="center"/>
    </xf>
    <xf numFmtId="0" fontId="11" fillId="0" borderId="12" xfId="4" applyFont="1" applyBorder="1">
      <alignment vertical="center"/>
    </xf>
    <xf numFmtId="0" fontId="3" fillId="0" borderId="2" xfId="0" applyFont="1" applyFill="1" applyBorder="1">
      <alignment vertical="center"/>
    </xf>
    <xf numFmtId="0" fontId="11" fillId="0" borderId="13" xfId="4" applyFont="1" applyBorder="1">
      <alignment vertical="center"/>
    </xf>
    <xf numFmtId="0" fontId="11" fillId="0" borderId="13" xfId="4" applyFont="1" applyFill="1" applyBorder="1" applyAlignment="1">
      <alignment vertical="center"/>
    </xf>
    <xf numFmtId="0" fontId="11" fillId="0" borderId="0" xfId="4" applyFont="1" applyFill="1" applyBorder="1" applyAlignment="1">
      <alignment vertical="center"/>
    </xf>
    <xf numFmtId="0" fontId="3" fillId="0" borderId="2" xfId="0" applyFont="1" applyBorder="1">
      <alignment vertical="center"/>
    </xf>
    <xf numFmtId="0" fontId="11" fillId="0" borderId="14" xfId="4" applyFont="1" applyFill="1" applyBorder="1" applyAlignment="1">
      <alignment vertical="center"/>
    </xf>
    <xf numFmtId="0" fontId="11" fillId="0" borderId="2" xfId="4" applyFont="1" applyFill="1" applyBorder="1" applyAlignment="1">
      <alignment vertical="center"/>
    </xf>
    <xf numFmtId="0" fontId="11" fillId="0" borderId="13" xfId="4" applyFont="1" applyFill="1" applyBorder="1" applyAlignment="1">
      <alignment vertical="center" wrapText="1"/>
    </xf>
    <xf numFmtId="0" fontId="11" fillId="0" borderId="0" xfId="4" applyFont="1" applyFill="1" applyBorder="1" applyAlignment="1">
      <alignment vertical="center" wrapText="1"/>
    </xf>
    <xf numFmtId="0" fontId="11" fillId="0" borderId="15" xfId="4" applyFont="1" applyFill="1" applyBorder="1" applyAlignment="1">
      <alignment vertical="center"/>
    </xf>
    <xf numFmtId="0" fontId="11" fillId="0" borderId="1" xfId="4" applyFont="1" applyFill="1" applyBorder="1" applyAlignment="1">
      <alignment vertical="center"/>
    </xf>
    <xf numFmtId="0" fontId="11" fillId="0" borderId="1" xfId="4" applyFont="1" applyBorder="1">
      <alignment vertical="center"/>
    </xf>
    <xf numFmtId="0" fontId="3" fillId="0" borderId="1" xfId="0" applyFont="1" applyBorder="1" applyAlignment="1">
      <alignment vertical="center"/>
    </xf>
    <xf numFmtId="0" fontId="11" fillId="0" borderId="16" xfId="4" applyFont="1" applyBorder="1">
      <alignment vertical="center"/>
    </xf>
    <xf numFmtId="0" fontId="11" fillId="0" borderId="17" xfId="4" applyFont="1" applyBorder="1" applyAlignment="1">
      <alignment vertical="center"/>
    </xf>
    <xf numFmtId="0" fontId="11" fillId="0" borderId="18" xfId="4" applyFont="1" applyBorder="1" applyAlignment="1">
      <alignment vertical="center"/>
    </xf>
    <xf numFmtId="0" fontId="11" fillId="0" borderId="0" xfId="4" applyFont="1" applyBorder="1" applyAlignment="1">
      <alignment vertical="center"/>
    </xf>
    <xf numFmtId="0" fontId="11" fillId="0" borderId="2" xfId="4" applyFont="1" applyBorder="1" applyAlignment="1">
      <alignment vertical="center"/>
    </xf>
    <xf numFmtId="0" fontId="14" fillId="0" borderId="0" xfId="4" applyFont="1" applyBorder="1">
      <alignment vertical="center"/>
    </xf>
    <xf numFmtId="0" fontId="11" fillId="0" borderId="1" xfId="4" applyFont="1" applyBorder="1" applyAlignment="1">
      <alignment horizontal="center" vertical="center"/>
    </xf>
    <xf numFmtId="0" fontId="11" fillId="0" borderId="13" xfId="4" applyFont="1" applyBorder="1" applyAlignment="1">
      <alignment horizontal="center" vertical="center" wrapText="1"/>
    </xf>
    <xf numFmtId="0" fontId="11" fillId="0" borderId="12" xfId="4" applyFont="1" applyBorder="1" applyAlignment="1">
      <alignment horizontal="center" vertical="center"/>
    </xf>
    <xf numFmtId="0" fontId="11" fillId="0" borderId="15" xfId="4" applyFont="1" applyBorder="1" applyAlignment="1">
      <alignment horizontal="center" vertical="center" wrapText="1"/>
    </xf>
    <xf numFmtId="0" fontId="15" fillId="0" borderId="0" xfId="7" applyFont="1" applyAlignment="1">
      <alignment vertical="center"/>
    </xf>
    <xf numFmtId="0" fontId="15" fillId="0" borderId="0" xfId="4" applyFont="1">
      <alignment vertical="center"/>
    </xf>
    <xf numFmtId="0" fontId="11" fillId="0" borderId="0" xfId="7" applyFont="1" applyBorder="1" applyAlignment="1">
      <alignment horizontal="left" vertical="center" wrapText="1"/>
    </xf>
    <xf numFmtId="0" fontId="3" fillId="0" borderId="0" xfId="0" applyFont="1" applyFill="1" applyBorder="1" applyAlignment="1">
      <alignment horizontal="center" vertical="center"/>
    </xf>
    <xf numFmtId="0" fontId="8" fillId="0" borderId="0" xfId="5" applyFont="1">
      <alignment vertical="center"/>
    </xf>
    <xf numFmtId="0" fontId="15" fillId="0" borderId="0" xfId="5" applyFont="1">
      <alignment vertical="center"/>
    </xf>
    <xf numFmtId="0" fontId="11" fillId="0" borderId="19" xfId="4" applyFont="1" applyBorder="1" applyAlignment="1">
      <alignment horizontal="center" vertical="center"/>
    </xf>
    <xf numFmtId="0" fontId="11" fillId="0" borderId="8" xfId="4" applyFont="1" applyBorder="1" applyAlignment="1">
      <alignment horizontal="center" vertical="center"/>
    </xf>
    <xf numFmtId="0" fontId="11" fillId="0" borderId="14" xfId="4" applyFont="1" applyBorder="1" applyAlignment="1">
      <alignment horizontal="center" vertical="center"/>
    </xf>
    <xf numFmtId="0" fontId="11" fillId="0" borderId="20" xfId="4" applyFont="1" applyBorder="1" applyAlignment="1">
      <alignment horizontal="center" vertical="center"/>
    </xf>
    <xf numFmtId="0" fontId="11" fillId="0" borderId="21" xfId="4" applyFont="1" applyBorder="1" applyAlignment="1">
      <alignment horizontal="center" vertical="center"/>
    </xf>
    <xf numFmtId="0" fontId="11" fillId="0" borderId="22" xfId="4" applyFont="1" applyBorder="1" applyAlignment="1">
      <alignment horizontal="center" vertical="center"/>
    </xf>
    <xf numFmtId="0" fontId="11" fillId="0" borderId="2" xfId="4" applyFont="1" applyBorder="1">
      <alignment vertical="center"/>
    </xf>
    <xf numFmtId="0" fontId="11" fillId="0" borderId="21" xfId="4" applyFont="1" applyBorder="1">
      <alignment vertical="center"/>
    </xf>
    <xf numFmtId="0" fontId="11" fillId="0" borderId="23" xfId="4" applyFont="1" applyBorder="1">
      <alignment vertical="center"/>
    </xf>
    <xf numFmtId="0" fontId="11" fillId="0" borderId="18" xfId="4" applyFont="1" applyBorder="1">
      <alignment vertical="center"/>
    </xf>
    <xf numFmtId="0" fontId="11" fillId="0" borderId="24" xfId="4" applyFont="1" applyBorder="1">
      <alignment vertical="center"/>
    </xf>
    <xf numFmtId="0" fontId="11" fillId="0" borderId="21" xfId="4" applyFont="1" applyBorder="1" applyAlignment="1">
      <alignment horizontal="right" vertical="center"/>
    </xf>
    <xf numFmtId="0" fontId="11" fillId="0" borderId="25" xfId="4" applyFont="1" applyBorder="1" applyAlignment="1">
      <alignment horizontal="center" vertical="center"/>
    </xf>
    <xf numFmtId="0" fontId="11" fillId="0" borderId="25" xfId="4" applyFont="1" applyBorder="1">
      <alignment vertical="center"/>
    </xf>
    <xf numFmtId="0" fontId="11" fillId="0" borderId="20" xfId="4" applyFont="1" applyBorder="1">
      <alignment vertical="center"/>
    </xf>
    <xf numFmtId="0" fontId="11" fillId="0" borderId="26" xfId="4" applyFont="1" applyBorder="1">
      <alignment vertical="center"/>
    </xf>
    <xf numFmtId="0" fontId="11" fillId="0" borderId="27" xfId="4" applyFont="1" applyBorder="1">
      <alignment vertical="center"/>
    </xf>
    <xf numFmtId="0" fontId="11" fillId="0" borderId="28" xfId="4" applyFont="1" applyBorder="1">
      <alignment vertical="center"/>
    </xf>
    <xf numFmtId="0" fontId="11" fillId="0" borderId="29" xfId="4" applyFont="1" applyBorder="1">
      <alignment vertical="center"/>
    </xf>
    <xf numFmtId="0" fontId="11" fillId="0" borderId="30" xfId="4" applyFont="1" applyBorder="1">
      <alignment vertical="center"/>
    </xf>
    <xf numFmtId="0" fontId="11" fillId="0" borderId="21" xfId="4" applyFont="1" applyBorder="1" applyAlignment="1">
      <alignment vertical="center"/>
    </xf>
    <xf numFmtId="0" fontId="11" fillId="0" borderId="14" xfId="4" applyFont="1" applyBorder="1" applyAlignment="1">
      <alignment horizontal="right" vertical="center"/>
    </xf>
    <xf numFmtId="0" fontId="11" fillId="0" borderId="31" xfId="4" applyFont="1" applyBorder="1" applyAlignment="1">
      <alignment horizontal="right" vertical="center"/>
    </xf>
    <xf numFmtId="0" fontId="11" fillId="0" borderId="32" xfId="4" applyFont="1" applyBorder="1">
      <alignment vertical="center"/>
    </xf>
    <xf numFmtId="0" fontId="11" fillId="0" borderId="32" xfId="4" applyFont="1" applyBorder="1" applyAlignment="1">
      <alignment horizontal="center" vertical="center"/>
    </xf>
    <xf numFmtId="0" fontId="11" fillId="0" borderId="0" xfId="4" applyFont="1" applyBorder="1" applyAlignment="1">
      <alignment vertical="center" textRotation="255" wrapText="1"/>
    </xf>
    <xf numFmtId="0" fontId="11" fillId="0" borderId="0" xfId="4" applyFont="1" applyAlignment="1">
      <alignment vertical="center"/>
    </xf>
    <xf numFmtId="0" fontId="16" fillId="0" borderId="33" xfId="4" applyFont="1" applyBorder="1" applyAlignment="1">
      <alignment vertical="center"/>
    </xf>
    <xf numFmtId="0" fontId="16" fillId="0" borderId="0" xfId="4" applyFont="1" applyAlignment="1">
      <alignment vertical="center"/>
    </xf>
    <xf numFmtId="0" fontId="17" fillId="0" borderId="0" xfId="4" applyFont="1" applyAlignment="1">
      <alignment vertical="center"/>
    </xf>
    <xf numFmtId="0" fontId="11" fillId="0" borderId="36" xfId="4" applyFont="1" applyBorder="1" applyAlignment="1">
      <alignment horizontal="center" vertical="center" wrapText="1"/>
    </xf>
    <xf numFmtId="0" fontId="11" fillId="0" borderId="11" xfId="4" applyFont="1" applyBorder="1" applyAlignment="1">
      <alignment horizontal="center" vertical="center" wrapText="1"/>
    </xf>
    <xf numFmtId="0" fontId="11" fillId="0" borderId="43" xfId="4" applyFont="1" applyBorder="1" applyAlignment="1">
      <alignment horizontal="center" vertical="center" wrapText="1"/>
    </xf>
    <xf numFmtId="0" fontId="11" fillId="0" borderId="42" xfId="4" applyFont="1" applyBorder="1" applyAlignment="1">
      <alignment horizontal="center" vertical="center" wrapText="1"/>
    </xf>
    <xf numFmtId="0" fontId="11" fillId="0" borderId="2" xfId="4" applyFont="1" applyBorder="1" applyAlignment="1">
      <alignment horizontal="center" vertical="center" wrapText="1"/>
    </xf>
    <xf numFmtId="0" fontId="11" fillId="0" borderId="44" xfId="4" applyFont="1" applyBorder="1" applyAlignment="1">
      <alignment horizontal="center" vertical="center" wrapText="1"/>
    </xf>
    <xf numFmtId="0" fontId="11" fillId="2" borderId="45" xfId="4" applyFont="1" applyFill="1" applyBorder="1" applyAlignment="1">
      <alignment horizontal="center" vertical="center"/>
    </xf>
    <xf numFmtId="0" fontId="11" fillId="2" borderId="46" xfId="4" applyFont="1" applyFill="1" applyBorder="1" applyAlignment="1">
      <alignment horizontal="center" vertical="center"/>
    </xf>
    <xf numFmtId="0" fontId="11" fillId="2" borderId="47" xfId="4" applyFont="1" applyFill="1" applyBorder="1" applyAlignment="1">
      <alignment horizontal="center" vertical="center"/>
    </xf>
    <xf numFmtId="0" fontId="11" fillId="2" borderId="30" xfId="4" applyFont="1" applyFill="1" applyBorder="1" applyAlignment="1">
      <alignment horizontal="center" vertical="center"/>
    </xf>
    <xf numFmtId="0" fontId="11" fillId="2" borderId="48" xfId="4" applyFont="1" applyFill="1" applyBorder="1" applyAlignment="1">
      <alignment horizontal="center" vertical="center"/>
    </xf>
    <xf numFmtId="0" fontId="11" fillId="2" borderId="49" xfId="4" applyFont="1" applyFill="1" applyBorder="1" applyAlignment="1">
      <alignment horizontal="center" vertical="center"/>
    </xf>
    <xf numFmtId="0" fontId="11" fillId="2" borderId="50" xfId="4" applyFont="1" applyFill="1" applyBorder="1" applyAlignment="1">
      <alignment horizontal="center" vertical="center"/>
    </xf>
    <xf numFmtId="0" fontId="11" fillId="2" borderId="51" xfId="4" applyFont="1" applyFill="1" applyBorder="1" applyAlignment="1">
      <alignment horizontal="center" vertical="center"/>
    </xf>
    <xf numFmtId="0" fontId="11" fillId="2" borderId="52" xfId="4" applyFont="1" applyFill="1" applyBorder="1" applyAlignment="1">
      <alignment horizontal="center" vertical="center"/>
    </xf>
    <xf numFmtId="0" fontId="11" fillId="2" borderId="11" xfId="4" applyFont="1" applyFill="1" applyBorder="1" applyAlignment="1">
      <alignment horizontal="center" vertical="center"/>
    </xf>
    <xf numFmtId="0" fontId="11" fillId="2" borderId="0" xfId="4" applyFont="1" applyFill="1" applyBorder="1" applyAlignment="1">
      <alignment horizontal="center" vertical="center"/>
    </xf>
    <xf numFmtId="0" fontId="11" fillId="2" borderId="1" xfId="4" applyFont="1" applyFill="1" applyBorder="1" applyAlignment="1">
      <alignment horizontal="center" vertical="center"/>
    </xf>
    <xf numFmtId="0" fontId="11" fillId="0" borderId="53" xfId="4" applyFont="1" applyBorder="1" applyAlignment="1">
      <alignment horizontal="center" vertical="center" wrapText="1"/>
    </xf>
    <xf numFmtId="0" fontId="11" fillId="0" borderId="12" xfId="4" applyFont="1" applyBorder="1" applyAlignment="1">
      <alignment horizontal="center" vertical="center" wrapText="1"/>
    </xf>
    <xf numFmtId="0" fontId="11" fillId="0" borderId="18" xfId="4" applyFont="1" applyBorder="1" applyAlignment="1">
      <alignment horizontal="center" vertical="center"/>
    </xf>
    <xf numFmtId="0" fontId="11" fillId="0" borderId="22" xfId="4" applyFont="1" applyBorder="1" applyAlignment="1">
      <alignment horizontal="center" vertical="center"/>
    </xf>
    <xf numFmtId="0" fontId="11" fillId="0" borderId="8" xfId="4" applyFont="1" applyBorder="1" applyAlignment="1">
      <alignment horizontal="center" vertical="center"/>
    </xf>
    <xf numFmtId="0" fontId="11" fillId="0" borderId="6" xfId="4" applyFont="1" applyBorder="1" applyAlignment="1">
      <alignment horizontal="center" vertical="center"/>
    </xf>
    <xf numFmtId="0" fontId="11" fillId="0" borderId="8" xfId="4" applyFont="1" applyBorder="1" applyAlignment="1">
      <alignment horizontal="left" vertical="center" wrapText="1"/>
    </xf>
    <xf numFmtId="0" fontId="11" fillId="0" borderId="55" xfId="4" applyFont="1" applyBorder="1" applyAlignment="1">
      <alignment horizontal="center" vertical="center" wrapText="1"/>
    </xf>
    <xf numFmtId="0" fontId="11" fillId="0" borderId="55" xfId="4" applyFont="1" applyBorder="1" applyAlignment="1">
      <alignment horizontal="center" vertical="center"/>
    </xf>
    <xf numFmtId="0" fontId="11" fillId="0" borderId="56" xfId="4" applyFont="1" applyBorder="1" applyAlignment="1">
      <alignment horizontal="center" vertical="center"/>
    </xf>
    <xf numFmtId="0" fontId="11" fillId="0" borderId="17" xfId="4" applyFont="1" applyBorder="1" applyAlignment="1">
      <alignment horizontal="center" vertical="center"/>
    </xf>
    <xf numFmtId="0" fontId="11" fillId="0" borderId="2" xfId="4" applyFont="1" applyBorder="1" applyAlignment="1">
      <alignment horizontal="center" vertical="center"/>
    </xf>
    <xf numFmtId="0" fontId="11" fillId="0" borderId="58" xfId="4" applyFont="1" applyBorder="1" applyAlignment="1">
      <alignment horizontal="center" vertical="center" wrapText="1"/>
    </xf>
    <xf numFmtId="0" fontId="11" fillId="0" borderId="34" xfId="4" applyFont="1" applyBorder="1" applyAlignment="1">
      <alignment horizontal="center" vertical="center" wrapText="1"/>
    </xf>
    <xf numFmtId="0" fontId="11" fillId="0" borderId="13" xfId="4" applyFont="1" applyBorder="1" applyAlignment="1">
      <alignment horizontal="center" vertical="center" wrapText="1"/>
    </xf>
    <xf numFmtId="0" fontId="11" fillId="0" borderId="0" xfId="4" applyFont="1" applyBorder="1" applyAlignment="1">
      <alignment horizontal="center" vertical="center" wrapText="1"/>
    </xf>
    <xf numFmtId="0" fontId="11" fillId="0" borderId="24" xfId="4" applyFont="1" applyBorder="1" applyAlignment="1">
      <alignment horizontal="center" vertical="center" wrapText="1"/>
    </xf>
    <xf numFmtId="0" fontId="11" fillId="0" borderId="35" xfId="4" applyFont="1" applyBorder="1" applyAlignment="1">
      <alignment horizontal="center" vertical="center"/>
    </xf>
    <xf numFmtId="0" fontId="11" fillId="0" borderId="8" xfId="7" applyFont="1" applyBorder="1" applyAlignment="1">
      <alignment horizontal="center" vertical="center"/>
    </xf>
    <xf numFmtId="0" fontId="11" fillId="0" borderId="72" xfId="7" applyFont="1" applyBorder="1" applyAlignment="1">
      <alignment horizontal="left" vertical="center" wrapText="1"/>
    </xf>
    <xf numFmtId="0" fontId="11" fillId="0" borderId="71" xfId="7" applyFont="1" applyBorder="1" applyAlignment="1">
      <alignment horizontal="left" vertical="center" wrapText="1"/>
    </xf>
    <xf numFmtId="0" fontId="11" fillId="0" borderId="73" xfId="7" applyFont="1" applyBorder="1" applyAlignment="1">
      <alignment horizontal="left" vertical="center" wrapText="1"/>
    </xf>
    <xf numFmtId="0" fontId="11" fillId="2" borderId="59" xfId="4" applyFont="1" applyFill="1" applyBorder="1" applyAlignment="1">
      <alignment horizontal="center" vertical="center" wrapText="1"/>
    </xf>
    <xf numFmtId="0" fontId="11" fillId="2" borderId="14" xfId="4" applyFont="1" applyFill="1" applyBorder="1" applyAlignment="1">
      <alignment horizontal="center" vertical="center" wrapText="1"/>
    </xf>
    <xf numFmtId="0" fontId="11" fillId="2" borderId="8" xfId="4" applyFont="1" applyFill="1" applyBorder="1" applyAlignment="1">
      <alignment horizontal="left" vertical="center" wrapText="1"/>
    </xf>
    <xf numFmtId="0" fontId="11" fillId="2" borderId="8" xfId="4" applyFont="1" applyFill="1" applyBorder="1" applyAlignment="1">
      <alignment horizontal="center" vertical="center"/>
    </xf>
    <xf numFmtId="0" fontId="11" fillId="2" borderId="21" xfId="4" applyFont="1" applyFill="1" applyBorder="1" applyAlignment="1">
      <alignment horizontal="center" vertical="center"/>
    </xf>
    <xf numFmtId="0" fontId="11" fillId="2" borderId="23" xfId="4" applyFont="1" applyFill="1" applyBorder="1" applyAlignment="1">
      <alignment horizontal="center" vertical="center"/>
    </xf>
    <xf numFmtId="0" fontId="11" fillId="2" borderId="6" xfId="4" applyFont="1" applyFill="1" applyBorder="1" applyAlignment="1">
      <alignment horizontal="center" vertical="center"/>
    </xf>
    <xf numFmtId="0" fontId="18" fillId="0" borderId="0" xfId="4" applyFont="1" applyAlignment="1">
      <alignment horizontal="center" vertical="center" wrapText="1"/>
    </xf>
    <xf numFmtId="0" fontId="18" fillId="0" borderId="0" xfId="4" applyFont="1" applyAlignment="1">
      <alignment horizontal="center" vertical="center"/>
    </xf>
    <xf numFmtId="0" fontId="11" fillId="0" borderId="0" xfId="4" applyFont="1" applyBorder="1" applyAlignment="1">
      <alignment horizontal="right" vertical="center"/>
    </xf>
    <xf numFmtId="0" fontId="3" fillId="0" borderId="0" xfId="0" applyFont="1" applyBorder="1" applyAlignment="1">
      <alignment horizontal="right" vertical="center"/>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55" xfId="0" applyFont="1" applyBorder="1">
      <alignment vertical="center"/>
    </xf>
    <xf numFmtId="0" fontId="3" fillId="0" borderId="56" xfId="0" applyFont="1" applyBorder="1">
      <alignment vertical="center"/>
    </xf>
    <xf numFmtId="0" fontId="3" fillId="0" borderId="38" xfId="0" applyFont="1" applyBorder="1" applyAlignment="1">
      <alignment horizontal="distributed" vertical="center"/>
    </xf>
    <xf numFmtId="0" fontId="3" fillId="0" borderId="8" xfId="0" applyFont="1" applyBorder="1" applyAlignment="1">
      <alignment horizontal="distributed" vertical="center"/>
    </xf>
    <xf numFmtId="0" fontId="3" fillId="0" borderId="8" xfId="0" applyFont="1" applyBorder="1">
      <alignment vertical="center"/>
    </xf>
    <xf numFmtId="0" fontId="3" fillId="0" borderId="6" xfId="0" applyFont="1" applyBorder="1">
      <alignment vertical="center"/>
    </xf>
    <xf numFmtId="0" fontId="11" fillId="0" borderId="12" xfId="4" applyFont="1" applyBorder="1" applyAlignment="1">
      <alignment horizontal="center" vertical="center"/>
    </xf>
    <xf numFmtId="0" fontId="11" fillId="0" borderId="16" xfId="4" applyFont="1" applyBorder="1" applyAlignment="1">
      <alignment horizontal="center" vertical="center"/>
    </xf>
    <xf numFmtId="0" fontId="11" fillId="0" borderId="33" xfId="4" applyFont="1" applyBorder="1" applyAlignment="1">
      <alignment horizontal="center" vertical="center"/>
    </xf>
    <xf numFmtId="0" fontId="11" fillId="0" borderId="0" xfId="4" applyFont="1" applyBorder="1" applyAlignment="1">
      <alignment horizontal="center" vertical="center"/>
    </xf>
    <xf numFmtId="0" fontId="11" fillId="0" borderId="37" xfId="4" applyFont="1" applyBorder="1" applyAlignment="1">
      <alignment horizontal="center" vertical="center"/>
    </xf>
    <xf numFmtId="0" fontId="11" fillId="0" borderId="1" xfId="4" applyFont="1" applyBorder="1" applyAlignment="1">
      <alignment horizontal="center" vertical="center"/>
    </xf>
    <xf numFmtId="0" fontId="11" fillId="0" borderId="54" xfId="4" applyFont="1" applyBorder="1" applyAlignment="1">
      <alignment horizontal="center" vertical="center" textRotation="255" wrapText="1"/>
    </xf>
    <xf numFmtId="0" fontId="11" fillId="0" borderId="55" xfId="4" applyFont="1" applyBorder="1" applyAlignment="1">
      <alignment horizontal="center" vertical="center" textRotation="255" wrapText="1"/>
    </xf>
    <xf numFmtId="0" fontId="11" fillId="0" borderId="38" xfId="4" applyFont="1" applyBorder="1" applyAlignment="1">
      <alignment horizontal="center" vertical="center" textRotation="255" wrapText="1"/>
    </xf>
    <xf numFmtId="0" fontId="11" fillId="0" borderId="8" xfId="4" applyFont="1" applyBorder="1" applyAlignment="1">
      <alignment horizontal="center" vertical="center" textRotation="255" wrapText="1"/>
    </xf>
    <xf numFmtId="0" fontId="11" fillId="0" borderId="57" xfId="4" applyFont="1" applyBorder="1" applyAlignment="1">
      <alignment horizontal="center" vertical="center" textRotation="255" wrapText="1"/>
    </xf>
    <xf numFmtId="0" fontId="11" fillId="0" borderId="20" xfId="4" applyFont="1" applyBorder="1" applyAlignment="1">
      <alignment horizontal="center" vertical="center" textRotation="255" wrapText="1"/>
    </xf>
    <xf numFmtId="0" fontId="11" fillId="0" borderId="14" xfId="4" applyFont="1" applyBorder="1" applyAlignment="1">
      <alignment horizontal="center" vertical="center" wrapText="1"/>
    </xf>
    <xf numFmtId="0" fontId="11" fillId="0" borderId="22" xfId="4" applyFont="1" applyBorder="1" applyAlignment="1">
      <alignment horizontal="center" vertical="center" wrapText="1"/>
    </xf>
    <xf numFmtId="0" fontId="11" fillId="0" borderId="59" xfId="4" applyFont="1" applyBorder="1" applyAlignment="1">
      <alignment horizontal="center" vertical="center"/>
    </xf>
    <xf numFmtId="0" fontId="11" fillId="0" borderId="13" xfId="4" applyFont="1" applyBorder="1" applyAlignment="1">
      <alignment horizontal="center" vertical="center"/>
    </xf>
    <xf numFmtId="0" fontId="11" fillId="0" borderId="18" xfId="4" applyFont="1" applyBorder="1" applyAlignment="1">
      <alignment horizontal="center" vertical="center" wrapText="1"/>
    </xf>
    <xf numFmtId="0" fontId="11" fillId="0" borderId="36" xfId="4" applyFont="1" applyBorder="1" applyAlignment="1">
      <alignment horizontal="center" vertical="center" textRotation="255" wrapText="1"/>
    </xf>
    <xf numFmtId="0" fontId="11" fillId="0" borderId="11" xfId="4" applyFont="1" applyBorder="1" applyAlignment="1">
      <alignment horizontal="center" vertical="center" textRotation="255" wrapText="1"/>
    </xf>
    <xf numFmtId="0" fontId="11" fillId="0" borderId="34" xfId="4" applyFont="1" applyBorder="1" applyAlignment="1">
      <alignment horizontal="center" vertical="center" textRotation="255" wrapText="1"/>
    </xf>
    <xf numFmtId="0" fontId="11" fillId="0" borderId="33" xfId="4" applyFont="1" applyBorder="1" applyAlignment="1">
      <alignment horizontal="center" vertical="center" textRotation="255" wrapText="1"/>
    </xf>
    <xf numFmtId="0" fontId="11" fillId="0" borderId="0" xfId="4" applyFont="1" applyBorder="1" applyAlignment="1">
      <alignment horizontal="center" vertical="center" textRotation="255" wrapText="1"/>
    </xf>
    <xf numFmtId="0" fontId="11" fillId="0" borderId="24" xfId="4" applyFont="1" applyBorder="1" applyAlignment="1">
      <alignment horizontal="center" vertical="center" textRotation="255" wrapText="1"/>
    </xf>
    <xf numFmtId="0" fontId="11" fillId="0" borderId="42" xfId="4" applyFont="1" applyBorder="1" applyAlignment="1">
      <alignment horizontal="center" vertical="center" textRotation="255" wrapText="1"/>
    </xf>
    <xf numFmtId="0" fontId="11" fillId="0" borderId="2" xfId="4" applyFont="1" applyBorder="1" applyAlignment="1">
      <alignment horizontal="center" vertical="center" textRotation="255" wrapText="1"/>
    </xf>
    <xf numFmtId="0" fontId="11" fillId="0" borderId="22" xfId="4" applyFont="1" applyBorder="1" applyAlignment="1">
      <alignment horizontal="center" vertical="center" textRotation="255" wrapText="1"/>
    </xf>
    <xf numFmtId="0" fontId="11" fillId="0" borderId="11" xfId="4" applyFont="1" applyBorder="1" applyAlignment="1">
      <alignment horizontal="center" vertical="center"/>
    </xf>
    <xf numFmtId="0" fontId="11" fillId="0" borderId="34" xfId="4" applyFont="1" applyBorder="1" applyAlignment="1">
      <alignment horizontal="center" vertical="center"/>
    </xf>
    <xf numFmtId="0" fontId="11" fillId="0" borderId="24" xfId="4" applyFont="1" applyBorder="1" applyAlignment="1">
      <alignment horizontal="center" vertical="center"/>
    </xf>
    <xf numFmtId="0" fontId="11" fillId="0" borderId="58" xfId="4" applyFont="1" applyBorder="1" applyAlignment="1">
      <alignment horizontal="center" vertical="center"/>
    </xf>
    <xf numFmtId="0" fontId="11" fillId="0" borderId="45" xfId="4" applyFont="1" applyBorder="1" applyAlignment="1">
      <alignment horizontal="center" vertical="center"/>
    </xf>
    <xf numFmtId="0" fontId="11" fillId="0" borderId="46" xfId="4" applyFont="1" applyBorder="1" applyAlignment="1">
      <alignment horizontal="center" vertical="center"/>
    </xf>
    <xf numFmtId="0" fontId="11" fillId="0" borderId="47" xfId="4" applyFont="1" applyBorder="1" applyAlignment="1">
      <alignment horizontal="center" vertical="center"/>
    </xf>
    <xf numFmtId="0" fontId="11" fillId="0" borderId="30" xfId="4" applyFont="1" applyBorder="1" applyAlignment="1">
      <alignment horizontal="center" vertical="center"/>
    </xf>
    <xf numFmtId="0" fontId="11" fillId="0" borderId="48" xfId="4" applyFont="1" applyBorder="1" applyAlignment="1">
      <alignment horizontal="center" vertical="center"/>
    </xf>
    <xf numFmtId="0" fontId="11" fillId="0" borderId="49" xfId="4" applyFont="1" applyBorder="1" applyAlignment="1">
      <alignment horizontal="center" vertical="center"/>
    </xf>
    <xf numFmtId="0" fontId="11" fillId="0" borderId="37" xfId="4" applyFont="1" applyBorder="1" applyAlignment="1">
      <alignment horizontal="center" vertical="center" textRotation="255" wrapText="1"/>
    </xf>
    <xf numFmtId="0" fontId="11" fillId="0" borderId="1" xfId="4" applyFont="1" applyBorder="1" applyAlignment="1">
      <alignment horizontal="center" vertical="center" textRotation="255" wrapText="1"/>
    </xf>
    <xf numFmtId="0" fontId="11" fillId="0" borderId="35" xfId="4" applyFont="1" applyBorder="1" applyAlignment="1">
      <alignment horizontal="center" vertical="center" textRotation="255" wrapText="1"/>
    </xf>
    <xf numFmtId="0" fontId="11" fillId="0" borderId="14" xfId="4" applyFont="1" applyBorder="1" applyAlignment="1">
      <alignment horizontal="center" vertical="center"/>
    </xf>
    <xf numFmtId="0" fontId="11" fillId="0" borderId="50" xfId="4" applyFont="1" applyBorder="1" applyAlignment="1">
      <alignment horizontal="center" vertical="center"/>
    </xf>
    <xf numFmtId="0" fontId="11" fillId="0" borderId="51" xfId="4" applyFont="1" applyBorder="1" applyAlignment="1">
      <alignment horizontal="center" vertical="center"/>
    </xf>
    <xf numFmtId="0" fontId="11" fillId="0" borderId="52" xfId="4" applyFont="1" applyBorder="1" applyAlignment="1">
      <alignment horizontal="center" vertical="center"/>
    </xf>
    <xf numFmtId="0" fontId="11" fillId="0" borderId="15" xfId="4" applyFont="1" applyBorder="1" applyAlignment="1">
      <alignment horizontal="center" vertical="center"/>
    </xf>
    <xf numFmtId="0" fontId="11" fillId="0" borderId="23" xfId="4" applyFont="1" applyBorder="1" applyAlignment="1">
      <alignment horizontal="center" vertical="center" textRotation="255"/>
    </xf>
    <xf numFmtId="0" fontId="11" fillId="0" borderId="8" xfId="4" applyFont="1" applyBorder="1" applyAlignment="1">
      <alignment horizontal="center" vertical="center" textRotation="255"/>
    </xf>
    <xf numFmtId="0" fontId="11" fillId="0" borderId="21" xfId="4" applyFont="1" applyBorder="1" applyAlignment="1">
      <alignment horizontal="center" vertical="center" textRotation="255"/>
    </xf>
    <xf numFmtId="0" fontId="11" fillId="3" borderId="59" xfId="4" applyFont="1" applyFill="1" applyBorder="1" applyAlignment="1">
      <alignment horizontal="center" vertical="center"/>
    </xf>
    <xf numFmtId="0" fontId="11" fillId="3" borderId="17" xfId="4" applyFont="1" applyFill="1" applyBorder="1" applyAlignment="1">
      <alignment horizontal="center" vertical="center"/>
    </xf>
    <xf numFmtId="0" fontId="11" fillId="3" borderId="13" xfId="4" applyFont="1" applyFill="1" applyBorder="1" applyAlignment="1">
      <alignment horizontal="center" vertical="center"/>
    </xf>
    <xf numFmtId="0" fontId="11" fillId="3" borderId="0" xfId="4" applyFont="1" applyFill="1" applyBorder="1" applyAlignment="1">
      <alignment horizontal="center" vertical="center"/>
    </xf>
    <xf numFmtId="0" fontId="11" fillId="3" borderId="21" xfId="4" applyFont="1" applyFill="1" applyBorder="1" applyAlignment="1">
      <alignment horizontal="center" vertical="center"/>
    </xf>
    <xf numFmtId="0" fontId="11" fillId="3" borderId="31" xfId="4" applyFont="1" applyFill="1" applyBorder="1" applyAlignment="1">
      <alignment horizontal="center" vertical="center"/>
    </xf>
    <xf numFmtId="0" fontId="11" fillId="3" borderId="23" xfId="4" applyFont="1" applyFill="1" applyBorder="1" applyAlignment="1">
      <alignment horizontal="center" vertical="center"/>
    </xf>
    <xf numFmtId="0" fontId="3" fillId="0" borderId="2" xfId="0" applyFont="1" applyBorder="1" applyAlignment="1">
      <alignment horizontal="distributed" vertical="center"/>
    </xf>
    <xf numFmtId="0" fontId="3" fillId="0" borderId="2" xfId="0" applyFont="1" applyBorder="1" applyAlignment="1">
      <alignment horizontal="center" vertical="center"/>
    </xf>
    <xf numFmtId="0" fontId="3" fillId="0" borderId="31" xfId="0" applyFont="1" applyBorder="1" applyAlignment="1">
      <alignment horizontal="distributed" vertical="center"/>
    </xf>
    <xf numFmtId="0" fontId="3" fillId="0" borderId="31" xfId="0" applyFont="1" applyBorder="1" applyAlignment="1">
      <alignment horizontal="center" vertical="center"/>
    </xf>
    <xf numFmtId="0" fontId="11" fillId="0" borderId="60" xfId="4" applyFont="1" applyBorder="1" applyAlignment="1">
      <alignment horizontal="center" vertical="center" textRotation="255"/>
    </xf>
    <xf numFmtId="0" fontId="11" fillId="0" borderId="55" xfId="4" applyFont="1" applyBorder="1" applyAlignment="1">
      <alignment horizontal="center" vertical="center" textRotation="255"/>
    </xf>
    <xf numFmtId="0" fontId="11" fillId="3" borderId="58" xfId="4" applyFont="1" applyFill="1" applyBorder="1" applyAlignment="1">
      <alignment horizontal="center" vertical="center"/>
    </xf>
    <xf numFmtId="0" fontId="11" fillId="3" borderId="11" xfId="4" applyFont="1" applyFill="1" applyBorder="1" applyAlignment="1">
      <alignment horizontal="center" vertical="center"/>
    </xf>
    <xf numFmtId="0" fontId="11" fillId="3" borderId="14" xfId="4" applyFont="1" applyFill="1" applyBorder="1" applyAlignment="1">
      <alignment horizontal="center" vertical="center"/>
    </xf>
    <xf numFmtId="0" fontId="11" fillId="3" borderId="2" xfId="4" applyFont="1" applyFill="1" applyBorder="1" applyAlignment="1">
      <alignment horizontal="center" vertical="center"/>
    </xf>
    <xf numFmtId="0" fontId="11" fillId="0" borderId="58" xfId="4" applyFont="1" applyBorder="1" applyAlignment="1">
      <alignment horizontal="center" vertical="center" textRotation="255" wrapText="1"/>
    </xf>
    <xf numFmtId="0" fontId="11" fillId="0" borderId="13" xfId="4" applyFont="1" applyBorder="1" applyAlignment="1">
      <alignment horizontal="center" vertical="center" textRotation="255" wrapText="1"/>
    </xf>
    <xf numFmtId="0" fontId="11" fillId="0" borderId="15" xfId="4" applyFont="1" applyBorder="1" applyAlignment="1">
      <alignment horizontal="center" vertical="center" textRotation="255" wrapText="1"/>
    </xf>
    <xf numFmtId="0" fontId="11" fillId="0" borderId="59" xfId="4" applyFont="1" applyFill="1" applyBorder="1" applyAlignment="1">
      <alignment horizontal="center" vertical="center"/>
    </xf>
    <xf numFmtId="0" fontId="11" fillId="0" borderId="17" xfId="4" applyFont="1" applyFill="1" applyBorder="1" applyAlignment="1">
      <alignment horizontal="center" vertical="center"/>
    </xf>
    <xf numFmtId="0" fontId="11" fillId="0" borderId="14" xfId="4" applyFont="1" applyFill="1" applyBorder="1" applyAlignment="1">
      <alignment horizontal="center" vertical="center"/>
    </xf>
    <xf numFmtId="0" fontId="11" fillId="0" borderId="2" xfId="4" applyFont="1" applyFill="1" applyBorder="1" applyAlignment="1">
      <alignment horizontal="center" vertical="center"/>
    </xf>
    <xf numFmtId="0" fontId="11" fillId="0" borderId="35" xfId="4" applyFont="1" applyBorder="1" applyAlignment="1">
      <alignment horizontal="center" vertical="center" wrapText="1"/>
    </xf>
    <xf numFmtId="0" fontId="11" fillId="3" borderId="15" xfId="4" applyFont="1" applyFill="1" applyBorder="1" applyAlignment="1">
      <alignment horizontal="center" vertical="center"/>
    </xf>
    <xf numFmtId="0" fontId="11" fillId="3" borderId="1" xfId="4" applyFont="1" applyFill="1" applyBorder="1" applyAlignment="1">
      <alignment horizontal="center" vertical="center"/>
    </xf>
    <xf numFmtId="0" fontId="11" fillId="0" borderId="14" xfId="4" applyFont="1" applyBorder="1" applyAlignment="1">
      <alignment horizontal="center" vertical="center" textRotation="255" wrapText="1"/>
    </xf>
    <xf numFmtId="0" fontId="11" fillId="0" borderId="20" xfId="4" applyFont="1" applyBorder="1" applyAlignment="1">
      <alignment horizontal="center" vertical="center"/>
    </xf>
    <xf numFmtId="0" fontId="11" fillId="3" borderId="8" xfId="4" applyFont="1" applyFill="1" applyBorder="1" applyAlignment="1">
      <alignment horizontal="center" vertical="center"/>
    </xf>
    <xf numFmtId="0" fontId="3" fillId="0" borderId="2" xfId="0" applyFont="1" applyFill="1" applyBorder="1" applyAlignment="1">
      <alignment horizontal="center" vertical="center"/>
    </xf>
    <xf numFmtId="0" fontId="11" fillId="0" borderId="8" xfId="4" applyFont="1" applyFill="1" applyBorder="1" applyAlignment="1">
      <alignment horizontal="center" vertical="center"/>
    </xf>
    <xf numFmtId="0" fontId="11" fillId="0" borderId="21" xfId="4" applyFont="1" applyFill="1" applyBorder="1" applyAlignment="1">
      <alignment horizontal="center" vertical="center"/>
    </xf>
    <xf numFmtId="0" fontId="11" fillId="0" borderId="59" xfId="4" applyFont="1" applyBorder="1" applyAlignment="1">
      <alignment horizontal="center" vertical="center" textRotation="255" wrapText="1"/>
    </xf>
    <xf numFmtId="0" fontId="11" fillId="0" borderId="18" xfId="4" applyFont="1" applyBorder="1" applyAlignment="1">
      <alignment horizontal="center" vertical="center" textRotation="255" wrapText="1"/>
    </xf>
    <xf numFmtId="0" fontId="11" fillId="0" borderId="16" xfId="4" applyFont="1" applyBorder="1" applyAlignment="1">
      <alignment horizontal="center" vertical="center" wrapText="1"/>
    </xf>
    <xf numFmtId="0" fontId="11" fillId="0" borderId="43" xfId="4" applyFont="1" applyBorder="1" applyAlignment="1">
      <alignment horizontal="center" vertical="center"/>
    </xf>
    <xf numFmtId="0" fontId="11" fillId="0" borderId="44" xfId="4" applyFont="1" applyBorder="1" applyAlignment="1">
      <alignment horizontal="center" vertical="center"/>
    </xf>
    <xf numFmtId="0" fontId="11" fillId="3" borderId="74" xfId="4" applyFont="1" applyFill="1" applyBorder="1" applyAlignment="1">
      <alignment horizontal="center" vertical="center"/>
    </xf>
    <xf numFmtId="0" fontId="11" fillId="3" borderId="75" xfId="4" applyFont="1" applyFill="1" applyBorder="1" applyAlignment="1">
      <alignment horizontal="center" vertical="center"/>
    </xf>
    <xf numFmtId="0" fontId="11" fillId="3" borderId="76" xfId="4" applyFont="1" applyFill="1" applyBorder="1" applyAlignment="1">
      <alignment horizontal="center" vertical="center"/>
    </xf>
    <xf numFmtId="0" fontId="11" fillId="0" borderId="61" xfId="4" applyFont="1" applyBorder="1" applyAlignment="1">
      <alignment horizontal="center" vertical="center" textRotation="255"/>
    </xf>
    <xf numFmtId="0" fontId="11" fillId="0" borderId="62" xfId="4" applyFont="1" applyBorder="1" applyAlignment="1">
      <alignment horizontal="center" vertical="center" textRotation="255"/>
    </xf>
    <xf numFmtId="0" fontId="11" fillId="0" borderId="40" xfId="4" applyFont="1" applyBorder="1" applyAlignment="1">
      <alignment horizontal="center" vertical="center" textRotation="255"/>
    </xf>
    <xf numFmtId="0" fontId="11" fillId="0" borderId="23" xfId="4" applyFont="1" applyBorder="1" applyAlignment="1">
      <alignment horizontal="center" vertical="center"/>
    </xf>
    <xf numFmtId="0" fontId="11" fillId="0" borderId="0" xfId="4" applyFont="1" applyAlignment="1">
      <alignment horizontal="center" vertical="center"/>
    </xf>
    <xf numFmtId="0" fontId="11" fillId="0" borderId="59" xfId="4" applyFont="1" applyBorder="1" applyAlignment="1">
      <alignment horizontal="center" vertical="center" wrapText="1"/>
    </xf>
    <xf numFmtId="0" fontId="11" fillId="0" borderId="17" xfId="4" applyFont="1" applyBorder="1" applyAlignment="1">
      <alignment horizontal="center" vertical="center" wrapText="1"/>
    </xf>
    <xf numFmtId="0" fontId="11" fillId="0" borderId="63" xfId="4" applyFont="1" applyBorder="1" applyAlignment="1">
      <alignment horizontal="center" vertical="center"/>
    </xf>
    <xf numFmtId="0" fontId="11" fillId="0" borderId="53" xfId="4" applyFont="1" applyBorder="1" applyAlignment="1">
      <alignment horizontal="center" vertical="center"/>
    </xf>
    <xf numFmtId="0" fontId="11" fillId="0" borderId="39" xfId="4" applyFont="1" applyBorder="1" applyAlignment="1">
      <alignment horizontal="center" vertical="center" textRotation="255" wrapText="1"/>
    </xf>
    <xf numFmtId="0" fontId="11" fillId="0" borderId="40" xfId="4" applyFont="1" applyBorder="1" applyAlignment="1">
      <alignment horizontal="center" vertical="center" textRotation="255" wrapText="1"/>
    </xf>
    <xf numFmtId="0" fontId="11" fillId="0" borderId="59" xfId="4" applyFont="1" applyBorder="1" applyAlignment="1">
      <alignment horizontal="left" vertical="center" wrapText="1"/>
    </xf>
    <xf numFmtId="0" fontId="11" fillId="0" borderId="17" xfId="4" applyFont="1" applyBorder="1" applyAlignment="1">
      <alignment horizontal="left" vertical="center" wrapText="1"/>
    </xf>
    <xf numFmtId="0" fontId="11" fillId="0" borderId="18" xfId="4" applyFont="1" applyBorder="1" applyAlignment="1">
      <alignment horizontal="left" vertical="center" wrapText="1"/>
    </xf>
    <xf numFmtId="0" fontId="11" fillId="0" borderId="13" xfId="4" applyFont="1" applyBorder="1" applyAlignment="1">
      <alignment horizontal="left" vertical="center" wrapText="1"/>
    </xf>
    <xf numFmtId="0" fontId="11" fillId="0" borderId="0" xfId="4" applyFont="1" applyBorder="1" applyAlignment="1">
      <alignment horizontal="left" vertical="center" wrapText="1"/>
    </xf>
    <xf numFmtId="0" fontId="11" fillId="0" borderId="24" xfId="4" applyFont="1" applyBorder="1" applyAlignment="1">
      <alignment horizontal="left" vertical="center" wrapText="1"/>
    </xf>
    <xf numFmtId="0" fontId="11" fillId="0" borderId="14" xfId="4" applyFont="1" applyBorder="1" applyAlignment="1">
      <alignment horizontal="left" vertical="center" wrapText="1"/>
    </xf>
    <xf numFmtId="0" fontId="11" fillId="0" borderId="2" xfId="4" applyFont="1" applyBorder="1" applyAlignment="1">
      <alignment horizontal="left" vertical="center" wrapText="1"/>
    </xf>
    <xf numFmtId="0" fontId="11" fillId="0" borderId="22" xfId="4" applyFont="1" applyBorder="1" applyAlignment="1">
      <alignment horizontal="left" vertical="center" wrapText="1"/>
    </xf>
    <xf numFmtId="0" fontId="3" fillId="3" borderId="8"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11" fillId="3" borderId="40" xfId="4" applyFont="1" applyFill="1" applyBorder="1" applyAlignment="1">
      <alignment horizontal="center" vertical="center"/>
    </xf>
    <xf numFmtId="0" fontId="11" fillId="0" borderId="61" xfId="4" applyFont="1" applyBorder="1" applyAlignment="1">
      <alignment horizontal="center" vertical="center"/>
    </xf>
    <xf numFmtId="0" fontId="11" fillId="0" borderId="40" xfId="4" applyFont="1" applyBorder="1" applyAlignment="1">
      <alignment horizontal="center" vertical="center"/>
    </xf>
    <xf numFmtId="0" fontId="11" fillId="3" borderId="62" xfId="4" applyFont="1" applyFill="1" applyBorder="1" applyAlignment="1">
      <alignment horizontal="center" vertical="center"/>
    </xf>
    <xf numFmtId="0" fontId="3" fillId="3" borderId="40"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5"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11" fillId="0" borderId="64" xfId="4" applyFont="1" applyBorder="1" applyAlignment="1">
      <alignment horizontal="left" vertical="center" wrapText="1"/>
    </xf>
    <xf numFmtId="0" fontId="11" fillId="0" borderId="33" xfId="4" applyFont="1" applyBorder="1" applyAlignment="1">
      <alignment horizontal="left" vertical="center" wrapText="1"/>
    </xf>
    <xf numFmtId="0" fontId="11" fillId="0" borderId="42" xfId="4" applyFont="1" applyBorder="1" applyAlignment="1">
      <alignment horizontal="left" vertical="center" wrapText="1"/>
    </xf>
    <xf numFmtId="0" fontId="11" fillId="3" borderId="77" xfId="4" applyFont="1" applyFill="1" applyBorder="1" applyAlignment="1">
      <alignment horizontal="center" vertical="center" shrinkToFit="1"/>
    </xf>
    <xf numFmtId="0" fontId="11" fillId="3" borderId="78" xfId="4" applyFont="1" applyFill="1" applyBorder="1" applyAlignment="1">
      <alignment horizontal="center" vertical="center" shrinkToFit="1"/>
    </xf>
    <xf numFmtId="0" fontId="11" fillId="3" borderId="79" xfId="4" applyFont="1" applyFill="1" applyBorder="1" applyAlignment="1">
      <alignment horizontal="center" vertical="center" shrinkToFit="1"/>
    </xf>
    <xf numFmtId="0" fontId="11" fillId="3" borderId="80" xfId="4" applyFont="1" applyFill="1" applyBorder="1" applyAlignment="1">
      <alignment horizontal="center" vertical="center" shrinkToFit="1"/>
    </xf>
    <xf numFmtId="0" fontId="11" fillId="3" borderId="81" xfId="4" applyFont="1" applyFill="1" applyBorder="1" applyAlignment="1">
      <alignment horizontal="center" vertical="center" shrinkToFit="1"/>
    </xf>
    <xf numFmtId="0" fontId="11" fillId="3" borderId="82" xfId="4" applyFont="1" applyFill="1" applyBorder="1" applyAlignment="1">
      <alignment horizontal="center" vertical="center" shrinkToFit="1"/>
    </xf>
    <xf numFmtId="0" fontId="11" fillId="0" borderId="65" xfId="4" applyFont="1" applyBorder="1" applyAlignment="1">
      <alignment horizontal="left" vertical="center" wrapText="1"/>
    </xf>
    <xf numFmtId="0" fontId="11" fillId="0" borderId="66" xfId="4" applyFont="1" applyBorder="1" applyAlignment="1">
      <alignment horizontal="left" vertical="center" wrapText="1"/>
    </xf>
    <xf numFmtId="0" fontId="11" fillId="0" borderId="1" xfId="4" applyFont="1" applyBorder="1" applyAlignment="1">
      <alignment horizontal="left" vertical="center" wrapText="1"/>
    </xf>
    <xf numFmtId="0" fontId="11" fillId="0" borderId="35" xfId="4" applyFont="1" applyBorder="1" applyAlignment="1">
      <alignment horizontal="left" vertical="center" wrapText="1"/>
    </xf>
    <xf numFmtId="0" fontId="11" fillId="0" borderId="62" xfId="4" applyFont="1" applyBorder="1" applyAlignment="1">
      <alignment horizontal="center" vertical="center"/>
    </xf>
    <xf numFmtId="0" fontId="11" fillId="0" borderId="66" xfId="4" applyFont="1" applyBorder="1" applyAlignment="1">
      <alignment horizontal="center" vertical="center"/>
    </xf>
    <xf numFmtId="0" fontId="11" fillId="0" borderId="36" xfId="7" applyFont="1" applyBorder="1" applyAlignment="1">
      <alignment horizontal="left" vertical="center" wrapText="1"/>
    </xf>
    <xf numFmtId="0" fontId="11" fillId="0" borderId="11" xfId="7" applyFont="1" applyBorder="1" applyAlignment="1">
      <alignment horizontal="left" vertical="center" wrapText="1"/>
    </xf>
    <xf numFmtId="0" fontId="11" fillId="0" borderId="33" xfId="7" applyFont="1" applyBorder="1" applyAlignment="1">
      <alignment horizontal="left" vertical="center" wrapText="1"/>
    </xf>
    <xf numFmtId="0" fontId="11" fillId="0" borderId="0" xfId="7" applyFont="1" applyBorder="1" applyAlignment="1">
      <alignment horizontal="left" vertical="center" wrapText="1"/>
    </xf>
    <xf numFmtId="0" fontId="11" fillId="0" borderId="37" xfId="7" applyFont="1" applyBorder="1" applyAlignment="1">
      <alignment horizontal="left" vertical="center" wrapText="1"/>
    </xf>
    <xf numFmtId="0" fontId="11" fillId="0" borderId="1" xfId="7" applyFont="1" applyBorder="1" applyAlignment="1">
      <alignment horizontal="left" vertical="center" wrapText="1"/>
    </xf>
    <xf numFmtId="0" fontId="11" fillId="0" borderId="8" xfId="7" applyFont="1" applyBorder="1" applyAlignment="1">
      <alignment horizontal="left" vertical="center" wrapText="1"/>
    </xf>
    <xf numFmtId="0" fontId="11" fillId="0" borderId="21" xfId="7" applyFont="1" applyBorder="1" applyAlignment="1">
      <alignment horizontal="left" vertical="center" wrapText="1"/>
    </xf>
    <xf numFmtId="0" fontId="11" fillId="3" borderId="83" xfId="7" applyFont="1" applyFill="1" applyBorder="1" applyAlignment="1">
      <alignment horizontal="center" vertical="center"/>
    </xf>
    <xf numFmtId="0" fontId="11" fillId="3" borderId="84" xfId="7" applyFont="1" applyFill="1" applyBorder="1" applyAlignment="1">
      <alignment horizontal="center" vertical="center"/>
    </xf>
    <xf numFmtId="0" fontId="11" fillId="3" borderId="85" xfId="7" applyFont="1" applyFill="1" applyBorder="1" applyAlignment="1">
      <alignment horizontal="center" vertical="center"/>
    </xf>
    <xf numFmtId="0" fontId="11" fillId="0" borderId="8" xfId="4" applyFont="1" applyBorder="1" applyAlignment="1">
      <alignment horizontal="center" vertical="center" wrapText="1"/>
    </xf>
    <xf numFmtId="0" fontId="11" fillId="0" borderId="26" xfId="4" applyFont="1" applyBorder="1" applyAlignment="1">
      <alignment horizontal="center" vertical="center"/>
    </xf>
    <xf numFmtId="0" fontId="11" fillId="0" borderId="67" xfId="4" applyFont="1" applyBorder="1" applyAlignment="1">
      <alignment horizontal="center" vertical="center"/>
    </xf>
    <xf numFmtId="0" fontId="11" fillId="0" borderId="27" xfId="4" applyFont="1" applyBorder="1" applyAlignment="1">
      <alignment horizontal="center" vertical="center"/>
    </xf>
    <xf numFmtId="0" fontId="11" fillId="0" borderId="68" xfId="4" applyFont="1" applyBorder="1" applyAlignment="1">
      <alignment horizontal="center" vertical="center"/>
    </xf>
    <xf numFmtId="0" fontId="11" fillId="0" borderId="69" xfId="4" applyFont="1" applyBorder="1" applyAlignment="1">
      <alignment horizontal="center" vertical="center"/>
    </xf>
    <xf numFmtId="0" fontId="11" fillId="0" borderId="64" xfId="4" applyFont="1" applyBorder="1" applyAlignment="1">
      <alignment horizontal="center" vertical="center" textRotation="255" wrapText="1"/>
    </xf>
    <xf numFmtId="0" fontId="11" fillId="0" borderId="17" xfId="4" applyFont="1" applyBorder="1" applyAlignment="1">
      <alignment horizontal="center" vertical="center" textRotation="255" wrapText="1"/>
    </xf>
    <xf numFmtId="0" fontId="11" fillId="0" borderId="17" xfId="4" applyFont="1" applyBorder="1" applyAlignment="1">
      <alignment horizontal="left" vertical="center"/>
    </xf>
    <xf numFmtId="0" fontId="11" fillId="0" borderId="53" xfId="4" applyFont="1" applyBorder="1" applyAlignment="1">
      <alignment horizontal="left" vertical="center"/>
    </xf>
    <xf numFmtId="0" fontId="11" fillId="0" borderId="8" xfId="7" applyFont="1" applyBorder="1" applyAlignment="1">
      <alignment horizontal="center" vertical="center" wrapText="1"/>
    </xf>
    <xf numFmtId="0" fontId="11" fillId="0" borderId="20" xfId="7" applyFont="1" applyBorder="1" applyAlignment="1">
      <alignment horizontal="center" vertical="center" wrapText="1"/>
    </xf>
    <xf numFmtId="0" fontId="11" fillId="2" borderId="36" xfId="4" applyFont="1" applyFill="1" applyBorder="1" applyAlignment="1">
      <alignment horizontal="center" vertical="center" textRotation="255" wrapText="1"/>
    </xf>
    <xf numFmtId="0" fontId="11" fillId="2" borderId="11" xfId="4" applyFont="1" applyFill="1" applyBorder="1" applyAlignment="1">
      <alignment horizontal="center" vertical="center" textRotation="255" wrapText="1"/>
    </xf>
    <xf numFmtId="0" fontId="11" fillId="2" borderId="43" xfId="4" applyFont="1" applyFill="1" applyBorder="1" applyAlignment="1">
      <alignment horizontal="center" vertical="center" textRotation="255" wrapText="1"/>
    </xf>
    <xf numFmtId="0" fontId="11" fillId="2" borderId="33" xfId="4" applyFont="1" applyFill="1" applyBorder="1" applyAlignment="1">
      <alignment horizontal="center" vertical="center" textRotation="255" wrapText="1"/>
    </xf>
    <xf numFmtId="0" fontId="11" fillId="2" borderId="0" xfId="4" applyFont="1" applyFill="1" applyBorder="1" applyAlignment="1">
      <alignment horizontal="center" vertical="center" textRotation="255" wrapText="1"/>
    </xf>
    <xf numFmtId="0" fontId="11" fillId="2" borderId="12" xfId="4" applyFont="1" applyFill="1" applyBorder="1" applyAlignment="1">
      <alignment horizontal="center" vertical="center" textRotation="255" wrapText="1"/>
    </xf>
    <xf numFmtId="0" fontId="11" fillId="2" borderId="37" xfId="4" applyFont="1" applyFill="1" applyBorder="1" applyAlignment="1">
      <alignment horizontal="center" vertical="center" textRotation="255" wrapText="1"/>
    </xf>
    <xf numFmtId="0" fontId="11" fillId="2" borderId="1" xfId="4" applyFont="1" applyFill="1" applyBorder="1" applyAlignment="1">
      <alignment horizontal="center" vertical="center" textRotation="255" wrapText="1"/>
    </xf>
    <xf numFmtId="0" fontId="11" fillId="2" borderId="16" xfId="4" applyFont="1" applyFill="1" applyBorder="1" applyAlignment="1">
      <alignment horizontal="center" vertical="center" textRotation="255" wrapText="1"/>
    </xf>
    <xf numFmtId="0" fontId="3" fillId="3" borderId="16" xfId="0" applyFont="1" applyFill="1" applyBorder="1" applyAlignment="1">
      <alignment horizontal="center" vertical="center"/>
    </xf>
    <xf numFmtId="0" fontId="19" fillId="4" borderId="72" xfId="4" applyFont="1" applyFill="1" applyBorder="1" applyAlignment="1">
      <alignment horizontal="center" vertical="center"/>
    </xf>
    <xf numFmtId="0" fontId="19" fillId="4" borderId="7" xfId="4" applyFont="1" applyFill="1" applyBorder="1" applyAlignment="1">
      <alignment horizontal="center" vertical="center"/>
    </xf>
    <xf numFmtId="0" fontId="11" fillId="0" borderId="21" xfId="4" applyFont="1" applyBorder="1" applyAlignment="1">
      <alignment horizontal="center" vertical="center"/>
    </xf>
    <xf numFmtId="0" fontId="11" fillId="0" borderId="70" xfId="7" applyFont="1" applyBorder="1" applyAlignment="1">
      <alignment horizontal="center" vertical="center"/>
    </xf>
    <xf numFmtId="0" fontId="11" fillId="0" borderId="71" xfId="7" applyFont="1" applyBorder="1" applyAlignment="1">
      <alignment horizontal="center" vertical="center"/>
    </xf>
    <xf numFmtId="0" fontId="11" fillId="0" borderId="15" xfId="4" applyFont="1" applyFill="1" applyBorder="1" applyAlignment="1">
      <alignment horizontal="center" vertical="center"/>
    </xf>
    <xf numFmtId="0" fontId="11" fillId="0" borderId="1" xfId="4" applyFont="1" applyFill="1" applyBorder="1" applyAlignment="1">
      <alignment horizontal="center" vertical="center"/>
    </xf>
    <xf numFmtId="0" fontId="11" fillId="2" borderId="34" xfId="4" applyFont="1" applyFill="1" applyBorder="1" applyAlignment="1">
      <alignment horizontal="center" vertical="center"/>
    </xf>
    <xf numFmtId="0" fontId="11" fillId="2" borderId="24" xfId="4" applyFont="1" applyFill="1" applyBorder="1" applyAlignment="1">
      <alignment horizontal="center" vertical="center"/>
    </xf>
    <xf numFmtId="0" fontId="11" fillId="2" borderId="35" xfId="4" applyFont="1" applyFill="1" applyBorder="1" applyAlignment="1">
      <alignment horizontal="center" vertical="center"/>
    </xf>
    <xf numFmtId="0" fontId="11" fillId="2" borderId="36" xfId="4" applyFont="1" applyFill="1" applyBorder="1" applyAlignment="1">
      <alignment horizontal="center" vertical="center"/>
    </xf>
    <xf numFmtId="0" fontId="11" fillId="2" borderId="33" xfId="4" applyFont="1" applyFill="1" applyBorder="1" applyAlignment="1">
      <alignment horizontal="center" vertical="center"/>
    </xf>
    <xf numFmtId="0" fontId="11" fillId="2" borderId="37" xfId="4" applyFont="1" applyFill="1" applyBorder="1" applyAlignment="1">
      <alignment horizontal="center"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40" xfId="0" applyFont="1" applyBorder="1">
      <alignment vertical="center"/>
    </xf>
    <xf numFmtId="0" fontId="3" fillId="0" borderId="41" xfId="0" applyFont="1" applyBorder="1">
      <alignment vertical="center"/>
    </xf>
  </cellXfs>
  <cellStyles count="9">
    <cellStyle name="標準" xfId="0" builtinId="0"/>
    <cellStyle name="標準 10" xfId="1"/>
    <cellStyle name="標準 12" xfId="2"/>
    <cellStyle name="標準 13" xfId="3"/>
    <cellStyle name="標準 2" xfId="4"/>
    <cellStyle name="標準 2 2" xfId="5"/>
    <cellStyle name="標準 27" xfId="6"/>
    <cellStyle name="標準 3" xfId="7"/>
    <cellStyle name="標準 4"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30854</xdr:colOff>
      <xdr:row>77</xdr:row>
      <xdr:rowOff>33617</xdr:rowOff>
    </xdr:from>
    <xdr:to>
      <xdr:col>17</xdr:col>
      <xdr:colOff>149138</xdr:colOff>
      <xdr:row>91</xdr:row>
      <xdr:rowOff>212912</xdr:rowOff>
    </xdr:to>
    <xdr:sp macro="" textlink="">
      <xdr:nvSpPr>
        <xdr:cNvPr id="5" name="右中かっこ 4"/>
        <xdr:cNvSpPr/>
      </xdr:nvSpPr>
      <xdr:spPr>
        <a:xfrm>
          <a:off x="3702424" y="14683067"/>
          <a:ext cx="134470" cy="63649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75565</xdr:colOff>
      <xdr:row>94</xdr:row>
      <xdr:rowOff>41275</xdr:rowOff>
    </xdr:from>
    <xdr:to>
      <xdr:col>18</xdr:col>
      <xdr:colOff>13036</xdr:colOff>
      <xdr:row>97</xdr:row>
      <xdr:rowOff>155575</xdr:rowOff>
    </xdr:to>
    <xdr:sp macro="" textlink="">
      <xdr:nvSpPr>
        <xdr:cNvPr id="6" name="右中かっこ 5"/>
        <xdr:cNvSpPr/>
      </xdr:nvSpPr>
      <xdr:spPr>
        <a:xfrm>
          <a:off x="3981450" y="19516725"/>
          <a:ext cx="152400" cy="800100"/>
        </a:xfrm>
        <a:prstGeom prst="rightBrace">
          <a:avLst>
            <a:gd name="adj1" fmla="val 8333"/>
            <a:gd name="adj2" fmla="val 6392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0</xdr:colOff>
      <xdr:row>100</xdr:row>
      <xdr:rowOff>0</xdr:rowOff>
    </xdr:from>
    <xdr:to>
      <xdr:col>23</xdr:col>
      <xdr:colOff>116464</xdr:colOff>
      <xdr:row>109</xdr:row>
      <xdr:rowOff>212912</xdr:rowOff>
    </xdr:to>
    <xdr:sp macro="" textlink="">
      <xdr:nvSpPr>
        <xdr:cNvPr id="7" name="右中かっこ 6"/>
        <xdr:cNvSpPr/>
      </xdr:nvSpPr>
      <xdr:spPr>
        <a:xfrm>
          <a:off x="5029200" y="16744950"/>
          <a:ext cx="134470" cy="898712"/>
        </a:xfrm>
        <a:prstGeom prst="rightBrace">
          <a:avLst>
            <a:gd name="adj1" fmla="val 8333"/>
            <a:gd name="adj2" fmla="val 6392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0</xdr:colOff>
      <xdr:row>113</xdr:row>
      <xdr:rowOff>0</xdr:rowOff>
    </xdr:from>
    <xdr:to>
      <xdr:col>23</xdr:col>
      <xdr:colOff>116464</xdr:colOff>
      <xdr:row>116</xdr:row>
      <xdr:rowOff>212912</xdr:rowOff>
    </xdr:to>
    <xdr:sp macro="" textlink="">
      <xdr:nvSpPr>
        <xdr:cNvPr id="8" name="右中かっこ 7"/>
        <xdr:cNvSpPr/>
      </xdr:nvSpPr>
      <xdr:spPr>
        <a:xfrm>
          <a:off x="5029200" y="17907000"/>
          <a:ext cx="134470" cy="898712"/>
        </a:xfrm>
        <a:prstGeom prst="rightBrace">
          <a:avLst>
            <a:gd name="adj1" fmla="val 8333"/>
            <a:gd name="adj2" fmla="val 6392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A226"/>
  <sheetViews>
    <sheetView tabSelected="1" view="pageBreakPreview" zoomScaleNormal="55" zoomScaleSheetLayoutView="100" workbookViewId="0"/>
  </sheetViews>
  <sheetFormatPr defaultColWidth="3" defaultRowHeight="18" customHeight="1" x14ac:dyDescent="0.2"/>
  <cols>
    <col min="1" max="17" width="3" style="22"/>
    <col min="18" max="18" width="3.21875" style="22" bestFit="1" customWidth="1"/>
    <col min="19" max="39" width="3" style="22"/>
    <col min="40" max="49" width="8.21875" style="22" customWidth="1"/>
    <col min="50" max="50" width="6.77734375" style="22" bestFit="1" customWidth="1"/>
    <col min="51" max="51" width="3" style="22"/>
    <col min="52" max="52" width="8.33203125" style="22" customWidth="1"/>
    <col min="53" max="53" width="12.21875" style="22" bestFit="1" customWidth="1"/>
    <col min="54" max="16384" width="3" style="22"/>
  </cols>
  <sheetData>
    <row r="1" spans="2:53" ht="18" customHeight="1" x14ac:dyDescent="0.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4" t="s">
        <v>174</v>
      </c>
    </row>
    <row r="2" spans="2:53" ht="37.200000000000003" customHeight="1" thickBot="1" x14ac:dyDescent="0.25">
      <c r="B2" s="138" t="s">
        <v>176</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row>
    <row r="3" spans="2:53" ht="30" customHeight="1" thickBot="1" x14ac:dyDescent="0.25">
      <c r="AC3" s="321">
        <v>4</v>
      </c>
      <c r="AD3" s="322"/>
      <c r="AE3" s="88" t="s">
        <v>171</v>
      </c>
      <c r="AF3" s="89"/>
      <c r="AG3" s="89"/>
      <c r="AH3" s="90"/>
      <c r="AM3" s="22">
        <v>1</v>
      </c>
    </row>
    <row r="4" spans="2:53" ht="18" customHeight="1" x14ac:dyDescent="0.2">
      <c r="D4" s="140" t="s">
        <v>172</v>
      </c>
      <c r="E4" s="140"/>
      <c r="F4" s="140"/>
      <c r="G4" s="140"/>
      <c r="H4" s="140"/>
      <c r="I4" s="140"/>
      <c r="J4" s="140"/>
      <c r="K4" s="140"/>
      <c r="AM4" s="22">
        <v>2</v>
      </c>
    </row>
    <row r="5" spans="2:53" ht="18" customHeight="1" thickBot="1" x14ac:dyDescent="0.25">
      <c r="S5" s="12"/>
      <c r="T5" s="4"/>
      <c r="U5" s="7"/>
      <c r="V5" s="7"/>
      <c r="W5" s="7"/>
      <c r="X5" s="7"/>
      <c r="Y5" s="7"/>
      <c r="Z5" s="141" t="s">
        <v>173</v>
      </c>
      <c r="AA5" s="141"/>
      <c r="AB5" s="141"/>
      <c r="AC5" s="141"/>
      <c r="AD5" s="141"/>
      <c r="AE5" s="141"/>
      <c r="AF5" s="141"/>
      <c r="AG5" s="141"/>
      <c r="AH5" s="141"/>
      <c r="AI5" s="141"/>
      <c r="AJ5" s="141"/>
      <c r="AK5" s="141"/>
      <c r="AM5" s="22">
        <v>3</v>
      </c>
    </row>
    <row r="6" spans="2:53" ht="18" customHeight="1" x14ac:dyDescent="0.2">
      <c r="S6" s="142" t="s">
        <v>0</v>
      </c>
      <c r="T6" s="143"/>
      <c r="U6" s="143"/>
      <c r="V6" s="143"/>
      <c r="W6" s="143"/>
      <c r="X6" s="143"/>
      <c r="Y6" s="144"/>
      <c r="Z6" s="144"/>
      <c r="AA6" s="144"/>
      <c r="AB6" s="144"/>
      <c r="AC6" s="144"/>
      <c r="AD6" s="144"/>
      <c r="AE6" s="144"/>
      <c r="AF6" s="144"/>
      <c r="AG6" s="144"/>
      <c r="AH6" s="144"/>
      <c r="AI6" s="144"/>
      <c r="AJ6" s="144"/>
      <c r="AK6" s="145"/>
      <c r="AM6" s="22">
        <v>4</v>
      </c>
    </row>
    <row r="7" spans="2:53" ht="18" customHeight="1" x14ac:dyDescent="0.2">
      <c r="S7" s="146" t="s">
        <v>2</v>
      </c>
      <c r="T7" s="147"/>
      <c r="U7" s="147"/>
      <c r="V7" s="147"/>
      <c r="W7" s="147"/>
      <c r="X7" s="147"/>
      <c r="Y7" s="148"/>
      <c r="Z7" s="148"/>
      <c r="AA7" s="148"/>
      <c r="AB7" s="148"/>
      <c r="AC7" s="148"/>
      <c r="AD7" s="148"/>
      <c r="AE7" s="148"/>
      <c r="AF7" s="148"/>
      <c r="AG7" s="148"/>
      <c r="AH7" s="148"/>
      <c r="AI7" s="148"/>
      <c r="AJ7" s="148"/>
      <c r="AK7" s="149"/>
      <c r="AM7" s="22">
        <v>5</v>
      </c>
    </row>
    <row r="8" spans="2:53" ht="18" customHeight="1" x14ac:dyDescent="0.2">
      <c r="S8" s="146" t="s">
        <v>5</v>
      </c>
      <c r="T8" s="147"/>
      <c r="U8" s="147"/>
      <c r="V8" s="147"/>
      <c r="W8" s="147"/>
      <c r="X8" s="147"/>
      <c r="Y8" s="8"/>
      <c r="Z8" s="9"/>
      <c r="AA8" s="8"/>
      <c r="AB8" s="10"/>
      <c r="AC8" s="9"/>
      <c r="AD8" s="8"/>
      <c r="AE8" s="9"/>
      <c r="AF8" s="8"/>
      <c r="AG8" s="10"/>
      <c r="AH8" s="10"/>
      <c r="AI8" s="10"/>
      <c r="AJ8" s="9"/>
      <c r="AK8" s="11"/>
      <c r="AM8" s="22">
        <v>6</v>
      </c>
    </row>
    <row r="9" spans="2:53" ht="18" customHeight="1" thickBot="1" x14ac:dyDescent="0.25">
      <c r="S9" s="334" t="s">
        <v>3</v>
      </c>
      <c r="T9" s="335"/>
      <c r="U9" s="335"/>
      <c r="V9" s="335"/>
      <c r="W9" s="335"/>
      <c r="X9" s="335"/>
      <c r="Y9" s="336"/>
      <c r="Z9" s="336"/>
      <c r="AA9" s="336"/>
      <c r="AB9" s="336"/>
      <c r="AC9" s="336"/>
      <c r="AD9" s="336"/>
      <c r="AE9" s="336"/>
      <c r="AF9" s="336"/>
      <c r="AG9" s="336"/>
      <c r="AH9" s="336"/>
      <c r="AI9" s="336"/>
      <c r="AJ9" s="336"/>
      <c r="AK9" s="337"/>
      <c r="AM9" s="22">
        <v>7</v>
      </c>
    </row>
    <row r="10" spans="2:53" ht="18" customHeight="1" thickBot="1" x14ac:dyDescent="0.25">
      <c r="AM10" s="22">
        <v>8</v>
      </c>
    </row>
    <row r="11" spans="2:53" ht="18" customHeight="1" x14ac:dyDescent="0.2">
      <c r="B11" s="91" t="s">
        <v>33</v>
      </c>
      <c r="C11" s="92"/>
      <c r="D11" s="92"/>
      <c r="E11" s="92"/>
      <c r="F11" s="92"/>
      <c r="G11" s="92"/>
      <c r="H11" s="92"/>
      <c r="I11" s="92"/>
      <c r="J11" s="91" t="s">
        <v>34</v>
      </c>
      <c r="K11" s="92"/>
      <c r="L11" s="92"/>
      <c r="M11" s="92"/>
      <c r="N11" s="92"/>
      <c r="O11" s="92"/>
      <c r="P11" s="93"/>
      <c r="Q11" s="91" t="s">
        <v>35</v>
      </c>
      <c r="R11" s="92"/>
      <c r="S11" s="92"/>
      <c r="T11" s="92"/>
      <c r="U11" s="92"/>
      <c r="V11" s="92"/>
      <c r="W11" s="93"/>
      <c r="X11" s="91" t="s">
        <v>36</v>
      </c>
      <c r="Y11" s="92"/>
      <c r="Z11" s="92"/>
      <c r="AA11" s="92"/>
      <c r="AB11" s="92"/>
      <c r="AC11" s="92"/>
      <c r="AD11" s="93"/>
      <c r="AE11" s="92" t="s">
        <v>37</v>
      </c>
      <c r="AF11" s="92"/>
      <c r="AG11" s="92"/>
      <c r="AH11" s="92"/>
      <c r="AI11" s="92"/>
      <c r="AJ11" s="92"/>
      <c r="AK11" s="93"/>
      <c r="AM11" s="22">
        <v>9</v>
      </c>
    </row>
    <row r="12" spans="2:53" ht="18" customHeight="1" x14ac:dyDescent="0.2">
      <c r="B12" s="94"/>
      <c r="C12" s="95"/>
      <c r="D12" s="95"/>
      <c r="E12" s="95"/>
      <c r="F12" s="95"/>
      <c r="G12" s="95"/>
      <c r="H12" s="95"/>
      <c r="I12" s="95"/>
      <c r="J12" s="94"/>
      <c r="K12" s="95"/>
      <c r="L12" s="95"/>
      <c r="M12" s="95"/>
      <c r="N12" s="95"/>
      <c r="O12" s="95"/>
      <c r="P12" s="96"/>
      <c r="Q12" s="94"/>
      <c r="R12" s="95"/>
      <c r="S12" s="95"/>
      <c r="T12" s="95"/>
      <c r="U12" s="95"/>
      <c r="V12" s="95"/>
      <c r="W12" s="96"/>
      <c r="X12" s="94"/>
      <c r="Y12" s="95"/>
      <c r="Z12" s="95"/>
      <c r="AA12" s="95"/>
      <c r="AB12" s="95"/>
      <c r="AC12" s="95"/>
      <c r="AD12" s="96"/>
      <c r="AE12" s="95"/>
      <c r="AF12" s="95"/>
      <c r="AG12" s="95"/>
      <c r="AH12" s="95"/>
      <c r="AI12" s="95"/>
      <c r="AJ12" s="95"/>
      <c r="AK12" s="96"/>
      <c r="AM12" s="22">
        <v>10</v>
      </c>
      <c r="AO12" s="22" t="s">
        <v>156</v>
      </c>
    </row>
    <row r="13" spans="2:53" ht="18" customHeight="1" x14ac:dyDescent="0.2">
      <c r="B13" s="152" t="str">
        <f>IF(X137=1,"適","否")</f>
        <v>否</v>
      </c>
      <c r="C13" s="153"/>
      <c r="D13" s="153"/>
      <c r="E13" s="153"/>
      <c r="F13" s="153"/>
      <c r="G13" s="153"/>
      <c r="H13" s="153"/>
      <c r="I13" s="150"/>
      <c r="J13" s="153" t="e">
        <f>VLOOKUP("○",AP38:AS41,3,0)</f>
        <v>#N/A</v>
      </c>
      <c r="K13" s="153"/>
      <c r="L13" s="153"/>
      <c r="M13" s="153"/>
      <c r="N13" s="153"/>
      <c r="O13" s="153"/>
      <c r="P13" s="153"/>
      <c r="Q13" s="152" t="e">
        <f>VLOOKUP("○",AP38:AS41,4,0)</f>
        <v>#N/A</v>
      </c>
      <c r="R13" s="153"/>
      <c r="S13" s="153"/>
      <c r="T13" s="153"/>
      <c r="U13" s="153"/>
      <c r="V13" s="153"/>
      <c r="W13" s="150"/>
      <c r="X13" s="153" t="e">
        <f>$X$48</f>
        <v>#N/A</v>
      </c>
      <c r="Y13" s="153"/>
      <c r="Z13" s="153"/>
      <c r="AA13" s="153"/>
      <c r="AB13" s="153"/>
      <c r="AC13" s="153"/>
      <c r="AD13" s="150" t="s">
        <v>6</v>
      </c>
      <c r="AE13" s="153" t="e">
        <f>$X$50</f>
        <v>#N/A</v>
      </c>
      <c r="AF13" s="153"/>
      <c r="AG13" s="153"/>
      <c r="AH13" s="153"/>
      <c r="AI13" s="153"/>
      <c r="AJ13" s="153"/>
      <c r="AK13" s="150" t="s">
        <v>6</v>
      </c>
      <c r="AM13" s="22">
        <v>11</v>
      </c>
      <c r="AO13" s="68">
        <v>0</v>
      </c>
      <c r="AP13" s="69"/>
      <c r="AQ13" s="68">
        <v>1</v>
      </c>
      <c r="AR13" s="69"/>
      <c r="AS13" s="62">
        <v>2</v>
      </c>
      <c r="AT13" s="68">
        <v>3</v>
      </c>
      <c r="AU13" s="69"/>
      <c r="AV13" s="81">
        <v>4</v>
      </c>
      <c r="AW13" s="69" t="s">
        <v>160</v>
      </c>
      <c r="AX13" s="72" t="s">
        <v>159</v>
      </c>
      <c r="AY13" s="69"/>
      <c r="AZ13" s="62" t="s">
        <v>161</v>
      </c>
      <c r="BA13" s="62" t="s">
        <v>170</v>
      </c>
    </row>
    <row r="14" spans="2:53" ht="18" customHeight="1" thickBot="1" x14ac:dyDescent="0.25">
      <c r="B14" s="154"/>
      <c r="C14" s="155"/>
      <c r="D14" s="155"/>
      <c r="E14" s="155"/>
      <c r="F14" s="155"/>
      <c r="G14" s="155"/>
      <c r="H14" s="155"/>
      <c r="I14" s="151"/>
      <c r="J14" s="155"/>
      <c r="K14" s="155"/>
      <c r="L14" s="155"/>
      <c r="M14" s="155"/>
      <c r="N14" s="155"/>
      <c r="O14" s="155"/>
      <c r="P14" s="155"/>
      <c r="Q14" s="154"/>
      <c r="R14" s="155"/>
      <c r="S14" s="155"/>
      <c r="T14" s="155"/>
      <c r="U14" s="155"/>
      <c r="V14" s="155"/>
      <c r="W14" s="151"/>
      <c r="X14" s="155"/>
      <c r="Y14" s="155"/>
      <c r="Z14" s="155"/>
      <c r="AA14" s="155"/>
      <c r="AB14" s="155"/>
      <c r="AC14" s="155"/>
      <c r="AD14" s="151"/>
      <c r="AE14" s="155"/>
      <c r="AF14" s="155"/>
      <c r="AG14" s="155"/>
      <c r="AH14" s="155"/>
      <c r="AI14" s="155"/>
      <c r="AJ14" s="155"/>
      <c r="AK14" s="151"/>
      <c r="AM14" s="22">
        <v>12</v>
      </c>
      <c r="AN14" s="64" t="s">
        <v>157</v>
      </c>
      <c r="AO14" s="65">
        <f>Z73</f>
        <v>0</v>
      </c>
      <c r="AP14" s="70"/>
      <c r="AQ14" s="72">
        <f>V73+R73</f>
        <v>0</v>
      </c>
      <c r="AR14" s="83"/>
      <c r="AS14" s="70"/>
      <c r="AT14" s="63">
        <f>AD67+Z67+Z70</f>
        <v>0</v>
      </c>
      <c r="AU14" s="71"/>
      <c r="AV14" s="65">
        <f>R67+V67+R70+V70</f>
        <v>0</v>
      </c>
      <c r="AW14" s="70"/>
      <c r="AX14" s="80"/>
      <c r="AY14" s="77"/>
      <c r="AZ14" s="84"/>
      <c r="BA14" s="64"/>
    </row>
    <row r="15" spans="2:53" ht="18" customHeight="1" thickBot="1" x14ac:dyDescent="0.25">
      <c r="AN15" s="73"/>
      <c r="AO15" s="63">
        <v>3</v>
      </c>
      <c r="AP15" s="66">
        <f>ROUNDDOWN(AO14/AO15,1)</f>
        <v>0</v>
      </c>
      <c r="AQ15" s="82">
        <v>6</v>
      </c>
      <c r="AR15" s="67"/>
      <c r="AS15" s="66">
        <f>ROUNDDOWN(AQ14/AQ15,1)</f>
        <v>0</v>
      </c>
      <c r="AT15" s="63">
        <v>15</v>
      </c>
      <c r="AU15" s="66">
        <f>ROUNDDOWN(AT14/AT15,1)</f>
        <v>0</v>
      </c>
      <c r="AV15" s="63">
        <v>30</v>
      </c>
      <c r="AW15" s="66">
        <f>ROUNDDOWN(AV14/AV15,1)</f>
        <v>0</v>
      </c>
      <c r="AX15" s="78"/>
      <c r="AY15" s="79"/>
      <c r="AZ15" s="73">
        <f>ROUND(AP15+AS15+AU15+AW15,0)</f>
        <v>0</v>
      </c>
      <c r="BA15" s="85">
        <f>AZ15+AZ17</f>
        <v>0</v>
      </c>
    </row>
    <row r="16" spans="2:53" ht="18" customHeight="1" thickBot="1" x14ac:dyDescent="0.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N16" s="64" t="s">
        <v>158</v>
      </c>
      <c r="AO16" s="76"/>
      <c r="AP16" s="77"/>
      <c r="AQ16" s="65">
        <f>V73</f>
        <v>0</v>
      </c>
      <c r="AR16" s="70"/>
      <c r="AS16" s="77"/>
      <c r="AT16" s="76"/>
      <c r="AU16" s="77"/>
      <c r="AV16" s="76"/>
      <c r="AW16" s="77"/>
      <c r="AX16" s="65">
        <f>X56</f>
        <v>0</v>
      </c>
      <c r="AY16" s="70"/>
      <c r="AZ16" s="75"/>
      <c r="BA16" s="85"/>
    </row>
    <row r="17" spans="2:53" ht="18" customHeight="1" x14ac:dyDescent="0.2">
      <c r="B17" s="156" t="s">
        <v>87</v>
      </c>
      <c r="C17" s="157"/>
      <c r="D17" s="157"/>
      <c r="E17" s="157"/>
      <c r="F17" s="121" t="s">
        <v>151</v>
      </c>
      <c r="G17" s="92"/>
      <c r="H17" s="92"/>
      <c r="I17" s="92"/>
      <c r="J17" s="92"/>
      <c r="K17" s="92"/>
      <c r="L17" s="92"/>
      <c r="M17" s="92"/>
      <c r="N17" s="92"/>
      <c r="O17" s="92"/>
      <c r="P17" s="92"/>
      <c r="Q17" s="92"/>
      <c r="R17" s="92"/>
      <c r="S17" s="92"/>
      <c r="T17" s="92"/>
      <c r="U17" s="122"/>
      <c r="V17" s="121" t="s">
        <v>152</v>
      </c>
      <c r="W17" s="92"/>
      <c r="X17" s="92"/>
      <c r="Y17" s="92"/>
      <c r="Z17" s="92"/>
      <c r="AA17" s="92"/>
      <c r="AB17" s="92"/>
      <c r="AC17" s="92"/>
      <c r="AD17" s="92"/>
      <c r="AE17" s="92"/>
      <c r="AF17" s="92"/>
      <c r="AG17" s="92"/>
      <c r="AH17" s="92"/>
      <c r="AI17" s="92"/>
      <c r="AJ17" s="92"/>
      <c r="AK17" s="93"/>
      <c r="AN17" s="74"/>
      <c r="AO17" s="78"/>
      <c r="AP17" s="79"/>
      <c r="AQ17" s="63">
        <v>12</v>
      </c>
      <c r="AR17" s="66">
        <f>ROUNDDOWN(AQ16/AQ17, 0)</f>
        <v>0</v>
      </c>
      <c r="AS17" s="79"/>
      <c r="AT17" s="78"/>
      <c r="AU17" s="79"/>
      <c r="AV17" s="78"/>
      <c r="AW17" s="79"/>
      <c r="AX17" s="63">
        <v>2</v>
      </c>
      <c r="AY17" s="66">
        <f>ROUNDDOWN(AX16/AX17, 0)</f>
        <v>0</v>
      </c>
      <c r="AZ17" s="73">
        <f>ROUNDDOWN(AR17,0)+ROUNDDOWN(AY17,0)</f>
        <v>0</v>
      </c>
      <c r="BA17" s="73"/>
    </row>
    <row r="18" spans="2:53" ht="18" customHeight="1" x14ac:dyDescent="0.2">
      <c r="B18" s="158"/>
      <c r="C18" s="159"/>
      <c r="D18" s="159"/>
      <c r="E18" s="159"/>
      <c r="F18" s="123"/>
      <c r="G18" s="124"/>
      <c r="H18" s="124"/>
      <c r="I18" s="124"/>
      <c r="J18" s="124"/>
      <c r="K18" s="124"/>
      <c r="L18" s="124"/>
      <c r="M18" s="124"/>
      <c r="N18" s="124"/>
      <c r="O18" s="124"/>
      <c r="P18" s="124"/>
      <c r="Q18" s="124"/>
      <c r="R18" s="124"/>
      <c r="S18" s="124"/>
      <c r="T18" s="124"/>
      <c r="U18" s="125"/>
      <c r="V18" s="123"/>
      <c r="W18" s="124"/>
      <c r="X18" s="124"/>
      <c r="Y18" s="124"/>
      <c r="Z18" s="124"/>
      <c r="AA18" s="124"/>
      <c r="AB18" s="124"/>
      <c r="AC18" s="124"/>
      <c r="AD18" s="124"/>
      <c r="AE18" s="124"/>
      <c r="AF18" s="124"/>
      <c r="AG18" s="124"/>
      <c r="AH18" s="124"/>
      <c r="AI18" s="124"/>
      <c r="AJ18" s="124"/>
      <c r="AK18" s="110"/>
      <c r="AO18" s="22" t="s">
        <v>162</v>
      </c>
    </row>
    <row r="19" spans="2:53" ht="18" customHeight="1" x14ac:dyDescent="0.2">
      <c r="B19" s="158"/>
      <c r="C19" s="159"/>
      <c r="D19" s="159"/>
      <c r="E19" s="159"/>
      <c r="F19" s="162"/>
      <c r="G19" s="95"/>
      <c r="H19" s="95"/>
      <c r="I19" s="95"/>
      <c r="J19" s="95"/>
      <c r="K19" s="95"/>
      <c r="L19" s="95"/>
      <c r="M19" s="95"/>
      <c r="N19" s="95"/>
      <c r="O19" s="95"/>
      <c r="P19" s="95"/>
      <c r="Q19" s="95"/>
      <c r="R19" s="95"/>
      <c r="S19" s="95"/>
      <c r="T19" s="95"/>
      <c r="U19" s="163"/>
      <c r="V19" s="162"/>
      <c r="W19" s="95"/>
      <c r="X19" s="95"/>
      <c r="Y19" s="95"/>
      <c r="Z19" s="95"/>
      <c r="AA19" s="95"/>
      <c r="AB19" s="95"/>
      <c r="AC19" s="95"/>
      <c r="AD19" s="95"/>
      <c r="AE19" s="95"/>
      <c r="AF19" s="95"/>
      <c r="AG19" s="95"/>
      <c r="AH19" s="95"/>
      <c r="AI19" s="95"/>
      <c r="AJ19" s="95"/>
      <c r="AK19" s="96"/>
      <c r="AO19" s="22" t="s">
        <v>163</v>
      </c>
    </row>
    <row r="20" spans="2:53" ht="18" customHeight="1" x14ac:dyDescent="0.2">
      <c r="B20" s="158"/>
      <c r="C20" s="159"/>
      <c r="D20" s="159"/>
      <c r="E20" s="159"/>
      <c r="F20" s="164">
        <f>ROUND($F$121,0)</f>
        <v>0</v>
      </c>
      <c r="G20" s="119"/>
      <c r="H20" s="119"/>
      <c r="I20" s="119"/>
      <c r="J20" s="119"/>
      <c r="K20" s="119"/>
      <c r="L20" s="119"/>
      <c r="M20" s="119"/>
      <c r="N20" s="119"/>
      <c r="O20" s="119"/>
      <c r="P20" s="119"/>
      <c r="Q20" s="119"/>
      <c r="R20" s="119"/>
      <c r="S20" s="119"/>
      <c r="T20" s="119"/>
      <c r="U20" s="166" t="s">
        <v>6</v>
      </c>
      <c r="V20" s="164">
        <f>V121</f>
        <v>0</v>
      </c>
      <c r="W20" s="119"/>
      <c r="X20" s="119"/>
      <c r="Y20" s="119"/>
      <c r="Z20" s="119"/>
      <c r="AA20" s="119"/>
      <c r="AB20" s="119"/>
      <c r="AC20" s="119"/>
      <c r="AD20" s="119"/>
      <c r="AE20" s="119"/>
      <c r="AF20" s="119"/>
      <c r="AG20" s="119"/>
      <c r="AH20" s="119"/>
      <c r="AI20" s="119"/>
      <c r="AJ20" s="119"/>
      <c r="AK20" s="109" t="s">
        <v>6</v>
      </c>
    </row>
    <row r="21" spans="2:53" ht="18" customHeight="1" x14ac:dyDescent="0.2">
      <c r="B21" s="158"/>
      <c r="C21" s="159"/>
      <c r="D21" s="159"/>
      <c r="E21" s="159"/>
      <c r="F21" s="165"/>
      <c r="G21" s="153"/>
      <c r="H21" s="153"/>
      <c r="I21" s="153"/>
      <c r="J21" s="153"/>
      <c r="K21" s="153"/>
      <c r="L21" s="153"/>
      <c r="M21" s="153"/>
      <c r="N21" s="153"/>
      <c r="O21" s="153"/>
      <c r="P21" s="153"/>
      <c r="Q21" s="153"/>
      <c r="R21" s="153"/>
      <c r="S21" s="153"/>
      <c r="T21" s="153"/>
      <c r="U21" s="125"/>
      <c r="V21" s="165"/>
      <c r="W21" s="153"/>
      <c r="X21" s="153"/>
      <c r="Y21" s="153"/>
      <c r="Z21" s="153"/>
      <c r="AA21" s="153"/>
      <c r="AB21" s="153"/>
      <c r="AC21" s="153"/>
      <c r="AD21" s="153"/>
      <c r="AE21" s="153"/>
      <c r="AF21" s="153"/>
      <c r="AG21" s="153"/>
      <c r="AH21" s="153"/>
      <c r="AI21" s="153"/>
      <c r="AJ21" s="153"/>
      <c r="AK21" s="110"/>
    </row>
    <row r="22" spans="2:53" ht="18" customHeight="1" thickBot="1" x14ac:dyDescent="0.25">
      <c r="B22" s="160"/>
      <c r="C22" s="161"/>
      <c r="D22" s="161"/>
      <c r="E22" s="161"/>
      <c r="F22" s="165"/>
      <c r="G22" s="153"/>
      <c r="H22" s="153"/>
      <c r="I22" s="153"/>
      <c r="J22" s="153"/>
      <c r="K22" s="153"/>
      <c r="L22" s="153"/>
      <c r="M22" s="153"/>
      <c r="N22" s="153"/>
      <c r="O22" s="153"/>
      <c r="P22" s="153"/>
      <c r="Q22" s="153"/>
      <c r="R22" s="153"/>
      <c r="S22" s="153"/>
      <c r="T22" s="153"/>
      <c r="U22" s="125"/>
      <c r="V22" s="165"/>
      <c r="W22" s="153"/>
      <c r="X22" s="153"/>
      <c r="Y22" s="153"/>
      <c r="Z22" s="153"/>
      <c r="AA22" s="153"/>
      <c r="AB22" s="153"/>
      <c r="AC22" s="153"/>
      <c r="AD22" s="153"/>
      <c r="AE22" s="153"/>
      <c r="AF22" s="153"/>
      <c r="AG22" s="153"/>
      <c r="AH22" s="153"/>
      <c r="AI22" s="153"/>
      <c r="AJ22" s="153"/>
      <c r="AK22" s="110"/>
    </row>
    <row r="23" spans="2:53" ht="18" customHeight="1" x14ac:dyDescent="0.2">
      <c r="B23" s="167" t="s">
        <v>134</v>
      </c>
      <c r="C23" s="168"/>
      <c r="D23" s="168"/>
      <c r="E23" s="169"/>
      <c r="F23" s="121" t="s">
        <v>39</v>
      </c>
      <c r="G23" s="92"/>
      <c r="H23" s="92"/>
      <c r="I23" s="92"/>
      <c r="J23" s="92"/>
      <c r="K23" s="92"/>
      <c r="L23" s="92"/>
      <c r="M23" s="92"/>
      <c r="N23" s="92"/>
      <c r="O23" s="92"/>
      <c r="P23" s="92"/>
      <c r="Q23" s="92"/>
      <c r="R23" s="92"/>
      <c r="S23" s="122"/>
      <c r="T23" s="116" t="s">
        <v>148</v>
      </c>
      <c r="U23" s="117"/>
      <c r="V23" s="117"/>
      <c r="W23" s="117"/>
      <c r="X23" s="117"/>
      <c r="Y23" s="117"/>
      <c r="Z23" s="117"/>
      <c r="AA23" s="117"/>
      <c r="AB23" s="117"/>
      <c r="AC23" s="117"/>
      <c r="AD23" s="117"/>
      <c r="AE23" s="117"/>
      <c r="AF23" s="117"/>
      <c r="AG23" s="117"/>
      <c r="AH23" s="116" t="s">
        <v>77</v>
      </c>
      <c r="AI23" s="117"/>
      <c r="AJ23" s="117"/>
      <c r="AK23" s="118"/>
    </row>
    <row r="24" spans="2:53" ht="18" customHeight="1" x14ac:dyDescent="0.2">
      <c r="B24" s="170"/>
      <c r="C24" s="171"/>
      <c r="D24" s="171"/>
      <c r="E24" s="172"/>
      <c r="F24" s="123"/>
      <c r="G24" s="124"/>
      <c r="H24" s="124"/>
      <c r="I24" s="124"/>
      <c r="J24" s="124"/>
      <c r="K24" s="124"/>
      <c r="L24" s="124"/>
      <c r="M24" s="124"/>
      <c r="N24" s="124"/>
      <c r="O24" s="124"/>
      <c r="P24" s="124"/>
      <c r="Q24" s="124"/>
      <c r="R24" s="124"/>
      <c r="S24" s="125"/>
      <c r="T24" s="113"/>
      <c r="U24" s="113"/>
      <c r="V24" s="113"/>
      <c r="W24" s="113"/>
      <c r="X24" s="113"/>
      <c r="Y24" s="113"/>
      <c r="Z24" s="113"/>
      <c r="AA24" s="113"/>
      <c r="AB24" s="113"/>
      <c r="AC24" s="113"/>
      <c r="AD24" s="113"/>
      <c r="AE24" s="113"/>
      <c r="AF24" s="113"/>
      <c r="AG24" s="113"/>
      <c r="AH24" s="113"/>
      <c r="AI24" s="113"/>
      <c r="AJ24" s="113"/>
      <c r="AK24" s="114"/>
    </row>
    <row r="25" spans="2:53" ht="18" customHeight="1" x14ac:dyDescent="0.2">
      <c r="B25" s="170"/>
      <c r="C25" s="171"/>
      <c r="D25" s="171"/>
      <c r="E25" s="172"/>
      <c r="F25" s="123"/>
      <c r="G25" s="124"/>
      <c r="H25" s="124"/>
      <c r="I25" s="124"/>
      <c r="J25" s="124"/>
      <c r="K25" s="124"/>
      <c r="L25" s="124"/>
      <c r="M25" s="124"/>
      <c r="N25" s="124"/>
      <c r="O25" s="124"/>
      <c r="P25" s="124"/>
      <c r="Q25" s="124"/>
      <c r="R25" s="124"/>
      <c r="S25" s="125"/>
      <c r="T25" s="113"/>
      <c r="U25" s="113"/>
      <c r="V25" s="113"/>
      <c r="W25" s="113"/>
      <c r="X25" s="113"/>
      <c r="Y25" s="113"/>
      <c r="Z25" s="113"/>
      <c r="AA25" s="113"/>
      <c r="AB25" s="113"/>
      <c r="AC25" s="113"/>
      <c r="AD25" s="113"/>
      <c r="AE25" s="113"/>
      <c r="AF25" s="113"/>
      <c r="AG25" s="113"/>
      <c r="AH25" s="113"/>
      <c r="AI25" s="113"/>
      <c r="AJ25" s="113"/>
      <c r="AK25" s="114"/>
      <c r="AP25" s="26"/>
      <c r="AQ25" s="26"/>
    </row>
    <row r="26" spans="2:53" ht="18" customHeight="1" x14ac:dyDescent="0.2">
      <c r="B26" s="170"/>
      <c r="C26" s="171"/>
      <c r="D26" s="171"/>
      <c r="E26" s="172"/>
      <c r="F26" s="113" t="s">
        <v>76</v>
      </c>
      <c r="G26" s="115" t="s">
        <v>78</v>
      </c>
      <c r="H26" s="115"/>
      <c r="I26" s="115"/>
      <c r="J26" s="115"/>
      <c r="K26" s="115"/>
      <c r="L26" s="115"/>
      <c r="M26" s="115"/>
      <c r="N26" s="115"/>
      <c r="O26" s="115"/>
      <c r="P26" s="115"/>
      <c r="Q26" s="115"/>
      <c r="R26" s="115"/>
      <c r="S26" s="115"/>
      <c r="T26" s="119" t="e">
        <f>SUM(AH125,X137,X140)</f>
        <v>#VALUE!</v>
      </c>
      <c r="U26" s="119"/>
      <c r="V26" s="119"/>
      <c r="W26" s="119"/>
      <c r="X26" s="119"/>
      <c r="Y26" s="119"/>
      <c r="Z26" s="119"/>
      <c r="AA26" s="119"/>
      <c r="AB26" s="119"/>
      <c r="AC26" s="119"/>
      <c r="AD26" s="119"/>
      <c r="AE26" s="119"/>
      <c r="AF26" s="119"/>
      <c r="AG26" s="111" t="s">
        <v>6</v>
      </c>
      <c r="AH26" s="113" t="str">
        <f>IF(OR(AND(Z67=0,Z70=0),AD67=0),"×",IF($T$26&lt;=$F$20,"○","×"))</f>
        <v>×</v>
      </c>
      <c r="AI26" s="113"/>
      <c r="AJ26" s="113"/>
      <c r="AK26" s="114"/>
      <c r="AN26" s="26"/>
      <c r="AO26" s="26"/>
      <c r="AP26" s="26"/>
      <c r="AQ26" s="26"/>
    </row>
    <row r="27" spans="2:53" ht="18" customHeight="1" x14ac:dyDescent="0.2">
      <c r="B27" s="170"/>
      <c r="C27" s="171"/>
      <c r="D27" s="171"/>
      <c r="E27" s="172"/>
      <c r="F27" s="113"/>
      <c r="G27" s="115"/>
      <c r="H27" s="115"/>
      <c r="I27" s="115"/>
      <c r="J27" s="115"/>
      <c r="K27" s="115"/>
      <c r="L27" s="115"/>
      <c r="M27" s="115"/>
      <c r="N27" s="115"/>
      <c r="O27" s="115"/>
      <c r="P27" s="115"/>
      <c r="Q27" s="115"/>
      <c r="R27" s="115"/>
      <c r="S27" s="115"/>
      <c r="T27" s="120"/>
      <c r="U27" s="120"/>
      <c r="V27" s="120"/>
      <c r="W27" s="120"/>
      <c r="X27" s="120"/>
      <c r="Y27" s="120"/>
      <c r="Z27" s="120"/>
      <c r="AA27" s="120"/>
      <c r="AB27" s="120"/>
      <c r="AC27" s="120"/>
      <c r="AD27" s="120"/>
      <c r="AE27" s="120"/>
      <c r="AF27" s="120"/>
      <c r="AG27" s="112"/>
      <c r="AH27" s="113"/>
      <c r="AI27" s="113"/>
      <c r="AJ27" s="113"/>
      <c r="AK27" s="114"/>
      <c r="AN27" s="26"/>
      <c r="AO27" s="26"/>
      <c r="AP27" s="26"/>
      <c r="AQ27" s="26"/>
    </row>
    <row r="28" spans="2:53" ht="18" customHeight="1" x14ac:dyDescent="0.2">
      <c r="B28" s="170"/>
      <c r="C28" s="171"/>
      <c r="D28" s="171"/>
      <c r="E28" s="172"/>
      <c r="F28" s="113" t="s">
        <v>40</v>
      </c>
      <c r="G28" s="115" t="s">
        <v>79</v>
      </c>
      <c r="H28" s="115"/>
      <c r="I28" s="115"/>
      <c r="J28" s="115"/>
      <c r="K28" s="115"/>
      <c r="L28" s="115"/>
      <c r="M28" s="115"/>
      <c r="N28" s="115"/>
      <c r="O28" s="115"/>
      <c r="P28" s="115"/>
      <c r="Q28" s="115"/>
      <c r="R28" s="115"/>
      <c r="S28" s="115"/>
      <c r="T28" s="119" t="e">
        <f>SUM(AH128,X137,X140)</f>
        <v>#VALUE!</v>
      </c>
      <c r="U28" s="119"/>
      <c r="V28" s="119"/>
      <c r="W28" s="119"/>
      <c r="X28" s="119"/>
      <c r="Y28" s="119"/>
      <c r="Z28" s="119"/>
      <c r="AA28" s="119"/>
      <c r="AB28" s="119"/>
      <c r="AC28" s="119"/>
      <c r="AD28" s="119"/>
      <c r="AE28" s="119"/>
      <c r="AF28" s="119"/>
      <c r="AG28" s="111" t="s">
        <v>6</v>
      </c>
      <c r="AH28" s="113" t="str">
        <f>IF(AND($Z$67=0,$Z$70=0),"×",IF($T$28&lt;=$F$20,"○","×"))</f>
        <v>×</v>
      </c>
      <c r="AI28" s="113"/>
      <c r="AJ28" s="113"/>
      <c r="AK28" s="114"/>
      <c r="AN28" s="26"/>
      <c r="AO28" s="26"/>
      <c r="AP28" s="26"/>
      <c r="AQ28" s="26"/>
    </row>
    <row r="29" spans="2:53" ht="18" customHeight="1" x14ac:dyDescent="0.2">
      <c r="B29" s="170"/>
      <c r="C29" s="171"/>
      <c r="D29" s="171"/>
      <c r="E29" s="172"/>
      <c r="F29" s="113"/>
      <c r="G29" s="115"/>
      <c r="H29" s="115"/>
      <c r="I29" s="115"/>
      <c r="J29" s="115"/>
      <c r="K29" s="115"/>
      <c r="L29" s="115"/>
      <c r="M29" s="115"/>
      <c r="N29" s="115"/>
      <c r="O29" s="115"/>
      <c r="P29" s="115"/>
      <c r="Q29" s="115"/>
      <c r="R29" s="115"/>
      <c r="S29" s="115"/>
      <c r="T29" s="120"/>
      <c r="U29" s="120"/>
      <c r="V29" s="120"/>
      <c r="W29" s="120"/>
      <c r="X29" s="120"/>
      <c r="Y29" s="120"/>
      <c r="Z29" s="120"/>
      <c r="AA29" s="120"/>
      <c r="AB29" s="120"/>
      <c r="AC29" s="120"/>
      <c r="AD29" s="120"/>
      <c r="AE29" s="120"/>
      <c r="AF29" s="120"/>
      <c r="AG29" s="112"/>
      <c r="AH29" s="113"/>
      <c r="AI29" s="113"/>
      <c r="AJ29" s="113"/>
      <c r="AK29" s="114"/>
      <c r="AN29" s="26"/>
      <c r="AO29" s="26"/>
      <c r="AP29" s="26"/>
      <c r="AQ29" s="26"/>
    </row>
    <row r="30" spans="2:53" ht="18" customHeight="1" x14ac:dyDescent="0.2">
      <c r="B30" s="170"/>
      <c r="C30" s="171"/>
      <c r="D30" s="171"/>
      <c r="E30" s="172"/>
      <c r="F30" s="299" t="s">
        <v>41</v>
      </c>
      <c r="G30" s="115" t="s">
        <v>80</v>
      </c>
      <c r="H30" s="115"/>
      <c r="I30" s="115"/>
      <c r="J30" s="115"/>
      <c r="K30" s="115"/>
      <c r="L30" s="115"/>
      <c r="M30" s="115"/>
      <c r="N30" s="115"/>
      <c r="O30" s="115"/>
      <c r="P30" s="115"/>
      <c r="Q30" s="115"/>
      <c r="R30" s="115"/>
      <c r="S30" s="115"/>
      <c r="T30" s="119" t="e">
        <f>SUM(AH131,X137,X140)</f>
        <v>#VALUE!</v>
      </c>
      <c r="U30" s="119"/>
      <c r="V30" s="119"/>
      <c r="W30" s="119"/>
      <c r="X30" s="119"/>
      <c r="Y30" s="119"/>
      <c r="Z30" s="119"/>
      <c r="AA30" s="119"/>
      <c r="AB30" s="119"/>
      <c r="AC30" s="119"/>
      <c r="AD30" s="119"/>
      <c r="AE30" s="119"/>
      <c r="AF30" s="119"/>
      <c r="AG30" s="111" t="s">
        <v>6</v>
      </c>
      <c r="AH30" s="113" t="str">
        <f>IF($AD$67=0,"×",IF($T$30&lt;=$F$20,"○","×"))</f>
        <v>×</v>
      </c>
      <c r="AI30" s="113"/>
      <c r="AJ30" s="113"/>
      <c r="AK30" s="114"/>
    </row>
    <row r="31" spans="2:53" ht="18" customHeight="1" x14ac:dyDescent="0.2">
      <c r="B31" s="170"/>
      <c r="C31" s="171"/>
      <c r="D31" s="171"/>
      <c r="E31" s="172"/>
      <c r="F31" s="299"/>
      <c r="G31" s="115"/>
      <c r="H31" s="115"/>
      <c r="I31" s="115"/>
      <c r="J31" s="115"/>
      <c r="K31" s="115"/>
      <c r="L31" s="115"/>
      <c r="M31" s="115"/>
      <c r="N31" s="115"/>
      <c r="O31" s="115"/>
      <c r="P31" s="115"/>
      <c r="Q31" s="115"/>
      <c r="R31" s="115"/>
      <c r="S31" s="115"/>
      <c r="T31" s="120"/>
      <c r="U31" s="120"/>
      <c r="V31" s="120"/>
      <c r="W31" s="120"/>
      <c r="X31" s="120"/>
      <c r="Y31" s="120"/>
      <c r="Z31" s="120"/>
      <c r="AA31" s="120"/>
      <c r="AB31" s="120"/>
      <c r="AC31" s="120"/>
      <c r="AD31" s="120"/>
      <c r="AE31" s="120"/>
      <c r="AF31" s="120"/>
      <c r="AG31" s="112"/>
      <c r="AH31" s="113"/>
      <c r="AI31" s="113"/>
      <c r="AJ31" s="113"/>
      <c r="AK31" s="114"/>
    </row>
    <row r="32" spans="2:53" ht="18" customHeight="1" x14ac:dyDescent="0.2">
      <c r="B32" s="170"/>
      <c r="C32" s="171"/>
      <c r="D32" s="171"/>
      <c r="E32" s="172"/>
      <c r="F32" s="299" t="s">
        <v>42</v>
      </c>
      <c r="G32" s="115" t="s">
        <v>81</v>
      </c>
      <c r="H32" s="115"/>
      <c r="I32" s="115"/>
      <c r="J32" s="115"/>
      <c r="K32" s="115"/>
      <c r="L32" s="115"/>
      <c r="M32" s="115"/>
      <c r="N32" s="115"/>
      <c r="O32" s="115"/>
      <c r="P32" s="115"/>
      <c r="Q32" s="115"/>
      <c r="R32" s="115"/>
      <c r="S32" s="115"/>
      <c r="T32" s="113" t="e">
        <f>SUM(AH134,X137,X140)</f>
        <v>#VALUE!</v>
      </c>
      <c r="U32" s="113"/>
      <c r="V32" s="113"/>
      <c r="W32" s="113"/>
      <c r="X32" s="113"/>
      <c r="Y32" s="113"/>
      <c r="Z32" s="113"/>
      <c r="AA32" s="113"/>
      <c r="AB32" s="113"/>
      <c r="AC32" s="113"/>
      <c r="AD32" s="113"/>
      <c r="AE32" s="113"/>
      <c r="AF32" s="323"/>
      <c r="AG32" s="241" t="s">
        <v>6</v>
      </c>
      <c r="AH32" s="113" t="e">
        <f>IF(T32&lt;=F20,"○","×")</f>
        <v>#VALUE!</v>
      </c>
      <c r="AI32" s="113"/>
      <c r="AJ32" s="113"/>
      <c r="AK32" s="114"/>
    </row>
    <row r="33" spans="2:45" ht="18" customHeight="1" x14ac:dyDescent="0.2">
      <c r="B33" s="170"/>
      <c r="C33" s="171"/>
      <c r="D33" s="171"/>
      <c r="E33" s="172"/>
      <c r="F33" s="299"/>
      <c r="G33" s="115"/>
      <c r="H33" s="115"/>
      <c r="I33" s="115"/>
      <c r="J33" s="115"/>
      <c r="K33" s="115"/>
      <c r="L33" s="115"/>
      <c r="M33" s="115"/>
      <c r="N33" s="115"/>
      <c r="O33" s="115"/>
      <c r="P33" s="115"/>
      <c r="Q33" s="115"/>
      <c r="R33" s="115"/>
      <c r="S33" s="115"/>
      <c r="T33" s="113"/>
      <c r="U33" s="113"/>
      <c r="V33" s="113"/>
      <c r="W33" s="113"/>
      <c r="X33" s="113"/>
      <c r="Y33" s="113"/>
      <c r="Z33" s="113"/>
      <c r="AA33" s="113"/>
      <c r="AB33" s="113"/>
      <c r="AC33" s="113"/>
      <c r="AD33" s="113"/>
      <c r="AE33" s="113"/>
      <c r="AF33" s="323"/>
      <c r="AG33" s="241"/>
      <c r="AH33" s="113"/>
      <c r="AI33" s="113"/>
      <c r="AJ33" s="113"/>
      <c r="AK33" s="114"/>
    </row>
    <row r="34" spans="2:45" ht="18" customHeight="1" x14ac:dyDescent="0.2">
      <c r="B34" s="170"/>
      <c r="C34" s="171"/>
      <c r="D34" s="171"/>
      <c r="E34" s="172"/>
      <c r="F34" s="131" t="s">
        <v>166</v>
      </c>
      <c r="G34" s="133" t="s">
        <v>167</v>
      </c>
      <c r="H34" s="133"/>
      <c r="I34" s="133"/>
      <c r="J34" s="133"/>
      <c r="K34" s="133"/>
      <c r="L34" s="133"/>
      <c r="M34" s="133"/>
      <c r="N34" s="133"/>
      <c r="O34" s="133"/>
      <c r="P34" s="133"/>
      <c r="Q34" s="133"/>
      <c r="R34" s="133"/>
      <c r="S34" s="133"/>
      <c r="T34" s="134">
        <f>BA15</f>
        <v>0</v>
      </c>
      <c r="U34" s="134"/>
      <c r="V34" s="134"/>
      <c r="W34" s="134"/>
      <c r="X34" s="134"/>
      <c r="Y34" s="134"/>
      <c r="Z34" s="134"/>
      <c r="AA34" s="134"/>
      <c r="AB34" s="134"/>
      <c r="AC34" s="134"/>
      <c r="AD34" s="134"/>
      <c r="AE34" s="134"/>
      <c r="AF34" s="135"/>
      <c r="AG34" s="136" t="s">
        <v>6</v>
      </c>
      <c r="AH34" s="134" t="str">
        <f>IF(T34&lt;=F20,"○","×")</f>
        <v>○</v>
      </c>
      <c r="AI34" s="134"/>
      <c r="AJ34" s="134"/>
      <c r="AK34" s="137"/>
    </row>
    <row r="35" spans="2:45" ht="18" customHeight="1" x14ac:dyDescent="0.2">
      <c r="B35" s="173"/>
      <c r="C35" s="174"/>
      <c r="D35" s="174"/>
      <c r="E35" s="175"/>
      <c r="F35" s="132"/>
      <c r="G35" s="133"/>
      <c r="H35" s="133"/>
      <c r="I35" s="133"/>
      <c r="J35" s="133"/>
      <c r="K35" s="133"/>
      <c r="L35" s="133"/>
      <c r="M35" s="133"/>
      <c r="N35" s="133"/>
      <c r="O35" s="133"/>
      <c r="P35" s="133"/>
      <c r="Q35" s="133"/>
      <c r="R35" s="133"/>
      <c r="S35" s="133"/>
      <c r="T35" s="134"/>
      <c r="U35" s="134"/>
      <c r="V35" s="134"/>
      <c r="W35" s="134"/>
      <c r="X35" s="134"/>
      <c r="Y35" s="134"/>
      <c r="Z35" s="134"/>
      <c r="AA35" s="134"/>
      <c r="AB35" s="134"/>
      <c r="AC35" s="134"/>
      <c r="AD35" s="134"/>
      <c r="AE35" s="134"/>
      <c r="AF35" s="135"/>
      <c r="AG35" s="136"/>
      <c r="AH35" s="134"/>
      <c r="AI35" s="134"/>
      <c r="AJ35" s="134"/>
      <c r="AK35" s="137"/>
    </row>
    <row r="36" spans="2:45" ht="36" customHeight="1" x14ac:dyDescent="0.2">
      <c r="B36" s="305" t="s">
        <v>82</v>
      </c>
      <c r="C36" s="306"/>
      <c r="D36" s="306"/>
      <c r="E36" s="231"/>
      <c r="F36" s="249" t="s">
        <v>68</v>
      </c>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8"/>
    </row>
    <row r="37" spans="2:45" ht="36" customHeight="1" thickBot="1" x14ac:dyDescent="0.25">
      <c r="B37" s="170"/>
      <c r="C37" s="171"/>
      <c r="D37" s="171"/>
      <c r="E37" s="172"/>
      <c r="F37" s="52"/>
      <c r="G37" s="21"/>
      <c r="H37" s="309" t="s">
        <v>61</v>
      </c>
      <c r="I37" s="309"/>
      <c r="J37" s="309"/>
      <c r="K37" s="309" t="s">
        <v>62</v>
      </c>
      <c r="L37" s="309"/>
      <c r="M37" s="309"/>
      <c r="N37" s="309"/>
      <c r="O37" s="309"/>
      <c r="P37" s="309"/>
      <c r="Q37" s="309"/>
      <c r="R37" s="309"/>
      <c r="S37" s="309"/>
      <c r="T37" s="310" t="s">
        <v>63</v>
      </c>
      <c r="U37" s="310"/>
      <c r="V37" s="310"/>
      <c r="W37" s="27"/>
      <c r="X37" s="27"/>
      <c r="Y37" s="27"/>
      <c r="Z37" s="27"/>
      <c r="AA37" s="27"/>
      <c r="AB37" s="27"/>
      <c r="AC37" s="27"/>
      <c r="AD37" s="27"/>
      <c r="AE37" s="27"/>
      <c r="AF37" s="27"/>
      <c r="AG37" s="27"/>
      <c r="AH37" s="27"/>
      <c r="AI37" s="27"/>
      <c r="AJ37" s="27"/>
      <c r="AK37" s="53"/>
      <c r="AN37" s="6"/>
      <c r="AO37" s="19" t="s">
        <v>60</v>
      </c>
      <c r="AP37" s="20" t="s">
        <v>63</v>
      </c>
      <c r="AQ37" s="19" t="s">
        <v>69</v>
      </c>
      <c r="AR37" s="19" t="s">
        <v>70</v>
      </c>
      <c r="AS37" s="19" t="s">
        <v>71</v>
      </c>
    </row>
    <row r="38" spans="2:45" ht="29.25" customHeight="1" thickBot="1" x14ac:dyDescent="0.25">
      <c r="B38" s="170"/>
      <c r="C38" s="171"/>
      <c r="D38" s="171"/>
      <c r="E38" s="172"/>
      <c r="F38" s="52"/>
      <c r="G38" s="17" t="s">
        <v>56</v>
      </c>
      <c r="H38" s="127" t="str">
        <f>AH26</f>
        <v>×</v>
      </c>
      <c r="I38" s="127"/>
      <c r="J38" s="127"/>
      <c r="K38" s="294" t="s">
        <v>83</v>
      </c>
      <c r="L38" s="294"/>
      <c r="M38" s="294"/>
      <c r="N38" s="294"/>
      <c r="O38" s="294"/>
      <c r="P38" s="294"/>
      <c r="Q38" s="294"/>
      <c r="R38" s="294"/>
      <c r="S38" s="295"/>
      <c r="T38" s="296"/>
      <c r="U38" s="297"/>
      <c r="V38" s="298"/>
      <c r="W38" s="27"/>
      <c r="X38" s="27"/>
      <c r="Y38" s="27"/>
      <c r="Z38" s="27"/>
      <c r="AA38" s="27"/>
      <c r="AB38" s="27"/>
      <c r="AC38" s="27"/>
      <c r="AD38" s="27"/>
      <c r="AE38" s="27"/>
      <c r="AF38" s="27"/>
      <c r="AG38" s="27"/>
      <c r="AH38" s="27"/>
      <c r="AI38" s="27"/>
      <c r="AJ38" s="27"/>
      <c r="AK38" s="53"/>
      <c r="AN38" s="18" t="s">
        <v>64</v>
      </c>
      <c r="AO38" s="18" t="str">
        <f>H38</f>
        <v>×</v>
      </c>
      <c r="AP38" s="18">
        <f>T38</f>
        <v>0</v>
      </c>
      <c r="AQ38" s="18" t="e">
        <f>T26</f>
        <v>#VALUE!</v>
      </c>
      <c r="AR38" s="18" t="s">
        <v>72</v>
      </c>
      <c r="AS38" s="18" t="s">
        <v>72</v>
      </c>
    </row>
    <row r="39" spans="2:45" ht="29.25" customHeight="1" thickBot="1" x14ac:dyDescent="0.25">
      <c r="B39" s="170"/>
      <c r="C39" s="171"/>
      <c r="D39" s="171"/>
      <c r="E39" s="172"/>
      <c r="F39" s="52"/>
      <c r="G39" s="17" t="s">
        <v>57</v>
      </c>
      <c r="H39" s="127" t="str">
        <f>AH28</f>
        <v>×</v>
      </c>
      <c r="I39" s="127"/>
      <c r="J39" s="127"/>
      <c r="K39" s="294" t="s">
        <v>84</v>
      </c>
      <c r="L39" s="294"/>
      <c r="M39" s="294"/>
      <c r="N39" s="294"/>
      <c r="O39" s="294"/>
      <c r="P39" s="294"/>
      <c r="Q39" s="294"/>
      <c r="R39" s="294"/>
      <c r="S39" s="295"/>
      <c r="T39" s="296"/>
      <c r="U39" s="297"/>
      <c r="V39" s="298"/>
      <c r="W39" s="27"/>
      <c r="X39" s="27"/>
      <c r="Y39" s="27"/>
      <c r="Z39" s="27"/>
      <c r="AA39" s="27"/>
      <c r="AB39" s="27"/>
      <c r="AC39" s="27"/>
      <c r="AD39" s="27"/>
      <c r="AE39" s="27"/>
      <c r="AF39" s="27"/>
      <c r="AG39" s="27"/>
      <c r="AH39" s="27"/>
      <c r="AI39" s="27"/>
      <c r="AJ39" s="27"/>
      <c r="AK39" s="53"/>
      <c r="AN39" s="18" t="s">
        <v>65</v>
      </c>
      <c r="AO39" s="18" t="str">
        <f>H39</f>
        <v>×</v>
      </c>
      <c r="AP39" s="18">
        <f>T39</f>
        <v>0</v>
      </c>
      <c r="AQ39" s="18" t="e">
        <f>T28</f>
        <v>#VALUE!</v>
      </c>
      <c r="AR39" s="18" t="s">
        <v>72</v>
      </c>
      <c r="AS39" s="18" t="s">
        <v>73</v>
      </c>
    </row>
    <row r="40" spans="2:45" ht="29.25" customHeight="1" thickBot="1" x14ac:dyDescent="0.25">
      <c r="B40" s="170"/>
      <c r="C40" s="171"/>
      <c r="D40" s="171"/>
      <c r="E40" s="172"/>
      <c r="F40" s="52"/>
      <c r="G40" s="17" t="s">
        <v>58</v>
      </c>
      <c r="H40" s="127" t="str">
        <f>AH30</f>
        <v>×</v>
      </c>
      <c r="I40" s="127"/>
      <c r="J40" s="127"/>
      <c r="K40" s="294" t="s">
        <v>85</v>
      </c>
      <c r="L40" s="294"/>
      <c r="M40" s="294"/>
      <c r="N40" s="294"/>
      <c r="O40" s="294"/>
      <c r="P40" s="294"/>
      <c r="Q40" s="294"/>
      <c r="R40" s="294"/>
      <c r="S40" s="295"/>
      <c r="T40" s="296"/>
      <c r="U40" s="297"/>
      <c r="V40" s="298"/>
      <c r="W40" s="27"/>
      <c r="X40" s="27"/>
      <c r="Y40" s="27"/>
      <c r="Z40" s="27"/>
      <c r="AA40" s="27"/>
      <c r="AB40" s="27"/>
      <c r="AC40" s="27"/>
      <c r="AD40" s="27"/>
      <c r="AE40" s="27"/>
      <c r="AF40" s="27"/>
      <c r="AG40" s="27"/>
      <c r="AH40" s="27"/>
      <c r="AI40" s="27"/>
      <c r="AJ40" s="27"/>
      <c r="AK40" s="53"/>
      <c r="AN40" s="18" t="s">
        <v>66</v>
      </c>
      <c r="AO40" s="18" t="str">
        <f>H40</f>
        <v>×</v>
      </c>
      <c r="AP40" s="18">
        <f>T40</f>
        <v>0</v>
      </c>
      <c r="AQ40" s="18" t="e">
        <f>T30</f>
        <v>#VALUE!</v>
      </c>
      <c r="AR40" s="18" t="s">
        <v>73</v>
      </c>
      <c r="AS40" s="18" t="s">
        <v>72</v>
      </c>
    </row>
    <row r="41" spans="2:45" ht="29.25" customHeight="1" thickBot="1" x14ac:dyDescent="0.25">
      <c r="B41" s="170"/>
      <c r="C41" s="171"/>
      <c r="D41" s="171"/>
      <c r="E41" s="172"/>
      <c r="F41" s="52"/>
      <c r="G41" s="17" t="s">
        <v>59</v>
      </c>
      <c r="H41" s="127" t="e">
        <f>AH32</f>
        <v>#VALUE!</v>
      </c>
      <c r="I41" s="127"/>
      <c r="J41" s="127"/>
      <c r="K41" s="294" t="s">
        <v>86</v>
      </c>
      <c r="L41" s="294"/>
      <c r="M41" s="294"/>
      <c r="N41" s="294"/>
      <c r="O41" s="294"/>
      <c r="P41" s="294"/>
      <c r="Q41" s="294"/>
      <c r="R41" s="294"/>
      <c r="S41" s="295"/>
      <c r="T41" s="296"/>
      <c r="U41" s="297"/>
      <c r="V41" s="298"/>
      <c r="W41" s="27"/>
      <c r="X41" s="27"/>
      <c r="Y41" s="27"/>
      <c r="Z41" s="27"/>
      <c r="AA41" s="27"/>
      <c r="AB41" s="27"/>
      <c r="AC41" s="27"/>
      <c r="AD41" s="27"/>
      <c r="AE41" s="27"/>
      <c r="AF41" s="27"/>
      <c r="AG41" s="27"/>
      <c r="AH41" s="27"/>
      <c r="AI41" s="27"/>
      <c r="AJ41" s="27"/>
      <c r="AK41" s="53"/>
      <c r="AN41" s="18" t="s">
        <v>67</v>
      </c>
      <c r="AO41" s="18" t="e">
        <f>H41</f>
        <v>#VALUE!</v>
      </c>
      <c r="AP41" s="18">
        <f>T41</f>
        <v>0</v>
      </c>
      <c r="AQ41" s="18" t="e">
        <f>T32</f>
        <v>#VALUE!</v>
      </c>
      <c r="AR41" s="18" t="s">
        <v>73</v>
      </c>
      <c r="AS41" s="18" t="s">
        <v>73</v>
      </c>
    </row>
    <row r="42" spans="2:45" ht="18" customHeight="1" thickBot="1" x14ac:dyDescent="0.25">
      <c r="B42" s="170"/>
      <c r="C42" s="171"/>
      <c r="D42" s="171"/>
      <c r="E42" s="172"/>
      <c r="F42" s="52"/>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53"/>
    </row>
    <row r="43" spans="2:45" ht="45" customHeight="1" thickBot="1" x14ac:dyDescent="0.25">
      <c r="B43" s="186"/>
      <c r="C43" s="187"/>
      <c r="D43" s="187"/>
      <c r="E43" s="188"/>
      <c r="F43" s="54"/>
      <c r="G43" s="51"/>
      <c r="H43" s="51"/>
      <c r="I43" s="51"/>
      <c r="J43" s="51"/>
      <c r="K43" s="51"/>
      <c r="L43" s="51"/>
      <c r="M43" s="51"/>
      <c r="N43" s="51"/>
      <c r="O43" s="51"/>
      <c r="P43" s="51"/>
      <c r="Q43" s="51"/>
      <c r="R43" s="128" t="s">
        <v>54</v>
      </c>
      <c r="S43" s="129"/>
      <c r="T43" s="129"/>
      <c r="U43" s="129"/>
      <c r="V43" s="129"/>
      <c r="W43" s="129"/>
      <c r="X43" s="129"/>
      <c r="Y43" s="129"/>
      <c r="Z43" s="129"/>
      <c r="AA43" s="129"/>
      <c r="AB43" s="129"/>
      <c r="AC43" s="129"/>
      <c r="AD43" s="130"/>
      <c r="AE43" s="324" t="e">
        <f>VLOOKUP("○",AP38:AQ41,2,0)</f>
        <v>#N/A</v>
      </c>
      <c r="AF43" s="325"/>
      <c r="AG43" s="325"/>
      <c r="AH43" s="325"/>
      <c r="AI43" s="325"/>
      <c r="AJ43" s="325"/>
      <c r="AK43" s="16" t="s">
        <v>55</v>
      </c>
    </row>
    <row r="44" spans="2:45" ht="18" customHeight="1" x14ac:dyDescent="0.2">
      <c r="B44" s="170" t="s">
        <v>19</v>
      </c>
      <c r="C44" s="171"/>
      <c r="D44" s="171"/>
      <c r="E44" s="172"/>
      <c r="F44" s="123" t="s">
        <v>136</v>
      </c>
      <c r="G44" s="153"/>
      <c r="H44" s="153"/>
      <c r="I44" s="153"/>
      <c r="J44" s="153"/>
      <c r="K44" s="153"/>
      <c r="L44" s="153"/>
      <c r="M44" s="153"/>
      <c r="N44" s="153"/>
      <c r="O44" s="153"/>
      <c r="P44" s="153"/>
      <c r="Q44" s="153"/>
      <c r="R44" s="153"/>
      <c r="S44" s="153"/>
      <c r="T44" s="153"/>
      <c r="U44" s="153"/>
      <c r="V44" s="153"/>
      <c r="W44" s="178"/>
      <c r="X44" s="165" t="e">
        <f>IF(V20-AE43&lt;0,0,V20-AE43)</f>
        <v>#N/A</v>
      </c>
      <c r="Y44" s="153"/>
      <c r="Z44" s="153"/>
      <c r="AA44" s="178" t="s">
        <v>6</v>
      </c>
      <c r="AB44" s="183"/>
      <c r="AC44" s="184"/>
      <c r="AD44" s="184"/>
      <c r="AE44" s="184"/>
      <c r="AF44" s="184"/>
      <c r="AG44" s="184"/>
      <c r="AH44" s="184"/>
      <c r="AI44" s="184"/>
      <c r="AJ44" s="184"/>
      <c r="AK44" s="185"/>
      <c r="AN44" s="22">
        <v>1</v>
      </c>
      <c r="AO44" s="22">
        <v>1</v>
      </c>
    </row>
    <row r="45" spans="2:45" ht="18" customHeight="1" x14ac:dyDescent="0.2">
      <c r="B45" s="170"/>
      <c r="C45" s="171"/>
      <c r="D45" s="171"/>
      <c r="E45" s="172"/>
      <c r="F45" s="189"/>
      <c r="G45" s="120"/>
      <c r="H45" s="120"/>
      <c r="I45" s="120"/>
      <c r="J45" s="120"/>
      <c r="K45" s="120"/>
      <c r="L45" s="120"/>
      <c r="M45" s="120"/>
      <c r="N45" s="120"/>
      <c r="O45" s="120"/>
      <c r="P45" s="120"/>
      <c r="Q45" s="120"/>
      <c r="R45" s="120"/>
      <c r="S45" s="120"/>
      <c r="T45" s="120"/>
      <c r="U45" s="120"/>
      <c r="V45" s="120"/>
      <c r="W45" s="112"/>
      <c r="X45" s="165"/>
      <c r="Y45" s="153"/>
      <c r="Z45" s="153"/>
      <c r="AA45" s="178"/>
      <c r="AB45" s="183"/>
      <c r="AC45" s="184"/>
      <c r="AD45" s="184"/>
      <c r="AE45" s="184"/>
      <c r="AF45" s="184"/>
      <c r="AG45" s="184"/>
      <c r="AH45" s="184"/>
      <c r="AI45" s="184"/>
      <c r="AJ45" s="184"/>
      <c r="AK45" s="185"/>
      <c r="AN45" s="22">
        <v>46</v>
      </c>
      <c r="AO45" s="22">
        <v>2</v>
      </c>
    </row>
    <row r="46" spans="2:45" ht="18" customHeight="1" x14ac:dyDescent="0.2">
      <c r="B46" s="170"/>
      <c r="C46" s="171"/>
      <c r="D46" s="171"/>
      <c r="E46" s="172"/>
      <c r="F46" s="164" t="s">
        <v>43</v>
      </c>
      <c r="G46" s="119"/>
      <c r="H46" s="119"/>
      <c r="I46" s="119"/>
      <c r="J46" s="119"/>
      <c r="K46" s="119"/>
      <c r="L46" s="119"/>
      <c r="M46" s="119"/>
      <c r="N46" s="119"/>
      <c r="O46" s="119"/>
      <c r="P46" s="119"/>
      <c r="Q46" s="119"/>
      <c r="R46" s="119"/>
      <c r="S46" s="119"/>
      <c r="T46" s="119"/>
      <c r="U46" s="119"/>
      <c r="V46" s="119"/>
      <c r="W46" s="111"/>
      <c r="X46" s="164" t="e">
        <f>LOOKUP($H$66+$H$69,$AN$44:$AN$50,$AO$44:$AO$50)</f>
        <v>#N/A</v>
      </c>
      <c r="Y46" s="119"/>
      <c r="Z46" s="119"/>
      <c r="AA46" s="111" t="s">
        <v>6</v>
      </c>
      <c r="AB46" s="183"/>
      <c r="AC46" s="184"/>
      <c r="AD46" s="184"/>
      <c r="AE46" s="184"/>
      <c r="AF46" s="184"/>
      <c r="AG46" s="184"/>
      <c r="AH46" s="184"/>
      <c r="AI46" s="184"/>
      <c r="AJ46" s="184"/>
      <c r="AK46" s="185"/>
      <c r="AN46" s="22">
        <v>151</v>
      </c>
      <c r="AO46" s="22">
        <v>3</v>
      </c>
    </row>
    <row r="47" spans="2:45" ht="18" customHeight="1" x14ac:dyDescent="0.2">
      <c r="B47" s="170"/>
      <c r="C47" s="171"/>
      <c r="D47" s="171"/>
      <c r="E47" s="172"/>
      <c r="F47" s="189"/>
      <c r="G47" s="120"/>
      <c r="H47" s="120"/>
      <c r="I47" s="120"/>
      <c r="J47" s="120"/>
      <c r="K47" s="120"/>
      <c r="L47" s="120"/>
      <c r="M47" s="120"/>
      <c r="N47" s="120"/>
      <c r="O47" s="120"/>
      <c r="P47" s="120"/>
      <c r="Q47" s="120"/>
      <c r="R47" s="120"/>
      <c r="S47" s="120"/>
      <c r="T47" s="120"/>
      <c r="U47" s="120"/>
      <c r="V47" s="120"/>
      <c r="W47" s="112"/>
      <c r="X47" s="165"/>
      <c r="Y47" s="153"/>
      <c r="Z47" s="153"/>
      <c r="AA47" s="178"/>
      <c r="AB47" s="183"/>
      <c r="AC47" s="184"/>
      <c r="AD47" s="184"/>
      <c r="AE47" s="184"/>
      <c r="AF47" s="184"/>
      <c r="AG47" s="184"/>
      <c r="AH47" s="184"/>
      <c r="AI47" s="184"/>
      <c r="AJ47" s="184"/>
      <c r="AK47" s="185"/>
      <c r="AN47" s="22">
        <v>241</v>
      </c>
      <c r="AO47" s="22">
        <v>3.5</v>
      </c>
    </row>
    <row r="48" spans="2:45" ht="18" customHeight="1" x14ac:dyDescent="0.2">
      <c r="B48" s="170"/>
      <c r="C48" s="171"/>
      <c r="D48" s="171"/>
      <c r="E48" s="172"/>
      <c r="F48" s="164" t="s">
        <v>44</v>
      </c>
      <c r="G48" s="119"/>
      <c r="H48" s="119"/>
      <c r="I48" s="119"/>
      <c r="J48" s="119"/>
      <c r="K48" s="119"/>
      <c r="L48" s="119"/>
      <c r="M48" s="119"/>
      <c r="N48" s="119"/>
      <c r="O48" s="119"/>
      <c r="P48" s="119"/>
      <c r="Q48" s="119"/>
      <c r="R48" s="119"/>
      <c r="S48" s="119"/>
      <c r="T48" s="119"/>
      <c r="U48" s="119"/>
      <c r="V48" s="119"/>
      <c r="W48" s="111"/>
      <c r="X48" s="164" t="e">
        <f>IF($X$44&gt;=$X$46,$X$46,IF($X$44&lt;3,ROUND($X$44,0),
IF(MOD($X$44,1)*10&lt;=2,ROUNDDOWN($X$44,0),
IF(MOD($X$44,1)*10&gt;=5,ROUNDUP($X$44,0),
ROUNDDOWN($X$44,0)+0.5))))</f>
        <v>#N/A</v>
      </c>
      <c r="Y48" s="119"/>
      <c r="Z48" s="119"/>
      <c r="AA48" s="111" t="s">
        <v>6</v>
      </c>
      <c r="AB48" s="183"/>
      <c r="AC48" s="184"/>
      <c r="AD48" s="184"/>
      <c r="AE48" s="184"/>
      <c r="AF48" s="184"/>
      <c r="AG48" s="184"/>
      <c r="AH48" s="184"/>
      <c r="AI48" s="184"/>
      <c r="AJ48" s="184"/>
      <c r="AK48" s="185"/>
      <c r="AN48" s="22">
        <v>271</v>
      </c>
      <c r="AO48" s="22">
        <v>4</v>
      </c>
    </row>
    <row r="49" spans="2:41" ht="18" customHeight="1" thickBot="1" x14ac:dyDescent="0.25">
      <c r="B49" s="186"/>
      <c r="C49" s="187"/>
      <c r="D49" s="187"/>
      <c r="E49" s="188"/>
      <c r="F49" s="193"/>
      <c r="G49" s="155"/>
      <c r="H49" s="155"/>
      <c r="I49" s="155"/>
      <c r="J49" s="155"/>
      <c r="K49" s="155"/>
      <c r="L49" s="155"/>
      <c r="M49" s="155"/>
      <c r="N49" s="155"/>
      <c r="O49" s="155"/>
      <c r="P49" s="155"/>
      <c r="Q49" s="155"/>
      <c r="R49" s="155"/>
      <c r="S49" s="155"/>
      <c r="T49" s="155"/>
      <c r="U49" s="155"/>
      <c r="V49" s="155"/>
      <c r="W49" s="126"/>
      <c r="X49" s="193"/>
      <c r="Y49" s="155"/>
      <c r="Z49" s="155"/>
      <c r="AA49" s="126"/>
      <c r="AB49" s="190"/>
      <c r="AC49" s="191"/>
      <c r="AD49" s="191"/>
      <c r="AE49" s="191"/>
      <c r="AF49" s="191"/>
      <c r="AG49" s="191"/>
      <c r="AH49" s="191"/>
      <c r="AI49" s="191"/>
      <c r="AJ49" s="191"/>
      <c r="AK49" s="192"/>
      <c r="AN49" s="22">
        <v>301</v>
      </c>
      <c r="AO49" s="22">
        <v>5</v>
      </c>
    </row>
    <row r="50" spans="2:41" ht="18" customHeight="1" x14ac:dyDescent="0.2">
      <c r="B50" s="167" t="s">
        <v>20</v>
      </c>
      <c r="C50" s="168"/>
      <c r="D50" s="168"/>
      <c r="E50" s="169"/>
      <c r="F50" s="121" t="s">
        <v>137</v>
      </c>
      <c r="G50" s="176"/>
      <c r="H50" s="176"/>
      <c r="I50" s="176"/>
      <c r="J50" s="176"/>
      <c r="K50" s="176"/>
      <c r="L50" s="176"/>
      <c r="M50" s="176"/>
      <c r="N50" s="176"/>
      <c r="O50" s="176"/>
      <c r="P50" s="176"/>
      <c r="Q50" s="176"/>
      <c r="R50" s="176"/>
      <c r="S50" s="176"/>
      <c r="T50" s="176"/>
      <c r="U50" s="176"/>
      <c r="V50" s="176"/>
      <c r="W50" s="177"/>
      <c r="X50" s="179" t="e">
        <f>IF(AE43-F20&lt;0,0,AE43-F20)</f>
        <v>#N/A</v>
      </c>
      <c r="Y50" s="176"/>
      <c r="Z50" s="176"/>
      <c r="AA50" s="177" t="s">
        <v>6</v>
      </c>
      <c r="AB50" s="180"/>
      <c r="AC50" s="181"/>
      <c r="AD50" s="181"/>
      <c r="AE50" s="181"/>
      <c r="AF50" s="181"/>
      <c r="AG50" s="181"/>
      <c r="AH50" s="181"/>
      <c r="AI50" s="181"/>
      <c r="AJ50" s="181"/>
      <c r="AK50" s="182"/>
      <c r="AN50" s="22">
        <v>451</v>
      </c>
      <c r="AO50" s="22">
        <v>6</v>
      </c>
    </row>
    <row r="51" spans="2:41" ht="18" customHeight="1" x14ac:dyDescent="0.2">
      <c r="B51" s="170"/>
      <c r="C51" s="171"/>
      <c r="D51" s="171"/>
      <c r="E51" s="172"/>
      <c r="F51" s="165"/>
      <c r="G51" s="153"/>
      <c r="H51" s="153"/>
      <c r="I51" s="153"/>
      <c r="J51" s="153"/>
      <c r="K51" s="153"/>
      <c r="L51" s="153"/>
      <c r="M51" s="153"/>
      <c r="N51" s="153"/>
      <c r="O51" s="153"/>
      <c r="P51" s="153"/>
      <c r="Q51" s="153"/>
      <c r="R51" s="153"/>
      <c r="S51" s="153"/>
      <c r="T51" s="153"/>
      <c r="U51" s="153"/>
      <c r="V51" s="153"/>
      <c r="W51" s="178"/>
      <c r="X51" s="165"/>
      <c r="Y51" s="153"/>
      <c r="Z51" s="153"/>
      <c r="AA51" s="178"/>
      <c r="AB51" s="183"/>
      <c r="AC51" s="184"/>
      <c r="AD51" s="184"/>
      <c r="AE51" s="184"/>
      <c r="AF51" s="184"/>
      <c r="AG51" s="184"/>
      <c r="AH51" s="184"/>
      <c r="AI51" s="184"/>
      <c r="AJ51" s="184"/>
      <c r="AK51" s="185"/>
    </row>
    <row r="52" spans="2:41" ht="18" customHeight="1" x14ac:dyDescent="0.2">
      <c r="B52" s="170"/>
      <c r="C52" s="171"/>
      <c r="D52" s="171"/>
      <c r="E52" s="172"/>
      <c r="F52" s="165"/>
      <c r="G52" s="153"/>
      <c r="H52" s="153"/>
      <c r="I52" s="153"/>
      <c r="J52" s="153"/>
      <c r="K52" s="153"/>
      <c r="L52" s="153"/>
      <c r="M52" s="153"/>
      <c r="N52" s="153"/>
      <c r="O52" s="153"/>
      <c r="P52" s="153"/>
      <c r="Q52" s="153"/>
      <c r="R52" s="153"/>
      <c r="S52" s="153"/>
      <c r="T52" s="153"/>
      <c r="U52" s="153"/>
      <c r="V52" s="153"/>
      <c r="W52" s="178"/>
      <c r="X52" s="165"/>
      <c r="Y52" s="153"/>
      <c r="Z52" s="153"/>
      <c r="AA52" s="178"/>
      <c r="AB52" s="183"/>
      <c r="AC52" s="184"/>
      <c r="AD52" s="184"/>
      <c r="AE52" s="184"/>
      <c r="AF52" s="184"/>
      <c r="AG52" s="184"/>
      <c r="AH52" s="184"/>
      <c r="AI52" s="184"/>
      <c r="AJ52" s="184"/>
      <c r="AK52" s="185"/>
    </row>
    <row r="53" spans="2:41" ht="18" customHeight="1" x14ac:dyDescent="0.2">
      <c r="B53" s="170"/>
      <c r="C53" s="171"/>
      <c r="D53" s="171"/>
      <c r="E53" s="172"/>
      <c r="F53" s="165"/>
      <c r="G53" s="153"/>
      <c r="H53" s="153"/>
      <c r="I53" s="153"/>
      <c r="J53" s="153"/>
      <c r="K53" s="153"/>
      <c r="L53" s="153"/>
      <c r="M53" s="153"/>
      <c r="N53" s="153"/>
      <c r="O53" s="153"/>
      <c r="P53" s="153"/>
      <c r="Q53" s="153"/>
      <c r="R53" s="153"/>
      <c r="S53" s="153"/>
      <c r="T53" s="153"/>
      <c r="U53" s="153"/>
      <c r="V53" s="153"/>
      <c r="W53" s="178"/>
      <c r="X53" s="165"/>
      <c r="Y53" s="153"/>
      <c r="Z53" s="153"/>
      <c r="AA53" s="178"/>
      <c r="AB53" s="183"/>
      <c r="AC53" s="184"/>
      <c r="AD53" s="184"/>
      <c r="AE53" s="184"/>
      <c r="AF53" s="184"/>
      <c r="AG53" s="184"/>
      <c r="AH53" s="184"/>
      <c r="AI53" s="184"/>
      <c r="AJ53" s="184"/>
      <c r="AK53" s="185"/>
    </row>
    <row r="54" spans="2:41" ht="18" customHeight="1" x14ac:dyDescent="0.2">
      <c r="B54" s="170"/>
      <c r="C54" s="171"/>
      <c r="D54" s="171"/>
      <c r="E54" s="172"/>
      <c r="F54" s="165"/>
      <c r="G54" s="153"/>
      <c r="H54" s="153"/>
      <c r="I54" s="153"/>
      <c r="J54" s="153"/>
      <c r="K54" s="153"/>
      <c r="L54" s="153"/>
      <c r="M54" s="153"/>
      <c r="N54" s="153"/>
      <c r="O54" s="153"/>
      <c r="P54" s="153"/>
      <c r="Q54" s="153"/>
      <c r="R54" s="153"/>
      <c r="S54" s="153"/>
      <c r="T54" s="153"/>
      <c r="U54" s="153"/>
      <c r="V54" s="153"/>
      <c r="W54" s="178"/>
      <c r="X54" s="165"/>
      <c r="Y54" s="153"/>
      <c r="Z54" s="153"/>
      <c r="AA54" s="178"/>
      <c r="AB54" s="183"/>
      <c r="AC54" s="184"/>
      <c r="AD54" s="184"/>
      <c r="AE54" s="184"/>
      <c r="AF54" s="184"/>
      <c r="AG54" s="184"/>
      <c r="AH54" s="184"/>
      <c r="AI54" s="184"/>
      <c r="AJ54" s="184"/>
      <c r="AK54" s="185"/>
    </row>
    <row r="55" spans="2:41" ht="18" customHeight="1" thickBot="1" x14ac:dyDescent="0.25">
      <c r="B55" s="170"/>
      <c r="C55" s="171"/>
      <c r="D55" s="171"/>
      <c r="E55" s="172"/>
      <c r="F55" s="165"/>
      <c r="G55" s="153"/>
      <c r="H55" s="153"/>
      <c r="I55" s="153"/>
      <c r="J55" s="153"/>
      <c r="K55" s="153"/>
      <c r="L55" s="153"/>
      <c r="M55" s="153"/>
      <c r="N55" s="153"/>
      <c r="O55" s="153"/>
      <c r="P55" s="153"/>
      <c r="Q55" s="153"/>
      <c r="R55" s="153"/>
      <c r="S55" s="153"/>
      <c r="T55" s="153"/>
      <c r="U55" s="153"/>
      <c r="V55" s="153"/>
      <c r="W55" s="178"/>
      <c r="X55" s="165"/>
      <c r="Y55" s="153"/>
      <c r="Z55" s="153"/>
      <c r="AA55" s="178"/>
      <c r="AB55" s="183"/>
      <c r="AC55" s="184"/>
      <c r="AD55" s="184"/>
      <c r="AE55" s="184"/>
      <c r="AF55" s="184"/>
      <c r="AG55" s="184"/>
      <c r="AH55" s="184"/>
      <c r="AI55" s="184"/>
      <c r="AJ55" s="184"/>
      <c r="AK55" s="185"/>
    </row>
    <row r="56" spans="2:41" ht="12.75" customHeight="1" x14ac:dyDescent="0.2">
      <c r="B56" s="311" t="s">
        <v>153</v>
      </c>
      <c r="C56" s="312"/>
      <c r="D56" s="312"/>
      <c r="E56" s="313"/>
      <c r="F56" s="331" t="s">
        <v>154</v>
      </c>
      <c r="G56" s="106"/>
      <c r="H56" s="106"/>
      <c r="I56" s="106"/>
      <c r="J56" s="106"/>
      <c r="K56" s="106"/>
      <c r="L56" s="106"/>
      <c r="M56" s="106"/>
      <c r="N56" s="106"/>
      <c r="O56" s="106"/>
      <c r="P56" s="106"/>
      <c r="Q56" s="106"/>
      <c r="R56" s="106"/>
      <c r="S56" s="106"/>
      <c r="T56" s="106"/>
      <c r="U56" s="106"/>
      <c r="V56" s="106"/>
      <c r="W56" s="328"/>
      <c r="X56" s="106"/>
      <c r="Y56" s="106"/>
      <c r="Z56" s="106"/>
      <c r="AA56" s="328" t="s">
        <v>155</v>
      </c>
      <c r="AB56" s="97"/>
      <c r="AC56" s="98"/>
      <c r="AD56" s="98"/>
      <c r="AE56" s="98"/>
      <c r="AF56" s="98"/>
      <c r="AG56" s="98"/>
      <c r="AH56" s="98"/>
      <c r="AI56" s="98"/>
      <c r="AJ56" s="98"/>
      <c r="AK56" s="99"/>
    </row>
    <row r="57" spans="2:41" ht="12.75" customHeight="1" x14ac:dyDescent="0.2">
      <c r="B57" s="314"/>
      <c r="C57" s="315"/>
      <c r="D57" s="315"/>
      <c r="E57" s="316"/>
      <c r="F57" s="332"/>
      <c r="G57" s="107"/>
      <c r="H57" s="107"/>
      <c r="I57" s="107"/>
      <c r="J57" s="107"/>
      <c r="K57" s="107"/>
      <c r="L57" s="107"/>
      <c r="M57" s="107"/>
      <c r="N57" s="107"/>
      <c r="O57" s="107"/>
      <c r="P57" s="107"/>
      <c r="Q57" s="107"/>
      <c r="R57" s="107"/>
      <c r="S57" s="107"/>
      <c r="T57" s="107"/>
      <c r="U57" s="107"/>
      <c r="V57" s="107"/>
      <c r="W57" s="329"/>
      <c r="X57" s="107"/>
      <c r="Y57" s="107"/>
      <c r="Z57" s="107"/>
      <c r="AA57" s="329"/>
      <c r="AB57" s="100"/>
      <c r="AC57" s="101"/>
      <c r="AD57" s="101"/>
      <c r="AE57" s="101"/>
      <c r="AF57" s="101"/>
      <c r="AG57" s="101"/>
      <c r="AH57" s="101"/>
      <c r="AI57" s="101"/>
      <c r="AJ57" s="101"/>
      <c r="AK57" s="102"/>
    </row>
    <row r="58" spans="2:41" ht="13.5" customHeight="1" thickBot="1" x14ac:dyDescent="0.25">
      <c r="B58" s="317"/>
      <c r="C58" s="318"/>
      <c r="D58" s="318"/>
      <c r="E58" s="319"/>
      <c r="F58" s="333"/>
      <c r="G58" s="108"/>
      <c r="H58" s="108"/>
      <c r="I58" s="108"/>
      <c r="J58" s="108"/>
      <c r="K58" s="108"/>
      <c r="L58" s="108"/>
      <c r="M58" s="108"/>
      <c r="N58" s="108"/>
      <c r="O58" s="108"/>
      <c r="P58" s="108"/>
      <c r="Q58" s="108"/>
      <c r="R58" s="108"/>
      <c r="S58" s="108"/>
      <c r="T58" s="108"/>
      <c r="U58" s="108"/>
      <c r="V58" s="108"/>
      <c r="W58" s="330"/>
      <c r="X58" s="108"/>
      <c r="Y58" s="108"/>
      <c r="Z58" s="108"/>
      <c r="AA58" s="330"/>
      <c r="AB58" s="103"/>
      <c r="AC58" s="104"/>
      <c r="AD58" s="104"/>
      <c r="AE58" s="104"/>
      <c r="AF58" s="104"/>
      <c r="AG58" s="104"/>
      <c r="AH58" s="104"/>
      <c r="AI58" s="104"/>
      <c r="AJ58" s="104"/>
      <c r="AK58" s="105"/>
    </row>
    <row r="59" spans="2:41" ht="6.75" customHeight="1" x14ac:dyDescent="0.2">
      <c r="B59" s="86"/>
      <c r="C59" s="86"/>
      <c r="D59" s="86"/>
      <c r="E59" s="86"/>
      <c r="F59"/>
      <c r="G59"/>
      <c r="H59"/>
      <c r="I59"/>
      <c r="J59"/>
      <c r="K59"/>
      <c r="L59"/>
      <c r="M59"/>
      <c r="N59"/>
      <c r="O59"/>
      <c r="P59"/>
      <c r="Q59"/>
      <c r="R59"/>
      <c r="S59"/>
      <c r="T59"/>
      <c r="U59"/>
      <c r="V59"/>
      <c r="W59"/>
      <c r="X59"/>
      <c r="Y59"/>
      <c r="Z59"/>
      <c r="AA59"/>
      <c r="AB59"/>
      <c r="AC59"/>
      <c r="AD59"/>
      <c r="AE59"/>
      <c r="AF59"/>
      <c r="AG59"/>
      <c r="AH59"/>
      <c r="AI59"/>
      <c r="AJ59"/>
      <c r="AK59"/>
    </row>
    <row r="60" spans="2:41" ht="18" customHeight="1" x14ac:dyDescent="0.2">
      <c r="Z60" s="204" t="s">
        <v>1</v>
      </c>
      <c r="AA60" s="204"/>
      <c r="AB60" s="204"/>
      <c r="AC60" s="204"/>
      <c r="AD60" s="205" t="s">
        <v>175</v>
      </c>
      <c r="AE60" s="205"/>
      <c r="AF60" s="205"/>
      <c r="AG60" s="205"/>
      <c r="AH60" s="205"/>
      <c r="AI60" s="205"/>
      <c r="AJ60" s="205"/>
      <c r="AK60" s="205"/>
    </row>
    <row r="61" spans="2:41" ht="26.25" customHeight="1" x14ac:dyDescent="0.2">
      <c r="Z61" s="206" t="s">
        <v>4</v>
      </c>
      <c r="AA61" s="206"/>
      <c r="AB61" s="206"/>
      <c r="AC61" s="206"/>
      <c r="AD61" s="207"/>
      <c r="AE61" s="207"/>
      <c r="AF61" s="207"/>
      <c r="AG61" s="207"/>
      <c r="AH61" s="207"/>
      <c r="AI61" s="207"/>
      <c r="AJ61" s="207"/>
      <c r="AK61" s="207"/>
    </row>
    <row r="63" spans="2:41" ht="18" customHeight="1" x14ac:dyDescent="0.2">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8" t="s">
        <v>7</v>
      </c>
    </row>
    <row r="64" spans="2:41" ht="37.200000000000003" customHeight="1" x14ac:dyDescent="0.2">
      <c r="B64" s="138" t="s">
        <v>177</v>
      </c>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row>
    <row r="65" spans="2:37" ht="12.75" customHeight="1" thickBot="1" x14ac:dyDescent="0.25"/>
    <row r="66" spans="2:37" ht="21.75" customHeight="1" x14ac:dyDescent="0.2">
      <c r="B66" s="167" t="s">
        <v>90</v>
      </c>
      <c r="C66" s="168"/>
      <c r="D66" s="168"/>
      <c r="E66" s="169"/>
      <c r="F66" s="208" t="s">
        <v>21</v>
      </c>
      <c r="G66" s="209"/>
      <c r="H66" s="210"/>
      <c r="I66" s="211"/>
      <c r="J66" s="211"/>
      <c r="K66" s="177" t="s">
        <v>6</v>
      </c>
      <c r="L66" s="214" t="s">
        <v>74</v>
      </c>
      <c r="M66" s="168"/>
      <c r="N66" s="168"/>
      <c r="O66" s="169"/>
      <c r="P66" s="209" t="s">
        <v>21</v>
      </c>
      <c r="Q66" s="209"/>
      <c r="R66" s="117" t="s">
        <v>51</v>
      </c>
      <c r="S66" s="117"/>
      <c r="T66" s="117"/>
      <c r="U66" s="117"/>
      <c r="V66" s="117" t="s">
        <v>52</v>
      </c>
      <c r="W66" s="117"/>
      <c r="X66" s="117"/>
      <c r="Y66" s="117"/>
      <c r="Z66" s="116" t="s">
        <v>91</v>
      </c>
      <c r="AA66" s="117"/>
      <c r="AB66" s="117"/>
      <c r="AC66" s="117"/>
      <c r="AD66" s="117" t="s">
        <v>53</v>
      </c>
      <c r="AE66" s="117"/>
      <c r="AF66" s="117"/>
      <c r="AG66" s="117"/>
      <c r="AH66" s="117" t="s">
        <v>27</v>
      </c>
      <c r="AI66" s="117"/>
      <c r="AJ66" s="117"/>
      <c r="AK66" s="118"/>
    </row>
    <row r="67" spans="2:37" ht="9" customHeight="1" x14ac:dyDescent="0.2">
      <c r="B67" s="170"/>
      <c r="C67" s="171"/>
      <c r="D67" s="171"/>
      <c r="E67" s="172"/>
      <c r="F67" s="194"/>
      <c r="G67" s="195"/>
      <c r="H67" s="199"/>
      <c r="I67" s="200"/>
      <c r="J67" s="200"/>
      <c r="K67" s="178"/>
      <c r="L67" s="215"/>
      <c r="M67" s="171"/>
      <c r="N67" s="171"/>
      <c r="O67" s="172"/>
      <c r="P67" s="195"/>
      <c r="Q67" s="195"/>
      <c r="R67" s="197"/>
      <c r="S67" s="198"/>
      <c r="T67" s="198"/>
      <c r="U67" s="166" t="s">
        <v>6</v>
      </c>
      <c r="V67" s="197"/>
      <c r="W67" s="198"/>
      <c r="X67" s="198"/>
      <c r="Y67" s="166" t="s">
        <v>6</v>
      </c>
      <c r="Z67" s="197"/>
      <c r="AA67" s="198"/>
      <c r="AB67" s="198"/>
      <c r="AC67" s="166" t="s">
        <v>6</v>
      </c>
      <c r="AD67" s="197"/>
      <c r="AE67" s="198"/>
      <c r="AF67" s="198"/>
      <c r="AG67" s="166" t="s">
        <v>6</v>
      </c>
      <c r="AH67" s="217">
        <f>SUM(R67,V67,Z67,AD67)</f>
        <v>0</v>
      </c>
      <c r="AI67" s="218"/>
      <c r="AJ67" s="218"/>
      <c r="AK67" s="109" t="s">
        <v>6</v>
      </c>
    </row>
    <row r="68" spans="2:37" ht="9" customHeight="1" x14ac:dyDescent="0.2">
      <c r="B68" s="170"/>
      <c r="C68" s="171"/>
      <c r="D68" s="171"/>
      <c r="E68" s="172"/>
      <c r="F68" s="194"/>
      <c r="G68" s="195"/>
      <c r="H68" s="212"/>
      <c r="I68" s="213"/>
      <c r="J68" s="213"/>
      <c r="K68" s="112"/>
      <c r="L68" s="215"/>
      <c r="M68" s="171"/>
      <c r="N68" s="171"/>
      <c r="O68" s="172"/>
      <c r="P68" s="195"/>
      <c r="Q68" s="195"/>
      <c r="R68" s="212"/>
      <c r="S68" s="213"/>
      <c r="T68" s="213"/>
      <c r="U68" s="163"/>
      <c r="V68" s="212"/>
      <c r="W68" s="213"/>
      <c r="X68" s="213"/>
      <c r="Y68" s="163"/>
      <c r="Z68" s="212"/>
      <c r="AA68" s="213"/>
      <c r="AB68" s="213"/>
      <c r="AC68" s="163"/>
      <c r="AD68" s="212"/>
      <c r="AE68" s="213"/>
      <c r="AF68" s="213"/>
      <c r="AG68" s="163"/>
      <c r="AH68" s="219"/>
      <c r="AI68" s="220"/>
      <c r="AJ68" s="220"/>
      <c r="AK68" s="96"/>
    </row>
    <row r="69" spans="2:37" ht="21.75" customHeight="1" x14ac:dyDescent="0.2">
      <c r="B69" s="170"/>
      <c r="C69" s="171"/>
      <c r="D69" s="171"/>
      <c r="E69" s="172"/>
      <c r="F69" s="194" t="s">
        <v>25</v>
      </c>
      <c r="G69" s="195"/>
      <c r="H69" s="197"/>
      <c r="I69" s="198"/>
      <c r="J69" s="198"/>
      <c r="K69" s="111" t="s">
        <v>6</v>
      </c>
      <c r="L69" s="215"/>
      <c r="M69" s="171"/>
      <c r="N69" s="171"/>
      <c r="O69" s="172"/>
      <c r="P69" s="195" t="s">
        <v>25</v>
      </c>
      <c r="Q69" s="195"/>
      <c r="R69" s="113" t="s">
        <v>92</v>
      </c>
      <c r="S69" s="113"/>
      <c r="T69" s="113"/>
      <c r="U69" s="113"/>
      <c r="V69" s="113" t="s">
        <v>93</v>
      </c>
      <c r="W69" s="113"/>
      <c r="X69" s="113"/>
      <c r="Y69" s="113"/>
      <c r="Z69" s="299" t="s">
        <v>94</v>
      </c>
      <c r="AA69" s="113"/>
      <c r="AB69" s="113"/>
      <c r="AC69" s="113"/>
      <c r="AD69" s="300"/>
      <c r="AE69" s="301"/>
      <c r="AF69" s="301"/>
      <c r="AG69" s="302"/>
      <c r="AH69" s="113" t="s">
        <v>28</v>
      </c>
      <c r="AI69" s="113"/>
      <c r="AJ69" s="113"/>
      <c r="AK69" s="114"/>
    </row>
    <row r="70" spans="2:37" ht="9" customHeight="1" x14ac:dyDescent="0.2">
      <c r="B70" s="170"/>
      <c r="C70" s="171"/>
      <c r="D70" s="171"/>
      <c r="E70" s="172"/>
      <c r="F70" s="194"/>
      <c r="G70" s="196"/>
      <c r="H70" s="199"/>
      <c r="I70" s="200"/>
      <c r="J70" s="200"/>
      <c r="K70" s="178"/>
      <c r="L70" s="215"/>
      <c r="M70" s="171"/>
      <c r="N70" s="171"/>
      <c r="O70" s="172"/>
      <c r="P70" s="195"/>
      <c r="Q70" s="196"/>
      <c r="R70" s="197"/>
      <c r="S70" s="198"/>
      <c r="T70" s="198"/>
      <c r="U70" s="166" t="s">
        <v>6</v>
      </c>
      <c r="V70" s="197"/>
      <c r="W70" s="198"/>
      <c r="X70" s="198"/>
      <c r="Y70" s="166" t="s">
        <v>6</v>
      </c>
      <c r="Z70" s="197"/>
      <c r="AA70" s="198"/>
      <c r="AB70" s="198"/>
      <c r="AC70" s="166" t="s">
        <v>6</v>
      </c>
      <c r="AD70" s="183"/>
      <c r="AE70" s="184"/>
      <c r="AF70" s="184"/>
      <c r="AG70" s="303"/>
      <c r="AH70" s="217">
        <f>SUM(R70,V70,Z70)</f>
        <v>0</v>
      </c>
      <c r="AI70" s="218"/>
      <c r="AJ70" s="218"/>
      <c r="AK70" s="109" t="s">
        <v>6</v>
      </c>
    </row>
    <row r="71" spans="2:37" ht="9" customHeight="1" x14ac:dyDescent="0.2">
      <c r="B71" s="170"/>
      <c r="C71" s="171"/>
      <c r="D71" s="171"/>
      <c r="E71" s="172"/>
      <c r="F71" s="194"/>
      <c r="G71" s="196"/>
      <c r="H71" s="199"/>
      <c r="I71" s="200"/>
      <c r="J71" s="200"/>
      <c r="K71" s="178"/>
      <c r="L71" s="215"/>
      <c r="M71" s="171"/>
      <c r="N71" s="171"/>
      <c r="O71" s="172"/>
      <c r="P71" s="195"/>
      <c r="Q71" s="196"/>
      <c r="R71" s="199"/>
      <c r="S71" s="200"/>
      <c r="T71" s="200"/>
      <c r="U71" s="125"/>
      <c r="V71" s="199"/>
      <c r="W71" s="200"/>
      <c r="X71" s="200"/>
      <c r="Y71" s="125"/>
      <c r="Z71" s="199"/>
      <c r="AA71" s="200"/>
      <c r="AB71" s="200"/>
      <c r="AC71" s="125"/>
      <c r="AD71" s="183"/>
      <c r="AE71" s="184"/>
      <c r="AF71" s="184"/>
      <c r="AG71" s="303"/>
      <c r="AH71" s="219"/>
      <c r="AI71" s="220"/>
      <c r="AJ71" s="220"/>
      <c r="AK71" s="96"/>
    </row>
    <row r="72" spans="2:37" ht="21.75" customHeight="1" x14ac:dyDescent="0.2">
      <c r="B72" s="170"/>
      <c r="C72" s="171"/>
      <c r="D72" s="171"/>
      <c r="E72" s="172"/>
      <c r="F72" s="194" t="s">
        <v>26</v>
      </c>
      <c r="G72" s="195"/>
      <c r="H72" s="197"/>
      <c r="I72" s="198"/>
      <c r="J72" s="198"/>
      <c r="K72" s="111" t="s">
        <v>6</v>
      </c>
      <c r="L72" s="215"/>
      <c r="M72" s="171"/>
      <c r="N72" s="171"/>
      <c r="O72" s="172"/>
      <c r="P72" s="195" t="s">
        <v>26</v>
      </c>
      <c r="Q72" s="195"/>
      <c r="R72" s="113" t="s">
        <v>95</v>
      </c>
      <c r="S72" s="113"/>
      <c r="T72" s="113"/>
      <c r="U72" s="113"/>
      <c r="V72" s="113" t="s">
        <v>96</v>
      </c>
      <c r="W72" s="113"/>
      <c r="X72" s="113"/>
      <c r="Y72" s="113"/>
      <c r="Z72" s="113" t="s">
        <v>97</v>
      </c>
      <c r="AA72" s="113"/>
      <c r="AB72" s="113"/>
      <c r="AC72" s="113"/>
      <c r="AD72" s="183"/>
      <c r="AE72" s="184"/>
      <c r="AF72" s="184"/>
      <c r="AG72" s="303"/>
      <c r="AH72" s="113" t="s">
        <v>29</v>
      </c>
      <c r="AI72" s="113"/>
      <c r="AJ72" s="113"/>
      <c r="AK72" s="114"/>
    </row>
    <row r="73" spans="2:37" ht="9" customHeight="1" x14ac:dyDescent="0.2">
      <c r="B73" s="170"/>
      <c r="C73" s="171"/>
      <c r="D73" s="171"/>
      <c r="E73" s="172"/>
      <c r="F73" s="194"/>
      <c r="G73" s="196"/>
      <c r="H73" s="199"/>
      <c r="I73" s="200"/>
      <c r="J73" s="200"/>
      <c r="K73" s="178"/>
      <c r="L73" s="215"/>
      <c r="M73" s="171"/>
      <c r="N73" s="171"/>
      <c r="O73" s="172"/>
      <c r="P73" s="195"/>
      <c r="Q73" s="196"/>
      <c r="R73" s="197"/>
      <c r="S73" s="198"/>
      <c r="T73" s="198"/>
      <c r="U73" s="166" t="s">
        <v>6</v>
      </c>
      <c r="V73" s="197"/>
      <c r="W73" s="198"/>
      <c r="X73" s="198"/>
      <c r="Y73" s="166" t="s">
        <v>6</v>
      </c>
      <c r="Z73" s="197"/>
      <c r="AA73" s="198"/>
      <c r="AB73" s="198"/>
      <c r="AC73" s="166" t="s">
        <v>6</v>
      </c>
      <c r="AD73" s="183"/>
      <c r="AE73" s="184"/>
      <c r="AF73" s="184"/>
      <c r="AG73" s="303"/>
      <c r="AH73" s="217">
        <f>SUM(R73,V73,Z73)</f>
        <v>0</v>
      </c>
      <c r="AI73" s="218"/>
      <c r="AJ73" s="218"/>
      <c r="AK73" s="109" t="s">
        <v>6</v>
      </c>
    </row>
    <row r="74" spans="2:37" ht="9" customHeight="1" thickBot="1" x14ac:dyDescent="0.25">
      <c r="B74" s="186"/>
      <c r="C74" s="187"/>
      <c r="D74" s="187"/>
      <c r="E74" s="188"/>
      <c r="F74" s="238"/>
      <c r="G74" s="239"/>
      <c r="H74" s="222"/>
      <c r="I74" s="223"/>
      <c r="J74" s="223"/>
      <c r="K74" s="126"/>
      <c r="L74" s="216"/>
      <c r="M74" s="187"/>
      <c r="N74" s="187"/>
      <c r="O74" s="188"/>
      <c r="P74" s="240"/>
      <c r="Q74" s="239"/>
      <c r="R74" s="222"/>
      <c r="S74" s="223"/>
      <c r="T74" s="223"/>
      <c r="U74" s="221"/>
      <c r="V74" s="222"/>
      <c r="W74" s="223"/>
      <c r="X74" s="223"/>
      <c r="Y74" s="221"/>
      <c r="Z74" s="222"/>
      <c r="AA74" s="223"/>
      <c r="AB74" s="223"/>
      <c r="AC74" s="221"/>
      <c r="AD74" s="190"/>
      <c r="AE74" s="191"/>
      <c r="AF74" s="191"/>
      <c r="AG74" s="304"/>
      <c r="AH74" s="326"/>
      <c r="AI74" s="327"/>
      <c r="AJ74" s="327"/>
      <c r="AK74" s="232"/>
    </row>
    <row r="75" spans="2:37" ht="15" customHeight="1" x14ac:dyDescent="0.2">
      <c r="B75" s="156" t="s">
        <v>15</v>
      </c>
      <c r="C75" s="157"/>
      <c r="D75" s="214" t="s">
        <v>10</v>
      </c>
      <c r="E75" s="169"/>
      <c r="F75" s="117" t="s">
        <v>8</v>
      </c>
      <c r="G75" s="117"/>
      <c r="H75" s="117"/>
      <c r="I75" s="117"/>
      <c r="J75" s="117"/>
      <c r="K75" s="117"/>
      <c r="L75" s="117" t="s">
        <v>9</v>
      </c>
      <c r="M75" s="117"/>
      <c r="N75" s="117"/>
      <c r="O75" s="117"/>
      <c r="P75" s="117"/>
      <c r="Q75" s="117"/>
      <c r="R75" s="116" t="s">
        <v>49</v>
      </c>
      <c r="S75" s="117"/>
      <c r="T75" s="117"/>
      <c r="U75" s="117"/>
      <c r="V75" s="117"/>
      <c r="W75" s="117"/>
      <c r="X75" s="29"/>
      <c r="Y75" s="121" t="s">
        <v>109</v>
      </c>
      <c r="Z75" s="92"/>
      <c r="AA75" s="92"/>
      <c r="AB75" s="92"/>
      <c r="AC75" s="92"/>
      <c r="AD75" s="92"/>
      <c r="AE75" s="122"/>
      <c r="AF75" s="210">
        <v>160</v>
      </c>
      <c r="AG75" s="211"/>
      <c r="AH75" s="211"/>
      <c r="AI75" s="176" t="s">
        <v>11</v>
      </c>
      <c r="AJ75" s="176"/>
      <c r="AK75" s="233"/>
    </row>
    <row r="76" spans="2:37" ht="15" customHeight="1" thickBot="1" x14ac:dyDescent="0.25">
      <c r="B76" s="158"/>
      <c r="C76" s="159"/>
      <c r="D76" s="215"/>
      <c r="E76" s="172"/>
      <c r="F76" s="113"/>
      <c r="G76" s="113"/>
      <c r="H76" s="113"/>
      <c r="I76" s="113"/>
      <c r="J76" s="113"/>
      <c r="K76" s="113"/>
      <c r="L76" s="113"/>
      <c r="M76" s="113"/>
      <c r="N76" s="113"/>
      <c r="O76" s="113"/>
      <c r="P76" s="113"/>
      <c r="Q76" s="113"/>
      <c r="R76" s="225"/>
      <c r="S76" s="225"/>
      <c r="T76" s="225"/>
      <c r="U76" s="225"/>
      <c r="V76" s="225"/>
      <c r="W76" s="225"/>
      <c r="X76" s="30"/>
      <c r="Y76" s="162"/>
      <c r="Z76" s="95"/>
      <c r="AA76" s="95"/>
      <c r="AB76" s="95"/>
      <c r="AC76" s="95"/>
      <c r="AD76" s="95"/>
      <c r="AE76" s="163"/>
      <c r="AF76" s="212"/>
      <c r="AG76" s="213"/>
      <c r="AH76" s="213"/>
      <c r="AI76" s="120"/>
      <c r="AJ76" s="120"/>
      <c r="AK76" s="234"/>
    </row>
    <row r="77" spans="2:37" ht="18" customHeight="1" thickBot="1" x14ac:dyDescent="0.25">
      <c r="B77" s="158"/>
      <c r="C77" s="159"/>
      <c r="D77" s="215"/>
      <c r="E77" s="172"/>
      <c r="F77" s="226"/>
      <c r="G77" s="226"/>
      <c r="H77" s="226"/>
      <c r="I77" s="226"/>
      <c r="J77" s="226"/>
      <c r="K77" s="226"/>
      <c r="L77" s="228" t="s">
        <v>14</v>
      </c>
      <c r="M77" s="228"/>
      <c r="N77" s="228"/>
      <c r="O77" s="228"/>
      <c r="P77" s="228"/>
      <c r="Q77" s="229"/>
      <c r="R77" s="235" t="s">
        <v>50</v>
      </c>
      <c r="S77" s="236"/>
      <c r="T77" s="236"/>
      <c r="U77" s="236"/>
      <c r="V77" s="236"/>
      <c r="W77" s="237"/>
      <c r="X77" s="30"/>
      <c r="Y77" s="30"/>
      <c r="Z77" s="30"/>
      <c r="AA77" s="30"/>
      <c r="AB77" s="30"/>
      <c r="AC77" s="30"/>
      <c r="AD77" s="30"/>
      <c r="AE77" s="30"/>
      <c r="AF77" s="30"/>
      <c r="AG77" s="30"/>
      <c r="AH77" s="30"/>
      <c r="AI77" s="30"/>
      <c r="AJ77" s="30"/>
      <c r="AK77" s="31"/>
    </row>
    <row r="78" spans="2:37" ht="18" customHeight="1" x14ac:dyDescent="0.2">
      <c r="B78" s="158"/>
      <c r="C78" s="159"/>
      <c r="D78" s="215"/>
      <c r="E78" s="172"/>
      <c r="F78" s="226"/>
      <c r="G78" s="226"/>
      <c r="H78" s="226"/>
      <c r="I78" s="226"/>
      <c r="J78" s="226"/>
      <c r="K78" s="226"/>
      <c r="L78" s="226"/>
      <c r="M78" s="226"/>
      <c r="N78" s="226"/>
      <c r="O78" s="226"/>
      <c r="P78" s="226"/>
      <c r="Q78" s="226"/>
      <c r="R78" s="30"/>
      <c r="S78" s="30"/>
      <c r="T78" s="30"/>
      <c r="U78" s="30"/>
      <c r="V78" s="30"/>
      <c r="W78" s="30"/>
      <c r="X78" s="30"/>
      <c r="Y78" s="30"/>
      <c r="Z78" s="30"/>
      <c r="AA78" s="30"/>
      <c r="AB78" s="30"/>
      <c r="AC78" s="30"/>
      <c r="AD78" s="30"/>
      <c r="AE78" s="30"/>
      <c r="AF78" s="30"/>
      <c r="AG78" s="30"/>
      <c r="AH78" s="30"/>
      <c r="AI78" s="30"/>
      <c r="AJ78" s="30"/>
      <c r="AK78" s="31"/>
    </row>
    <row r="79" spans="2:37" ht="18" customHeight="1" x14ac:dyDescent="0.2">
      <c r="B79" s="158"/>
      <c r="C79" s="159"/>
      <c r="D79" s="215"/>
      <c r="E79" s="172"/>
      <c r="F79" s="201"/>
      <c r="G79" s="202"/>
      <c r="H79" s="202"/>
      <c r="I79" s="202"/>
      <c r="J79" s="202"/>
      <c r="K79" s="203"/>
      <c r="L79" s="201"/>
      <c r="M79" s="202"/>
      <c r="N79" s="202"/>
      <c r="O79" s="202"/>
      <c r="P79" s="202"/>
      <c r="Q79" s="203"/>
      <c r="R79" s="30"/>
      <c r="S79" s="30"/>
      <c r="T79" s="30"/>
      <c r="U79" s="30"/>
      <c r="V79" s="30"/>
      <c r="W79" s="30"/>
      <c r="X79" s="30"/>
      <c r="Y79" s="30"/>
      <c r="Z79" s="30"/>
      <c r="AA79" s="30"/>
      <c r="AB79" s="30"/>
      <c r="AC79" s="30"/>
      <c r="AD79" s="30"/>
      <c r="AE79" s="30"/>
      <c r="AF79" s="30"/>
      <c r="AG79" s="30"/>
      <c r="AH79" s="30"/>
      <c r="AI79" s="30"/>
      <c r="AJ79" s="30"/>
      <c r="AK79" s="31"/>
    </row>
    <row r="80" spans="2:37" ht="18" customHeight="1" x14ac:dyDescent="0.2">
      <c r="B80" s="158"/>
      <c r="C80" s="159"/>
      <c r="D80" s="215"/>
      <c r="E80" s="172"/>
      <c r="F80" s="201"/>
      <c r="G80" s="202"/>
      <c r="H80" s="202"/>
      <c r="I80" s="202"/>
      <c r="J80" s="202"/>
      <c r="K80" s="203"/>
      <c r="L80" s="201"/>
      <c r="M80" s="202"/>
      <c r="N80" s="202"/>
      <c r="O80" s="202"/>
      <c r="P80" s="202"/>
      <c r="Q80" s="203"/>
      <c r="R80" s="30"/>
      <c r="S80" s="30"/>
      <c r="T80" s="30"/>
      <c r="U80" s="30"/>
      <c r="V80" s="30"/>
      <c r="W80" s="30"/>
      <c r="X80" s="30"/>
      <c r="Y80" s="30"/>
      <c r="Z80" s="30"/>
      <c r="AA80" s="30"/>
      <c r="AB80" s="30"/>
      <c r="AC80" s="30"/>
      <c r="AD80" s="30"/>
      <c r="AE80" s="30"/>
      <c r="AF80" s="30"/>
      <c r="AG80" s="30"/>
      <c r="AH80" s="30"/>
      <c r="AI80" s="30"/>
      <c r="AJ80" s="30"/>
      <c r="AK80" s="31"/>
    </row>
    <row r="81" spans="2:37" ht="18" customHeight="1" x14ac:dyDescent="0.2">
      <c r="B81" s="158"/>
      <c r="C81" s="159"/>
      <c r="D81" s="215"/>
      <c r="E81" s="172"/>
      <c r="F81" s="201"/>
      <c r="G81" s="202"/>
      <c r="H81" s="202"/>
      <c r="I81" s="202"/>
      <c r="J81" s="202"/>
      <c r="K81" s="203"/>
      <c r="L81" s="201"/>
      <c r="M81" s="202"/>
      <c r="N81" s="202"/>
      <c r="O81" s="202"/>
      <c r="P81" s="202"/>
      <c r="Q81" s="203"/>
      <c r="R81" s="30"/>
      <c r="S81" s="30"/>
      <c r="T81" s="30"/>
      <c r="U81" s="30"/>
      <c r="V81" s="30"/>
      <c r="W81" s="30"/>
      <c r="X81" s="30"/>
      <c r="Y81" s="30"/>
      <c r="Z81" s="30"/>
      <c r="AA81" s="30"/>
      <c r="AB81" s="30"/>
      <c r="AC81" s="30"/>
      <c r="AD81" s="30"/>
      <c r="AE81" s="30"/>
      <c r="AF81" s="30"/>
      <c r="AG81" s="30"/>
      <c r="AH81" s="30"/>
      <c r="AI81" s="30"/>
      <c r="AJ81" s="30"/>
      <c r="AK81" s="31"/>
    </row>
    <row r="82" spans="2:37" ht="18" customHeight="1" x14ac:dyDescent="0.2">
      <c r="B82" s="158"/>
      <c r="C82" s="159"/>
      <c r="D82" s="215"/>
      <c r="E82" s="172"/>
      <c r="F82" s="201"/>
      <c r="G82" s="202"/>
      <c r="H82" s="202"/>
      <c r="I82" s="202"/>
      <c r="J82" s="202"/>
      <c r="K82" s="203"/>
      <c r="L82" s="201"/>
      <c r="M82" s="202"/>
      <c r="N82" s="202"/>
      <c r="O82" s="202"/>
      <c r="P82" s="202"/>
      <c r="Q82" s="203"/>
      <c r="R82" s="30"/>
      <c r="S82" s="30"/>
      <c r="T82" s="30"/>
      <c r="U82" s="30"/>
      <c r="V82" s="30"/>
      <c r="W82" s="30"/>
      <c r="X82" s="30"/>
      <c r="Y82" s="30"/>
      <c r="Z82" s="30"/>
      <c r="AA82" s="30"/>
      <c r="AB82" s="30"/>
      <c r="AC82" s="30"/>
      <c r="AD82" s="30"/>
      <c r="AE82" s="30"/>
      <c r="AF82" s="30"/>
      <c r="AG82" s="30"/>
      <c r="AH82" s="30"/>
      <c r="AI82" s="30"/>
      <c r="AJ82" s="30"/>
      <c r="AK82" s="31"/>
    </row>
    <row r="83" spans="2:37" ht="18" customHeight="1" x14ac:dyDescent="0.2">
      <c r="B83" s="158"/>
      <c r="C83" s="159"/>
      <c r="D83" s="215"/>
      <c r="E83" s="172"/>
      <c r="F83" s="201"/>
      <c r="G83" s="202"/>
      <c r="H83" s="202"/>
      <c r="I83" s="202"/>
      <c r="J83" s="202"/>
      <c r="K83" s="203"/>
      <c r="L83" s="201"/>
      <c r="M83" s="202"/>
      <c r="N83" s="202"/>
      <c r="O83" s="202"/>
      <c r="P83" s="202"/>
      <c r="Q83" s="203"/>
      <c r="R83" s="30"/>
      <c r="S83" s="30"/>
      <c r="T83" s="30"/>
      <c r="U83" s="30"/>
      <c r="V83" s="30"/>
      <c r="W83" s="30"/>
      <c r="X83" s="30"/>
      <c r="Y83" s="30"/>
      <c r="Z83" s="30"/>
      <c r="AA83" s="30"/>
      <c r="AB83" s="30"/>
      <c r="AC83" s="30"/>
      <c r="AD83" s="30"/>
      <c r="AE83" s="30"/>
      <c r="AF83" s="30"/>
      <c r="AG83" s="30"/>
      <c r="AH83" s="30"/>
      <c r="AI83" s="30"/>
      <c r="AJ83" s="30"/>
      <c r="AK83" s="31"/>
    </row>
    <row r="84" spans="2:37" ht="18" customHeight="1" x14ac:dyDescent="0.2">
      <c r="B84" s="158"/>
      <c r="C84" s="159"/>
      <c r="D84" s="215"/>
      <c r="E84" s="172"/>
      <c r="F84" s="201"/>
      <c r="G84" s="202"/>
      <c r="H84" s="202"/>
      <c r="I84" s="202"/>
      <c r="J84" s="202"/>
      <c r="K84" s="203"/>
      <c r="L84" s="201"/>
      <c r="M84" s="202"/>
      <c r="N84" s="202"/>
      <c r="O84" s="202"/>
      <c r="P84" s="202"/>
      <c r="Q84" s="203"/>
      <c r="R84" s="30"/>
      <c r="S84" s="30"/>
      <c r="T84" s="30"/>
      <c r="U84" s="30"/>
      <c r="V84" s="30"/>
      <c r="W84" s="30"/>
      <c r="X84" s="30"/>
      <c r="Y84" s="30"/>
      <c r="Z84" s="30"/>
      <c r="AA84" s="30"/>
      <c r="AB84" s="30"/>
      <c r="AC84" s="30"/>
      <c r="AD84" s="30"/>
      <c r="AE84" s="30"/>
      <c r="AF84" s="30"/>
      <c r="AG84" s="30"/>
      <c r="AH84" s="30"/>
      <c r="AI84" s="30"/>
      <c r="AJ84" s="30"/>
      <c r="AK84" s="31"/>
    </row>
    <row r="85" spans="2:37" ht="18" customHeight="1" x14ac:dyDescent="0.2">
      <c r="B85" s="158"/>
      <c r="C85" s="159"/>
      <c r="D85" s="215"/>
      <c r="E85" s="172"/>
      <c r="F85" s="201"/>
      <c r="G85" s="202"/>
      <c r="H85" s="202"/>
      <c r="I85" s="202"/>
      <c r="J85" s="202"/>
      <c r="K85" s="203"/>
      <c r="L85" s="201"/>
      <c r="M85" s="202"/>
      <c r="N85" s="202"/>
      <c r="O85" s="202"/>
      <c r="P85" s="202"/>
      <c r="Q85" s="203"/>
      <c r="R85" s="30"/>
      <c r="S85" s="30"/>
      <c r="T85" s="30"/>
      <c r="U85" s="30"/>
      <c r="V85" s="30"/>
      <c r="W85" s="30"/>
      <c r="X85" s="30"/>
      <c r="Y85" s="30"/>
      <c r="Z85" s="30"/>
      <c r="AA85" s="30"/>
      <c r="AB85" s="30"/>
      <c r="AC85" s="30"/>
      <c r="AD85" s="30"/>
      <c r="AE85" s="30"/>
      <c r="AF85" s="30"/>
      <c r="AG85" s="30"/>
      <c r="AH85" s="30"/>
      <c r="AI85" s="30"/>
      <c r="AJ85" s="30"/>
      <c r="AK85" s="31"/>
    </row>
    <row r="86" spans="2:37" ht="18" customHeight="1" x14ac:dyDescent="0.2">
      <c r="B86" s="158"/>
      <c r="C86" s="159"/>
      <c r="D86" s="215"/>
      <c r="E86" s="172"/>
      <c r="F86" s="226"/>
      <c r="G86" s="226"/>
      <c r="H86" s="226"/>
      <c r="I86" s="226"/>
      <c r="J86" s="226"/>
      <c r="K86" s="226"/>
      <c r="L86" s="201"/>
      <c r="M86" s="202"/>
      <c r="N86" s="202"/>
      <c r="O86" s="202"/>
      <c r="P86" s="202"/>
      <c r="Q86" s="203"/>
      <c r="R86" s="30"/>
      <c r="S86" s="30"/>
      <c r="T86" s="30"/>
      <c r="U86" s="30"/>
      <c r="V86" s="30"/>
      <c r="W86" s="30"/>
      <c r="X86" s="30"/>
      <c r="Y86" s="30"/>
      <c r="Z86" s="30"/>
      <c r="AA86" s="30"/>
      <c r="AB86" s="30"/>
      <c r="AC86" s="30"/>
      <c r="AD86" s="30"/>
      <c r="AE86" s="30"/>
      <c r="AF86" s="30"/>
      <c r="AG86" s="30"/>
      <c r="AH86" s="30"/>
      <c r="AI86" s="30"/>
      <c r="AJ86" s="30"/>
      <c r="AK86" s="31"/>
    </row>
    <row r="87" spans="2:37" ht="18" customHeight="1" x14ac:dyDescent="0.2">
      <c r="B87" s="158"/>
      <c r="C87" s="159"/>
      <c r="D87" s="215"/>
      <c r="E87" s="172"/>
      <c r="F87" s="201"/>
      <c r="G87" s="202"/>
      <c r="H87" s="202"/>
      <c r="I87" s="202"/>
      <c r="J87" s="202"/>
      <c r="K87" s="203"/>
      <c r="L87" s="201"/>
      <c r="M87" s="202"/>
      <c r="N87" s="202"/>
      <c r="O87" s="202"/>
      <c r="P87" s="202"/>
      <c r="Q87" s="203"/>
      <c r="R87" s="30"/>
      <c r="S87" s="30"/>
      <c r="T87" s="30"/>
      <c r="U87" s="30"/>
      <c r="V87" s="30"/>
      <c r="W87" s="30"/>
      <c r="X87" s="30"/>
      <c r="Y87" s="30"/>
      <c r="Z87" s="30"/>
      <c r="AA87" s="30"/>
      <c r="AB87" s="30"/>
      <c r="AC87" s="30"/>
      <c r="AD87" s="30"/>
      <c r="AE87" s="30"/>
      <c r="AF87" s="30"/>
      <c r="AG87" s="30"/>
      <c r="AH87" s="30"/>
      <c r="AI87" s="30"/>
      <c r="AJ87" s="30"/>
      <c r="AK87" s="31"/>
    </row>
    <row r="88" spans="2:37" ht="18" customHeight="1" x14ac:dyDescent="0.2">
      <c r="B88" s="158"/>
      <c r="C88" s="159"/>
      <c r="D88" s="215"/>
      <c r="E88" s="172"/>
      <c r="F88" s="201"/>
      <c r="G88" s="202"/>
      <c r="H88" s="202"/>
      <c r="I88" s="202"/>
      <c r="J88" s="202"/>
      <c r="K88" s="203"/>
      <c r="L88" s="201"/>
      <c r="M88" s="202"/>
      <c r="N88" s="202"/>
      <c r="O88" s="202"/>
      <c r="P88" s="202"/>
      <c r="Q88" s="203"/>
      <c r="R88" s="30"/>
      <c r="S88" s="30"/>
      <c r="T88" s="30"/>
      <c r="U88" s="30"/>
      <c r="V88" s="30"/>
      <c r="W88" s="30"/>
      <c r="X88" s="30"/>
      <c r="Y88" s="30"/>
      <c r="Z88" s="30"/>
      <c r="AA88" s="30"/>
      <c r="AB88" s="30"/>
      <c r="AC88" s="30"/>
      <c r="AD88" s="30"/>
      <c r="AE88" s="30"/>
      <c r="AF88" s="30"/>
      <c r="AG88" s="30"/>
      <c r="AH88" s="30"/>
      <c r="AI88" s="30"/>
      <c r="AJ88" s="30"/>
      <c r="AK88" s="31"/>
    </row>
    <row r="89" spans="2:37" ht="18" customHeight="1" x14ac:dyDescent="0.2">
      <c r="B89" s="158"/>
      <c r="C89" s="159"/>
      <c r="D89" s="215"/>
      <c r="E89" s="172"/>
      <c r="F89" s="226"/>
      <c r="G89" s="226"/>
      <c r="H89" s="226"/>
      <c r="I89" s="226"/>
      <c r="J89" s="226"/>
      <c r="K89" s="226"/>
      <c r="L89" s="201"/>
      <c r="M89" s="202"/>
      <c r="N89" s="202"/>
      <c r="O89" s="202"/>
      <c r="P89" s="202"/>
      <c r="Q89" s="203"/>
      <c r="R89" s="30"/>
      <c r="S89" s="30"/>
      <c r="T89" s="30"/>
      <c r="U89" s="30"/>
      <c r="V89" s="30"/>
      <c r="W89" s="30"/>
      <c r="X89" s="30"/>
      <c r="Y89" s="30"/>
      <c r="Z89" s="30"/>
      <c r="AA89" s="30"/>
      <c r="AB89" s="30"/>
      <c r="AC89" s="30"/>
      <c r="AD89" s="30"/>
      <c r="AE89" s="30"/>
      <c r="AF89" s="30"/>
      <c r="AG89" s="30"/>
      <c r="AH89" s="30"/>
      <c r="AI89" s="30"/>
      <c r="AJ89" s="30"/>
      <c r="AK89" s="31"/>
    </row>
    <row r="90" spans="2:37" ht="18" customHeight="1" x14ac:dyDescent="0.2">
      <c r="B90" s="158"/>
      <c r="C90" s="159"/>
      <c r="D90" s="215"/>
      <c r="E90" s="172"/>
      <c r="F90" s="201"/>
      <c r="G90" s="202"/>
      <c r="H90" s="202"/>
      <c r="I90" s="202"/>
      <c r="J90" s="202"/>
      <c r="K90" s="203"/>
      <c r="L90" s="201"/>
      <c r="M90" s="202"/>
      <c r="N90" s="202"/>
      <c r="O90" s="202"/>
      <c r="P90" s="202"/>
      <c r="Q90" s="203"/>
      <c r="R90" s="30"/>
      <c r="S90" s="30"/>
      <c r="T90" s="30"/>
      <c r="U90" s="30"/>
      <c r="V90" s="30"/>
      <c r="W90" s="30"/>
      <c r="X90" s="30"/>
      <c r="Y90" s="30"/>
      <c r="Z90" s="30"/>
      <c r="AA90" s="30"/>
      <c r="AB90" s="30"/>
      <c r="AC90" s="30"/>
      <c r="AD90" s="30"/>
      <c r="AE90" s="30"/>
      <c r="AF90" s="30"/>
      <c r="AG90" s="30"/>
      <c r="AH90" s="30"/>
      <c r="AI90" s="30"/>
      <c r="AJ90" s="30"/>
      <c r="AK90" s="31"/>
    </row>
    <row r="91" spans="2:37" ht="18" customHeight="1" x14ac:dyDescent="0.2">
      <c r="B91" s="158"/>
      <c r="C91" s="159"/>
      <c r="D91" s="215"/>
      <c r="E91" s="172"/>
      <c r="F91" s="226"/>
      <c r="G91" s="226"/>
      <c r="H91" s="226"/>
      <c r="I91" s="226"/>
      <c r="J91" s="226"/>
      <c r="K91" s="226"/>
      <c r="L91" s="226"/>
      <c r="M91" s="226"/>
      <c r="N91" s="226"/>
      <c r="O91" s="226"/>
      <c r="P91" s="226"/>
      <c r="Q91" s="226"/>
      <c r="R91" s="30"/>
      <c r="S91" s="32" t="s">
        <v>30</v>
      </c>
      <c r="T91" s="14" t="s">
        <v>12</v>
      </c>
      <c r="U91" s="227">
        <f>MIN(COUNTA(F78:K92),COUNTA(L78:Q92))-IF(R77="専任",0,1)</f>
        <v>0</v>
      </c>
      <c r="V91" s="227"/>
      <c r="W91" s="15" t="s">
        <v>13</v>
      </c>
      <c r="X91" s="50" t="s">
        <v>17</v>
      </c>
      <c r="Y91" s="30"/>
      <c r="Z91" s="30"/>
      <c r="AA91" s="30"/>
      <c r="AB91" s="30"/>
      <c r="AC91" s="30"/>
      <c r="AD91" s="30"/>
      <c r="AE91" s="30"/>
      <c r="AF91" s="30"/>
      <c r="AG91" s="30"/>
      <c r="AH91" s="30"/>
      <c r="AI91" s="30"/>
      <c r="AJ91" s="30"/>
      <c r="AK91" s="31"/>
    </row>
    <row r="92" spans="2:37" ht="18" customHeight="1" x14ac:dyDescent="0.2">
      <c r="B92" s="158"/>
      <c r="C92" s="159"/>
      <c r="D92" s="224"/>
      <c r="E92" s="175"/>
      <c r="F92" s="226"/>
      <c r="G92" s="226"/>
      <c r="H92" s="226"/>
      <c r="I92" s="226"/>
      <c r="J92" s="226"/>
      <c r="K92" s="226"/>
      <c r="L92" s="226"/>
      <c r="M92" s="226"/>
      <c r="N92" s="226"/>
      <c r="O92" s="226"/>
      <c r="P92" s="226"/>
      <c r="Q92" s="226"/>
      <c r="R92" s="33"/>
      <c r="S92" s="30"/>
      <c r="T92" s="30"/>
      <c r="U92" s="30"/>
      <c r="V92" s="30"/>
      <c r="W92" s="30"/>
      <c r="X92" s="30"/>
      <c r="Y92" s="30"/>
      <c r="Z92" s="30"/>
      <c r="AA92" s="30"/>
      <c r="AB92" s="30"/>
      <c r="AC92" s="30"/>
      <c r="AD92" s="30"/>
      <c r="AE92" s="30"/>
      <c r="AF92" s="30"/>
      <c r="AG92" s="30"/>
      <c r="AH92" s="30"/>
      <c r="AI92" s="30"/>
      <c r="AJ92" s="30"/>
      <c r="AK92" s="31"/>
    </row>
    <row r="93" spans="2:37" ht="9.75" customHeight="1" x14ac:dyDescent="0.2">
      <c r="B93" s="158"/>
      <c r="C93" s="159"/>
      <c r="D93" s="230" t="s">
        <v>75</v>
      </c>
      <c r="E93" s="231"/>
      <c r="F93" s="113" t="s">
        <v>8</v>
      </c>
      <c r="G93" s="113"/>
      <c r="H93" s="113"/>
      <c r="I93" s="113"/>
      <c r="J93" s="113"/>
      <c r="K93" s="113"/>
      <c r="L93" s="113" t="s">
        <v>9</v>
      </c>
      <c r="M93" s="113"/>
      <c r="N93" s="113"/>
      <c r="O93" s="113"/>
      <c r="P93" s="113"/>
      <c r="Q93" s="113"/>
      <c r="R93" s="34"/>
      <c r="S93" s="35"/>
      <c r="T93" s="35"/>
      <c r="U93" s="35"/>
      <c r="V93" s="35"/>
      <c r="W93" s="35"/>
      <c r="X93" s="30"/>
      <c r="Y93" s="30"/>
      <c r="Z93" s="30"/>
      <c r="AA93" s="30"/>
      <c r="AB93" s="30"/>
      <c r="AC93" s="30"/>
      <c r="AD93" s="30"/>
      <c r="AE93" s="30"/>
      <c r="AF93" s="30"/>
      <c r="AG93" s="30"/>
      <c r="AH93" s="30"/>
      <c r="AI93" s="30"/>
      <c r="AJ93" s="30"/>
      <c r="AK93" s="31"/>
    </row>
    <row r="94" spans="2:37" ht="9.75" customHeight="1" x14ac:dyDescent="0.2">
      <c r="B94" s="158"/>
      <c r="C94" s="159"/>
      <c r="D94" s="215"/>
      <c r="E94" s="172"/>
      <c r="F94" s="113"/>
      <c r="G94" s="113"/>
      <c r="H94" s="113"/>
      <c r="I94" s="113"/>
      <c r="J94" s="113"/>
      <c r="K94" s="113"/>
      <c r="L94" s="113"/>
      <c r="M94" s="113"/>
      <c r="N94" s="113"/>
      <c r="O94" s="113"/>
      <c r="P94" s="113"/>
      <c r="Q94" s="113"/>
      <c r="R94" s="34"/>
      <c r="S94" s="35"/>
      <c r="T94" s="35"/>
      <c r="U94" s="35"/>
      <c r="V94" s="35"/>
      <c r="W94" s="35"/>
      <c r="X94" s="30"/>
      <c r="Y94" s="30"/>
      <c r="Z94" s="30"/>
      <c r="AA94" s="30"/>
      <c r="AB94" s="30"/>
      <c r="AC94" s="30"/>
      <c r="AD94" s="30"/>
      <c r="AE94" s="30"/>
      <c r="AF94" s="30"/>
      <c r="AG94" s="30"/>
      <c r="AH94" s="30"/>
      <c r="AI94" s="30"/>
      <c r="AJ94" s="30"/>
      <c r="AK94" s="31"/>
    </row>
    <row r="95" spans="2:37" ht="18" customHeight="1" x14ac:dyDescent="0.2">
      <c r="B95" s="158"/>
      <c r="C95" s="159"/>
      <c r="D95" s="215"/>
      <c r="E95" s="172"/>
      <c r="F95" s="226"/>
      <c r="G95" s="226"/>
      <c r="H95" s="226"/>
      <c r="I95" s="226"/>
      <c r="J95" s="226"/>
      <c r="K95" s="226"/>
      <c r="L95" s="226"/>
      <c r="M95" s="226"/>
      <c r="N95" s="226"/>
      <c r="O95" s="226"/>
      <c r="P95" s="226"/>
      <c r="Q95" s="226"/>
      <c r="R95" s="34"/>
      <c r="S95" s="35"/>
      <c r="T95" s="35"/>
      <c r="U95" s="35"/>
      <c r="V95" s="35"/>
      <c r="W95" s="35"/>
      <c r="X95" s="30"/>
      <c r="Y95" s="4"/>
      <c r="Z95" s="4"/>
      <c r="AA95" s="4"/>
      <c r="AB95" s="4"/>
      <c r="AC95" s="5"/>
      <c r="AD95" s="30"/>
      <c r="AE95" s="30"/>
      <c r="AF95" s="30"/>
      <c r="AG95" s="30"/>
      <c r="AH95" s="30"/>
      <c r="AI95" s="30"/>
      <c r="AJ95" s="30"/>
      <c r="AK95" s="31"/>
    </row>
    <row r="96" spans="2:37" ht="18" customHeight="1" x14ac:dyDescent="0.2">
      <c r="B96" s="158"/>
      <c r="C96" s="159"/>
      <c r="D96" s="215"/>
      <c r="E96" s="172"/>
      <c r="F96" s="226"/>
      <c r="G96" s="226"/>
      <c r="H96" s="226"/>
      <c r="I96" s="226"/>
      <c r="J96" s="226"/>
      <c r="K96" s="226"/>
      <c r="L96" s="226"/>
      <c r="M96" s="226"/>
      <c r="N96" s="226"/>
      <c r="O96" s="226"/>
      <c r="P96" s="226"/>
      <c r="Q96" s="226"/>
      <c r="R96" s="34"/>
      <c r="S96" s="35"/>
      <c r="T96" s="35"/>
      <c r="U96" s="35"/>
      <c r="V96" s="35"/>
      <c r="W96" s="35"/>
      <c r="X96" s="30"/>
      <c r="Y96" s="4"/>
      <c r="Z96" s="5"/>
      <c r="AA96" s="3"/>
      <c r="AB96" s="3"/>
      <c r="AC96" s="5"/>
      <c r="AD96" s="30"/>
      <c r="AE96" s="30"/>
      <c r="AF96" s="30"/>
      <c r="AG96" s="30"/>
      <c r="AH96" s="30"/>
      <c r="AI96" s="30"/>
      <c r="AJ96" s="30"/>
      <c r="AK96" s="31"/>
    </row>
    <row r="97" spans="2:41" ht="18" customHeight="1" x14ac:dyDescent="0.2">
      <c r="B97" s="158"/>
      <c r="C97" s="159"/>
      <c r="D97" s="215"/>
      <c r="E97" s="172"/>
      <c r="F97" s="226"/>
      <c r="G97" s="226"/>
      <c r="H97" s="226"/>
      <c r="I97" s="226"/>
      <c r="J97" s="226"/>
      <c r="K97" s="226"/>
      <c r="L97" s="226"/>
      <c r="M97" s="226"/>
      <c r="N97" s="226"/>
      <c r="O97" s="226"/>
      <c r="P97" s="226"/>
      <c r="Q97" s="226"/>
      <c r="R97" s="34"/>
      <c r="S97" s="36" t="s">
        <v>32</v>
      </c>
      <c r="T97" s="15" t="s">
        <v>12</v>
      </c>
      <c r="U97" s="227">
        <f>MIN(COUNTA(F95:K98),COUNTA(L95:Q98))</f>
        <v>0</v>
      </c>
      <c r="V97" s="227"/>
      <c r="W97" s="15" t="s">
        <v>13</v>
      </c>
      <c r="X97" s="30"/>
      <c r="Y97" s="4"/>
      <c r="Z97" s="4"/>
      <c r="AA97" s="4"/>
      <c r="AB97" s="4"/>
      <c r="AC97" s="4"/>
      <c r="AD97" s="30"/>
      <c r="AE97" s="30"/>
      <c r="AF97" s="30"/>
      <c r="AG97" s="30"/>
      <c r="AH97" s="30"/>
      <c r="AI97" s="30"/>
      <c r="AJ97" s="30"/>
      <c r="AK97" s="31"/>
    </row>
    <row r="98" spans="2:41" ht="18" customHeight="1" x14ac:dyDescent="0.2">
      <c r="B98" s="158"/>
      <c r="C98" s="159"/>
      <c r="D98" s="224"/>
      <c r="E98" s="175"/>
      <c r="F98" s="226"/>
      <c r="G98" s="226"/>
      <c r="H98" s="226"/>
      <c r="I98" s="226"/>
      <c r="J98" s="226"/>
      <c r="K98" s="226"/>
      <c r="L98" s="226"/>
      <c r="M98" s="226"/>
      <c r="N98" s="226"/>
      <c r="O98" s="226"/>
      <c r="P98" s="226"/>
      <c r="Q98" s="226"/>
      <c r="R98" s="37"/>
      <c r="S98" s="38"/>
      <c r="T98" s="38"/>
      <c r="U98" s="38"/>
      <c r="V98" s="38"/>
      <c r="W98" s="38"/>
      <c r="X98" s="30"/>
      <c r="Y98" s="4"/>
      <c r="Z98" s="5"/>
      <c r="AA98" s="3"/>
      <c r="AB98" s="3"/>
      <c r="AC98" s="5"/>
      <c r="AD98" s="30"/>
      <c r="AE98" s="30"/>
      <c r="AF98" s="30"/>
      <c r="AG98" s="30"/>
      <c r="AH98" s="30"/>
      <c r="AI98" s="30"/>
      <c r="AJ98" s="30"/>
      <c r="AK98" s="31"/>
    </row>
    <row r="99" spans="2:41" ht="9.75" customHeight="1" x14ac:dyDescent="0.2">
      <c r="B99" s="158" t="s">
        <v>16</v>
      </c>
      <c r="C99" s="159"/>
      <c r="D99" s="230" t="s">
        <v>38</v>
      </c>
      <c r="E99" s="231"/>
      <c r="F99" s="113" t="s">
        <v>8</v>
      </c>
      <c r="G99" s="113"/>
      <c r="H99" s="113"/>
      <c r="I99" s="113"/>
      <c r="J99" s="113"/>
      <c r="K99" s="113"/>
      <c r="L99" s="113" t="s">
        <v>9</v>
      </c>
      <c r="M99" s="113"/>
      <c r="N99" s="113"/>
      <c r="O99" s="113"/>
      <c r="P99" s="113"/>
      <c r="Q99" s="113"/>
      <c r="R99" s="113" t="s">
        <v>22</v>
      </c>
      <c r="S99" s="113"/>
      <c r="T99" s="113"/>
      <c r="U99" s="113"/>
      <c r="V99" s="113"/>
      <c r="W99" s="113"/>
      <c r="X99" s="30"/>
      <c r="Y99" s="30"/>
      <c r="Z99" s="30"/>
      <c r="AA99" s="30"/>
      <c r="AB99" s="30"/>
      <c r="AC99" s="30"/>
      <c r="AD99" s="30"/>
      <c r="AE99" s="30"/>
      <c r="AF99" s="30"/>
      <c r="AG99" s="30"/>
      <c r="AH99" s="30"/>
      <c r="AI99" s="30"/>
      <c r="AJ99" s="30"/>
      <c r="AK99" s="31"/>
    </row>
    <row r="100" spans="2:41" ht="9.75" customHeight="1" x14ac:dyDescent="0.2">
      <c r="B100" s="158"/>
      <c r="C100" s="159"/>
      <c r="D100" s="215"/>
      <c r="E100" s="172"/>
      <c r="F100" s="113"/>
      <c r="G100" s="113"/>
      <c r="H100" s="113"/>
      <c r="I100" s="113"/>
      <c r="J100" s="113"/>
      <c r="K100" s="113"/>
      <c r="L100" s="113"/>
      <c r="M100" s="113"/>
      <c r="N100" s="113"/>
      <c r="O100" s="113"/>
      <c r="P100" s="113"/>
      <c r="Q100" s="113"/>
      <c r="R100" s="113"/>
      <c r="S100" s="113"/>
      <c r="T100" s="113"/>
      <c r="U100" s="113"/>
      <c r="V100" s="113"/>
      <c r="W100" s="113"/>
      <c r="X100" s="30"/>
      <c r="Y100" s="30"/>
      <c r="Z100" s="30"/>
      <c r="AA100" s="30"/>
      <c r="AB100" s="30"/>
      <c r="AC100" s="30"/>
      <c r="AD100" s="30"/>
      <c r="AE100" s="30"/>
      <c r="AF100" s="30"/>
      <c r="AG100" s="30"/>
      <c r="AH100" s="30"/>
      <c r="AI100" s="30"/>
      <c r="AJ100" s="30"/>
      <c r="AK100" s="31"/>
    </row>
    <row r="101" spans="2:41" ht="18" customHeight="1" x14ac:dyDescent="0.2">
      <c r="B101" s="158"/>
      <c r="C101" s="159"/>
      <c r="D101" s="215"/>
      <c r="E101" s="172"/>
      <c r="F101" s="226"/>
      <c r="G101" s="226"/>
      <c r="H101" s="226"/>
      <c r="I101" s="226"/>
      <c r="J101" s="226"/>
      <c r="K101" s="226"/>
      <c r="L101" s="226"/>
      <c r="M101" s="226"/>
      <c r="N101" s="226"/>
      <c r="O101" s="226"/>
      <c r="P101" s="226"/>
      <c r="Q101" s="226"/>
      <c r="R101" s="226"/>
      <c r="S101" s="226"/>
      <c r="T101" s="201"/>
      <c r="U101" s="241" t="s">
        <v>11</v>
      </c>
      <c r="V101" s="113"/>
      <c r="W101" s="113"/>
      <c r="X101" s="30"/>
      <c r="Y101" s="30"/>
      <c r="Z101" s="30"/>
      <c r="AA101" s="30"/>
      <c r="AB101" s="30"/>
      <c r="AC101" s="30"/>
      <c r="AD101" s="30"/>
      <c r="AE101" s="30"/>
      <c r="AF101" s="30"/>
      <c r="AG101" s="30"/>
      <c r="AH101" s="30"/>
      <c r="AI101" s="30"/>
      <c r="AJ101" s="30"/>
      <c r="AK101" s="31"/>
    </row>
    <row r="102" spans="2:41" ht="18" customHeight="1" x14ac:dyDescent="0.2">
      <c r="B102" s="158"/>
      <c r="C102" s="159"/>
      <c r="D102" s="215"/>
      <c r="E102" s="172"/>
      <c r="F102" s="201"/>
      <c r="G102" s="202"/>
      <c r="H102" s="202"/>
      <c r="I102" s="202"/>
      <c r="J102" s="202"/>
      <c r="K102" s="203"/>
      <c r="L102" s="201"/>
      <c r="M102" s="202"/>
      <c r="N102" s="202"/>
      <c r="O102" s="202"/>
      <c r="P102" s="202"/>
      <c r="Q102" s="203"/>
      <c r="R102" s="201"/>
      <c r="S102" s="202"/>
      <c r="T102" s="202"/>
      <c r="U102" s="241" t="s">
        <v>11</v>
      </c>
      <c r="V102" s="113"/>
      <c r="W102" s="113"/>
      <c r="X102" s="30"/>
      <c r="Y102" s="30"/>
      <c r="Z102" s="30"/>
      <c r="AA102" s="30"/>
      <c r="AB102" s="30"/>
      <c r="AC102" s="30"/>
      <c r="AD102" s="30"/>
      <c r="AE102" s="30"/>
      <c r="AF102" s="30"/>
      <c r="AG102" s="30"/>
      <c r="AH102" s="30"/>
      <c r="AI102" s="30"/>
      <c r="AJ102" s="30"/>
      <c r="AK102" s="31"/>
    </row>
    <row r="103" spans="2:41" ht="18" customHeight="1" x14ac:dyDescent="0.2">
      <c r="B103" s="158"/>
      <c r="C103" s="159"/>
      <c r="D103" s="215"/>
      <c r="E103" s="172"/>
      <c r="F103" s="201"/>
      <c r="G103" s="202"/>
      <c r="H103" s="202"/>
      <c r="I103" s="202"/>
      <c r="J103" s="202"/>
      <c r="K103" s="203"/>
      <c r="L103" s="201"/>
      <c r="M103" s="202"/>
      <c r="N103" s="202"/>
      <c r="O103" s="202"/>
      <c r="P103" s="202"/>
      <c r="Q103" s="203"/>
      <c r="R103" s="201"/>
      <c r="S103" s="202"/>
      <c r="T103" s="202"/>
      <c r="U103" s="241" t="s">
        <v>11</v>
      </c>
      <c r="V103" s="113"/>
      <c r="W103" s="113"/>
      <c r="X103" s="30"/>
      <c r="Y103" s="30"/>
      <c r="Z103" s="30"/>
      <c r="AA103" s="30"/>
      <c r="AB103" s="30"/>
      <c r="AC103" s="30"/>
      <c r="AD103" s="30"/>
      <c r="AE103" s="30"/>
      <c r="AF103" s="30"/>
      <c r="AG103" s="30"/>
      <c r="AH103" s="30"/>
      <c r="AI103" s="30"/>
      <c r="AJ103" s="30"/>
      <c r="AK103" s="31"/>
    </row>
    <row r="104" spans="2:41" ht="18" customHeight="1" x14ac:dyDescent="0.2">
      <c r="B104" s="158"/>
      <c r="C104" s="159"/>
      <c r="D104" s="215"/>
      <c r="E104" s="172"/>
      <c r="F104" s="201"/>
      <c r="G104" s="202"/>
      <c r="H104" s="202"/>
      <c r="I104" s="202"/>
      <c r="J104" s="202"/>
      <c r="K104" s="203"/>
      <c r="L104" s="201"/>
      <c r="M104" s="202"/>
      <c r="N104" s="202"/>
      <c r="O104" s="202"/>
      <c r="P104" s="202"/>
      <c r="Q104" s="203"/>
      <c r="R104" s="201"/>
      <c r="S104" s="202"/>
      <c r="T104" s="202"/>
      <c r="U104" s="241" t="s">
        <v>11</v>
      </c>
      <c r="V104" s="113"/>
      <c r="W104" s="113"/>
      <c r="X104" s="30"/>
      <c r="Y104" s="30"/>
      <c r="Z104" s="30"/>
      <c r="AA104" s="30"/>
      <c r="AB104" s="30"/>
      <c r="AC104" s="30"/>
      <c r="AD104" s="30"/>
      <c r="AE104" s="30"/>
      <c r="AF104" s="30"/>
      <c r="AG104" s="30"/>
      <c r="AH104" s="30"/>
      <c r="AI104" s="30"/>
      <c r="AJ104" s="30"/>
      <c r="AK104" s="31"/>
    </row>
    <row r="105" spans="2:41" ht="18" customHeight="1" x14ac:dyDescent="0.2">
      <c r="B105" s="158"/>
      <c r="C105" s="159"/>
      <c r="D105" s="215"/>
      <c r="E105" s="172"/>
      <c r="F105" s="201"/>
      <c r="G105" s="202"/>
      <c r="H105" s="202"/>
      <c r="I105" s="202"/>
      <c r="J105" s="202"/>
      <c r="K105" s="203"/>
      <c r="L105" s="201"/>
      <c r="M105" s="202"/>
      <c r="N105" s="202"/>
      <c r="O105" s="202"/>
      <c r="P105" s="202"/>
      <c r="Q105" s="203"/>
      <c r="R105" s="201"/>
      <c r="S105" s="202"/>
      <c r="T105" s="202"/>
      <c r="U105" s="241" t="s">
        <v>11</v>
      </c>
      <c r="V105" s="113"/>
      <c r="W105" s="113"/>
      <c r="X105" s="30"/>
      <c r="Y105" s="30"/>
      <c r="Z105" s="30"/>
      <c r="AA105" s="30"/>
      <c r="AB105" s="30"/>
      <c r="AC105" s="30"/>
      <c r="AD105" s="30"/>
      <c r="AE105" s="30"/>
      <c r="AF105" s="30"/>
      <c r="AG105" s="30"/>
      <c r="AH105" s="30"/>
      <c r="AI105" s="30"/>
      <c r="AJ105" s="30"/>
      <c r="AK105" s="31"/>
    </row>
    <row r="106" spans="2:41" ht="18" customHeight="1" x14ac:dyDescent="0.2">
      <c r="B106" s="158"/>
      <c r="C106" s="159"/>
      <c r="D106" s="215"/>
      <c r="E106" s="172"/>
      <c r="F106" s="201"/>
      <c r="G106" s="202"/>
      <c r="H106" s="202"/>
      <c r="I106" s="202"/>
      <c r="J106" s="202"/>
      <c r="K106" s="203"/>
      <c r="L106" s="201"/>
      <c r="M106" s="202"/>
      <c r="N106" s="202"/>
      <c r="O106" s="202"/>
      <c r="P106" s="202"/>
      <c r="Q106" s="203"/>
      <c r="R106" s="201"/>
      <c r="S106" s="202"/>
      <c r="T106" s="202"/>
      <c r="U106" s="241" t="s">
        <v>11</v>
      </c>
      <c r="V106" s="113"/>
      <c r="W106" s="113"/>
      <c r="X106" s="30"/>
      <c r="Y106" s="30"/>
      <c r="Z106" s="30"/>
      <c r="AA106" s="30"/>
      <c r="AB106" s="30"/>
      <c r="AC106" s="30"/>
      <c r="AD106" s="30"/>
      <c r="AE106" s="30"/>
      <c r="AF106" s="30"/>
      <c r="AG106" s="30"/>
      <c r="AH106" s="30"/>
      <c r="AI106" s="30"/>
      <c r="AJ106" s="30"/>
      <c r="AK106" s="31"/>
    </row>
    <row r="107" spans="2:41" ht="18" customHeight="1" x14ac:dyDescent="0.2">
      <c r="B107" s="158"/>
      <c r="C107" s="159"/>
      <c r="D107" s="215"/>
      <c r="E107" s="172"/>
      <c r="F107" s="201"/>
      <c r="G107" s="202"/>
      <c r="H107" s="202"/>
      <c r="I107" s="202"/>
      <c r="J107" s="202"/>
      <c r="K107" s="203"/>
      <c r="L107" s="201"/>
      <c r="M107" s="202"/>
      <c r="N107" s="202"/>
      <c r="O107" s="202"/>
      <c r="P107" s="202"/>
      <c r="Q107" s="203"/>
      <c r="R107" s="201"/>
      <c r="S107" s="202"/>
      <c r="T107" s="202"/>
      <c r="U107" s="241" t="s">
        <v>11</v>
      </c>
      <c r="V107" s="113"/>
      <c r="W107" s="113"/>
      <c r="X107" s="30"/>
      <c r="Y107" s="30"/>
      <c r="Z107" s="30"/>
      <c r="AA107" s="30"/>
      <c r="AB107" s="30"/>
      <c r="AC107" s="30"/>
      <c r="AD107" s="30"/>
      <c r="AE107" s="30"/>
      <c r="AF107" s="30"/>
      <c r="AG107" s="30"/>
      <c r="AH107" s="30"/>
      <c r="AI107" s="30"/>
      <c r="AJ107" s="30"/>
      <c r="AK107" s="31"/>
    </row>
    <row r="108" spans="2:41" ht="18" customHeight="1" x14ac:dyDescent="0.2">
      <c r="B108" s="158"/>
      <c r="C108" s="159"/>
      <c r="D108" s="215"/>
      <c r="E108" s="172"/>
      <c r="F108" s="226"/>
      <c r="G108" s="226"/>
      <c r="H108" s="226"/>
      <c r="I108" s="226"/>
      <c r="J108" s="226"/>
      <c r="K108" s="226"/>
      <c r="L108" s="226"/>
      <c r="M108" s="226"/>
      <c r="N108" s="226"/>
      <c r="O108" s="226"/>
      <c r="P108" s="226"/>
      <c r="Q108" s="226"/>
      <c r="R108" s="226"/>
      <c r="S108" s="226"/>
      <c r="T108" s="201"/>
      <c r="U108" s="241" t="s">
        <v>11</v>
      </c>
      <c r="V108" s="113"/>
      <c r="W108" s="113"/>
      <c r="X108" s="30"/>
      <c r="Y108" s="30"/>
      <c r="Z108" s="30"/>
      <c r="AA108" s="30"/>
      <c r="AB108" s="30"/>
      <c r="AC108" s="30"/>
      <c r="AD108" s="30"/>
      <c r="AE108" s="30"/>
      <c r="AF108" s="30"/>
      <c r="AG108" s="30"/>
      <c r="AH108" s="30"/>
      <c r="AI108" s="30"/>
      <c r="AJ108" s="30"/>
      <c r="AK108" s="31"/>
    </row>
    <row r="109" spans="2:41" ht="18" customHeight="1" x14ac:dyDescent="0.2">
      <c r="B109" s="158"/>
      <c r="C109" s="159"/>
      <c r="D109" s="215"/>
      <c r="E109" s="172"/>
      <c r="F109" s="226"/>
      <c r="G109" s="226"/>
      <c r="H109" s="226"/>
      <c r="I109" s="226"/>
      <c r="J109" s="226"/>
      <c r="K109" s="226"/>
      <c r="L109" s="226"/>
      <c r="M109" s="226"/>
      <c r="N109" s="226"/>
      <c r="O109" s="226"/>
      <c r="P109" s="226"/>
      <c r="Q109" s="226"/>
      <c r="R109" s="226"/>
      <c r="S109" s="226"/>
      <c r="T109" s="201"/>
      <c r="U109" s="241" t="s">
        <v>11</v>
      </c>
      <c r="V109" s="113"/>
      <c r="W109" s="113"/>
      <c r="X109" s="30"/>
      <c r="Y109" s="36" t="s">
        <v>31</v>
      </c>
      <c r="Z109" s="15" t="s">
        <v>12</v>
      </c>
      <c r="AA109" s="205">
        <f>MIN(COUNTA(F101:K110),COUNTA(L101:Q110),COUNTA(R101:T110))</f>
        <v>0</v>
      </c>
      <c r="AB109" s="205"/>
      <c r="AC109" s="15" t="s">
        <v>13</v>
      </c>
      <c r="AD109" s="30"/>
      <c r="AE109" s="30"/>
      <c r="AF109" s="30"/>
      <c r="AG109" s="30"/>
      <c r="AH109" s="30"/>
      <c r="AI109" s="30"/>
      <c r="AJ109" s="30"/>
      <c r="AK109" s="31"/>
    </row>
    <row r="110" spans="2:41" ht="18" customHeight="1" x14ac:dyDescent="0.2">
      <c r="B110" s="158"/>
      <c r="C110" s="159"/>
      <c r="D110" s="215"/>
      <c r="E110" s="172"/>
      <c r="F110" s="226"/>
      <c r="G110" s="226"/>
      <c r="H110" s="226"/>
      <c r="I110" s="226"/>
      <c r="J110" s="226"/>
      <c r="K110" s="226"/>
      <c r="L110" s="226"/>
      <c r="M110" s="226"/>
      <c r="N110" s="226"/>
      <c r="O110" s="226"/>
      <c r="P110" s="226"/>
      <c r="Q110" s="226"/>
      <c r="R110" s="226"/>
      <c r="S110" s="226"/>
      <c r="T110" s="201"/>
      <c r="U110" s="241" t="s">
        <v>11</v>
      </c>
      <c r="V110" s="113"/>
      <c r="W110" s="113"/>
      <c r="X110" s="30"/>
      <c r="Y110" s="30"/>
      <c r="Z110" s="30"/>
      <c r="AA110" s="30"/>
      <c r="AB110" s="30"/>
      <c r="AC110" s="30"/>
      <c r="AD110" s="30"/>
      <c r="AE110" s="30"/>
      <c r="AF110" s="30"/>
      <c r="AG110" s="30"/>
      <c r="AH110" s="30"/>
      <c r="AI110" s="30"/>
      <c r="AJ110" s="30"/>
      <c r="AK110" s="31"/>
    </row>
    <row r="111" spans="2:41" ht="18" customHeight="1" x14ac:dyDescent="0.2">
      <c r="B111" s="158"/>
      <c r="C111" s="159"/>
      <c r="D111" s="224"/>
      <c r="E111" s="175"/>
      <c r="F111" s="201" t="s">
        <v>168</v>
      </c>
      <c r="G111" s="202"/>
      <c r="H111" s="202"/>
      <c r="I111" s="202"/>
      <c r="J111" s="202"/>
      <c r="K111" s="202"/>
      <c r="L111" s="202"/>
      <c r="M111" s="202"/>
      <c r="N111" s="202"/>
      <c r="O111" s="202"/>
      <c r="P111" s="202"/>
      <c r="Q111" s="203"/>
      <c r="R111" s="201">
        <f>SUM(R101:T110)</f>
        <v>0</v>
      </c>
      <c r="S111" s="202"/>
      <c r="T111" s="202"/>
      <c r="U111" s="241" t="s">
        <v>11</v>
      </c>
      <c r="V111" s="113"/>
      <c r="W111" s="113"/>
      <c r="X111" s="30"/>
      <c r="Y111" s="30"/>
      <c r="Z111" s="30"/>
      <c r="AA111" s="30"/>
      <c r="AB111" s="30"/>
      <c r="AC111" s="30"/>
      <c r="AD111" s="30"/>
      <c r="AE111" s="30"/>
      <c r="AF111" s="30"/>
      <c r="AG111" s="30"/>
      <c r="AH111" s="30"/>
      <c r="AI111" s="30"/>
      <c r="AJ111" s="30"/>
      <c r="AK111" s="31"/>
      <c r="AN111" s="22">
        <f>IF(R111="",0,ROUND(R111/160,0))</f>
        <v>0</v>
      </c>
      <c r="AO111" s="22" t="s">
        <v>169</v>
      </c>
    </row>
    <row r="112" spans="2:41" ht="9.75" customHeight="1" x14ac:dyDescent="0.2">
      <c r="B112" s="158"/>
      <c r="C112" s="159"/>
      <c r="D112" s="230" t="s">
        <v>75</v>
      </c>
      <c r="E112" s="231"/>
      <c r="F112" s="113" t="s">
        <v>8</v>
      </c>
      <c r="G112" s="113"/>
      <c r="H112" s="113"/>
      <c r="I112" s="113"/>
      <c r="J112" s="113"/>
      <c r="K112" s="113"/>
      <c r="L112" s="113" t="s">
        <v>9</v>
      </c>
      <c r="M112" s="113"/>
      <c r="N112" s="113"/>
      <c r="O112" s="113"/>
      <c r="P112" s="113"/>
      <c r="Q112" s="113"/>
      <c r="R112" s="113" t="s">
        <v>22</v>
      </c>
      <c r="S112" s="113"/>
      <c r="T112" s="113"/>
      <c r="U112" s="113"/>
      <c r="V112" s="113"/>
      <c r="W112" s="113"/>
      <c r="X112" s="39"/>
      <c r="Y112" s="40"/>
      <c r="Z112" s="40"/>
      <c r="AA112" s="40"/>
      <c r="AB112" s="40"/>
      <c r="AC112" s="40"/>
      <c r="AD112" s="30"/>
      <c r="AE112" s="30"/>
      <c r="AF112" s="30"/>
      <c r="AG112" s="30"/>
      <c r="AH112" s="30"/>
      <c r="AI112" s="30"/>
      <c r="AJ112" s="30"/>
      <c r="AK112" s="31"/>
    </row>
    <row r="113" spans="2:42" ht="9.75" customHeight="1" x14ac:dyDescent="0.2">
      <c r="B113" s="158"/>
      <c r="C113" s="159"/>
      <c r="D113" s="215"/>
      <c r="E113" s="172"/>
      <c r="F113" s="113"/>
      <c r="G113" s="113"/>
      <c r="H113" s="113"/>
      <c r="I113" s="113"/>
      <c r="J113" s="113"/>
      <c r="K113" s="113"/>
      <c r="L113" s="113"/>
      <c r="M113" s="113"/>
      <c r="N113" s="113"/>
      <c r="O113" s="113"/>
      <c r="P113" s="113"/>
      <c r="Q113" s="113"/>
      <c r="R113" s="113"/>
      <c r="S113" s="113"/>
      <c r="T113" s="113"/>
      <c r="U113" s="113"/>
      <c r="V113" s="113"/>
      <c r="W113" s="113"/>
      <c r="X113" s="39"/>
      <c r="Y113" s="40"/>
      <c r="Z113" s="40"/>
      <c r="AA113" s="40"/>
      <c r="AB113" s="40"/>
      <c r="AC113" s="40"/>
      <c r="AD113" s="30"/>
      <c r="AE113" s="30"/>
      <c r="AF113" s="30"/>
      <c r="AG113" s="30"/>
      <c r="AH113" s="30"/>
      <c r="AI113" s="30"/>
      <c r="AJ113" s="30"/>
      <c r="AK113" s="31"/>
    </row>
    <row r="114" spans="2:42" ht="18" customHeight="1" x14ac:dyDescent="0.2">
      <c r="B114" s="158"/>
      <c r="C114" s="159"/>
      <c r="D114" s="215"/>
      <c r="E114" s="172"/>
      <c r="F114" s="226"/>
      <c r="G114" s="226"/>
      <c r="H114" s="226"/>
      <c r="I114" s="226"/>
      <c r="J114" s="226"/>
      <c r="K114" s="226"/>
      <c r="L114" s="226"/>
      <c r="M114" s="226"/>
      <c r="N114" s="226"/>
      <c r="O114" s="226"/>
      <c r="P114" s="226"/>
      <c r="Q114" s="226"/>
      <c r="R114" s="226"/>
      <c r="S114" s="226"/>
      <c r="T114" s="201"/>
      <c r="U114" s="241" t="s">
        <v>11</v>
      </c>
      <c r="V114" s="113"/>
      <c r="W114" s="113"/>
      <c r="X114" s="34"/>
      <c r="Y114" s="35"/>
      <c r="Z114" s="35"/>
      <c r="AA114" s="35"/>
      <c r="AB114" s="35"/>
      <c r="AC114" s="35"/>
      <c r="AD114" s="30"/>
      <c r="AE114" s="4"/>
      <c r="AF114" s="5"/>
      <c r="AG114" s="5"/>
      <c r="AH114" s="5"/>
      <c r="AI114" s="4"/>
      <c r="AJ114" s="30"/>
      <c r="AK114" s="31"/>
    </row>
    <row r="115" spans="2:42" ht="18" customHeight="1" x14ac:dyDescent="0.2">
      <c r="B115" s="158"/>
      <c r="C115" s="159"/>
      <c r="D115" s="215"/>
      <c r="E115" s="172"/>
      <c r="F115" s="226"/>
      <c r="G115" s="226"/>
      <c r="H115" s="226"/>
      <c r="I115" s="226"/>
      <c r="J115" s="226"/>
      <c r="K115" s="226"/>
      <c r="L115" s="226"/>
      <c r="M115" s="226"/>
      <c r="N115" s="226"/>
      <c r="O115" s="226"/>
      <c r="P115" s="226"/>
      <c r="Q115" s="226"/>
      <c r="R115" s="226"/>
      <c r="S115" s="226"/>
      <c r="T115" s="201"/>
      <c r="U115" s="241" t="s">
        <v>11</v>
      </c>
      <c r="V115" s="113"/>
      <c r="W115" s="113"/>
      <c r="X115" s="34"/>
      <c r="Y115" s="35"/>
      <c r="Z115" s="35"/>
      <c r="AA115" s="35"/>
      <c r="AB115" s="35"/>
      <c r="AC115" s="35"/>
      <c r="AD115" s="30"/>
      <c r="AE115" s="4"/>
      <c r="AF115" s="5"/>
      <c r="AG115" s="3"/>
      <c r="AH115" s="3"/>
      <c r="AI115" s="5"/>
      <c r="AJ115" s="30"/>
      <c r="AK115" s="31"/>
    </row>
    <row r="116" spans="2:42" ht="18" customHeight="1" x14ac:dyDescent="0.2">
      <c r="B116" s="158"/>
      <c r="C116" s="159"/>
      <c r="D116" s="215"/>
      <c r="E116" s="172"/>
      <c r="F116" s="226"/>
      <c r="G116" s="226"/>
      <c r="H116" s="226"/>
      <c r="I116" s="226"/>
      <c r="J116" s="226"/>
      <c r="K116" s="226"/>
      <c r="L116" s="226"/>
      <c r="M116" s="226"/>
      <c r="N116" s="226"/>
      <c r="O116" s="226"/>
      <c r="P116" s="226"/>
      <c r="Q116" s="226"/>
      <c r="R116" s="226"/>
      <c r="S116" s="226"/>
      <c r="T116" s="201"/>
      <c r="U116" s="241" t="s">
        <v>11</v>
      </c>
      <c r="V116" s="113"/>
      <c r="W116" s="113"/>
      <c r="X116" s="34"/>
      <c r="Y116" s="36" t="s">
        <v>98</v>
      </c>
      <c r="Z116" s="15" t="s">
        <v>12</v>
      </c>
      <c r="AA116" s="227">
        <f>MIN(COUNTA(F114:K117),COUNTA(L114:Q117),COUNTA(R114:T117))</f>
        <v>0</v>
      </c>
      <c r="AB116" s="227"/>
      <c r="AC116" s="15" t="s">
        <v>13</v>
      </c>
      <c r="AD116" s="30"/>
      <c r="AE116" s="4"/>
      <c r="AF116" s="4"/>
      <c r="AG116" s="4"/>
      <c r="AH116" s="4"/>
      <c r="AI116" s="4"/>
      <c r="AJ116" s="30"/>
      <c r="AK116" s="31"/>
    </row>
    <row r="117" spans="2:42" ht="18" customHeight="1" thickBot="1" x14ac:dyDescent="0.25">
      <c r="B117" s="247"/>
      <c r="C117" s="248"/>
      <c r="D117" s="216"/>
      <c r="E117" s="188"/>
      <c r="F117" s="262"/>
      <c r="G117" s="262"/>
      <c r="H117" s="262"/>
      <c r="I117" s="262"/>
      <c r="J117" s="262"/>
      <c r="K117" s="262"/>
      <c r="L117" s="262"/>
      <c r="M117" s="262"/>
      <c r="N117" s="262"/>
      <c r="O117" s="262"/>
      <c r="P117" s="262"/>
      <c r="Q117" s="262"/>
      <c r="R117" s="262"/>
      <c r="S117" s="262"/>
      <c r="T117" s="265"/>
      <c r="U117" s="263" t="s">
        <v>11</v>
      </c>
      <c r="V117" s="264"/>
      <c r="W117" s="264"/>
      <c r="X117" s="41"/>
      <c r="Y117" s="42"/>
      <c r="Z117" s="42"/>
      <c r="AA117" s="42"/>
      <c r="AB117" s="42"/>
      <c r="AC117" s="42"/>
      <c r="AD117" s="43"/>
      <c r="AE117" s="1"/>
      <c r="AF117" s="44"/>
      <c r="AG117" s="44"/>
      <c r="AH117" s="44"/>
      <c r="AI117" s="44"/>
      <c r="AJ117" s="43"/>
      <c r="AK117" s="45"/>
    </row>
    <row r="118" spans="2:42" ht="18" customHeight="1" x14ac:dyDescent="0.2">
      <c r="B118" s="156" t="s">
        <v>18</v>
      </c>
      <c r="C118" s="157"/>
      <c r="D118" s="157"/>
      <c r="E118" s="157"/>
      <c r="F118" s="116" t="s">
        <v>99</v>
      </c>
      <c r="G118" s="117"/>
      <c r="H118" s="117"/>
      <c r="I118" s="117"/>
      <c r="J118" s="117"/>
      <c r="K118" s="117"/>
      <c r="L118" s="117"/>
      <c r="M118" s="117"/>
      <c r="N118" s="117"/>
      <c r="O118" s="117"/>
      <c r="P118" s="117"/>
      <c r="Q118" s="117"/>
      <c r="R118" s="117"/>
      <c r="S118" s="117"/>
      <c r="T118" s="117"/>
      <c r="U118" s="117"/>
      <c r="V118" s="116" t="s">
        <v>100</v>
      </c>
      <c r="W118" s="117"/>
      <c r="X118" s="117"/>
      <c r="Y118" s="117"/>
      <c r="Z118" s="117"/>
      <c r="AA118" s="117"/>
      <c r="AB118" s="117"/>
      <c r="AC118" s="117"/>
      <c r="AD118" s="117"/>
      <c r="AE118" s="117"/>
      <c r="AF118" s="117"/>
      <c r="AG118" s="117"/>
      <c r="AH118" s="117"/>
      <c r="AI118" s="117"/>
      <c r="AJ118" s="117"/>
      <c r="AK118" s="118"/>
    </row>
    <row r="119" spans="2:42" ht="18" customHeight="1" x14ac:dyDescent="0.2">
      <c r="B119" s="158"/>
      <c r="C119" s="159"/>
      <c r="D119" s="159"/>
      <c r="E119" s="159"/>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row>
    <row r="120" spans="2:42" ht="18" customHeight="1" x14ac:dyDescent="0.2">
      <c r="B120" s="158"/>
      <c r="C120" s="159"/>
      <c r="D120" s="159"/>
      <c r="E120" s="159"/>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row>
    <row r="121" spans="2:42" ht="18.75" customHeight="1" x14ac:dyDescent="0.2">
      <c r="B121" s="158"/>
      <c r="C121" s="159"/>
      <c r="D121" s="159"/>
      <c r="E121" s="159"/>
      <c r="F121" s="164">
        <f>$U$91+ROUNDDOWN((SUM(R101:T110))/$AF$75,1)</f>
        <v>0</v>
      </c>
      <c r="G121" s="119"/>
      <c r="H121" s="119"/>
      <c r="I121" s="119"/>
      <c r="J121" s="119"/>
      <c r="K121" s="119"/>
      <c r="L121" s="119"/>
      <c r="M121" s="119"/>
      <c r="N121" s="119"/>
      <c r="O121" s="119"/>
      <c r="P121" s="119"/>
      <c r="Q121" s="119"/>
      <c r="R121" s="119"/>
      <c r="S121" s="119"/>
      <c r="T121" s="119"/>
      <c r="U121" s="166" t="s">
        <v>6</v>
      </c>
      <c r="V121" s="164">
        <f>$U$91+$U$97+ROUNDDOWN((SUM(R101:T110)+SUM(R114:T117))/$AF$75,1)</f>
        <v>0</v>
      </c>
      <c r="W121" s="119"/>
      <c r="X121" s="119"/>
      <c r="Y121" s="119"/>
      <c r="Z121" s="119"/>
      <c r="AA121" s="119"/>
      <c r="AB121" s="119"/>
      <c r="AC121" s="119"/>
      <c r="AD121" s="119"/>
      <c r="AE121" s="119"/>
      <c r="AF121" s="119"/>
      <c r="AG121" s="119"/>
      <c r="AH121" s="119"/>
      <c r="AI121" s="119"/>
      <c r="AJ121" s="119"/>
      <c r="AK121" s="109" t="s">
        <v>6</v>
      </c>
    </row>
    <row r="122" spans="2:42" ht="18.75" customHeight="1" thickBot="1" x14ac:dyDescent="0.25">
      <c r="B122" s="247"/>
      <c r="C122" s="248"/>
      <c r="D122" s="248"/>
      <c r="E122" s="248"/>
      <c r="F122" s="193"/>
      <c r="G122" s="155"/>
      <c r="H122" s="155"/>
      <c r="I122" s="155"/>
      <c r="J122" s="155"/>
      <c r="K122" s="155"/>
      <c r="L122" s="155"/>
      <c r="M122" s="155"/>
      <c r="N122" s="155"/>
      <c r="O122" s="155"/>
      <c r="P122" s="155"/>
      <c r="Q122" s="155"/>
      <c r="R122" s="155"/>
      <c r="S122" s="155"/>
      <c r="T122" s="155"/>
      <c r="U122" s="221"/>
      <c r="V122" s="193"/>
      <c r="W122" s="155"/>
      <c r="X122" s="155"/>
      <c r="Y122" s="155"/>
      <c r="Z122" s="155"/>
      <c r="AA122" s="155"/>
      <c r="AB122" s="155"/>
      <c r="AC122" s="155"/>
      <c r="AD122" s="155"/>
      <c r="AE122" s="155"/>
      <c r="AF122" s="155"/>
      <c r="AG122" s="155"/>
      <c r="AH122" s="155"/>
      <c r="AI122" s="155"/>
      <c r="AJ122" s="155"/>
      <c r="AK122" s="232"/>
    </row>
    <row r="123" spans="2:42" ht="15" customHeight="1" x14ac:dyDescent="0.2">
      <c r="B123" s="156" t="s">
        <v>88</v>
      </c>
      <c r="C123" s="157"/>
      <c r="D123" s="157"/>
      <c r="E123" s="157"/>
      <c r="F123" s="121" t="s">
        <v>89</v>
      </c>
      <c r="G123" s="92"/>
      <c r="H123" s="92"/>
      <c r="I123" s="92"/>
      <c r="J123" s="92"/>
      <c r="K123" s="92"/>
      <c r="L123" s="92"/>
      <c r="M123" s="92"/>
      <c r="N123" s="92"/>
      <c r="O123" s="122"/>
      <c r="P123" s="117" t="s">
        <v>101</v>
      </c>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row>
    <row r="124" spans="2:42" ht="15" customHeight="1" x14ac:dyDescent="0.2">
      <c r="B124" s="158"/>
      <c r="C124" s="159"/>
      <c r="D124" s="159"/>
      <c r="E124" s="159"/>
      <c r="F124" s="162"/>
      <c r="G124" s="95"/>
      <c r="H124" s="95"/>
      <c r="I124" s="95"/>
      <c r="J124" s="95"/>
      <c r="K124" s="95"/>
      <c r="L124" s="95"/>
      <c r="M124" s="95"/>
      <c r="N124" s="95"/>
      <c r="O124" s="16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row>
    <row r="125" spans="2:42" ht="10.5" customHeight="1" x14ac:dyDescent="0.2">
      <c r="B125" s="158"/>
      <c r="C125" s="159"/>
      <c r="D125" s="159"/>
      <c r="E125" s="159"/>
      <c r="F125" s="249" t="s">
        <v>45</v>
      </c>
      <c r="G125" s="250"/>
      <c r="H125" s="250"/>
      <c r="I125" s="250"/>
      <c r="J125" s="250"/>
      <c r="K125" s="250"/>
      <c r="L125" s="250"/>
      <c r="M125" s="250"/>
      <c r="N125" s="250"/>
      <c r="O125" s="251"/>
      <c r="P125" s="243" t="s">
        <v>104</v>
      </c>
      <c r="Q125" s="244"/>
      <c r="R125" s="244"/>
      <c r="S125" s="244"/>
      <c r="T125" s="244"/>
      <c r="U125" s="244"/>
      <c r="V125" s="244"/>
      <c r="W125" s="244"/>
      <c r="X125" s="244"/>
      <c r="Y125" s="244"/>
      <c r="Z125" s="244"/>
      <c r="AA125" s="244"/>
      <c r="AB125" s="244"/>
      <c r="AC125" s="244"/>
      <c r="AD125" s="244"/>
      <c r="AE125" s="244"/>
      <c r="AF125" s="244"/>
      <c r="AG125" s="166"/>
      <c r="AH125" s="119">
        <f>IF(AND(0&lt;AN125,AN125&lt;2),2,AN125)</f>
        <v>0</v>
      </c>
      <c r="AI125" s="119"/>
      <c r="AJ125" s="119"/>
      <c r="AK125" s="245" t="s">
        <v>6</v>
      </c>
      <c r="AN125" s="242">
        <f>ROUND(ROUNDDOWN(SUM(R67,V67,R70,V70)/30,1)
+ROUNDDOWN(SUM(Z67,Z70)/15,1)
+ROUNDDOWN(SUM(AD67,R73,V73)/6,1)
+ROUNDDOWN(Z73/3,1),0)</f>
        <v>0</v>
      </c>
      <c r="AO125" s="242"/>
      <c r="AP125" s="242"/>
    </row>
    <row r="126" spans="2:42" ht="10.5" customHeight="1" x14ac:dyDescent="0.2">
      <c r="B126" s="158"/>
      <c r="C126" s="159"/>
      <c r="D126" s="159"/>
      <c r="E126" s="159"/>
      <c r="F126" s="252"/>
      <c r="G126" s="253"/>
      <c r="H126" s="253"/>
      <c r="I126" s="253"/>
      <c r="J126" s="253"/>
      <c r="K126" s="253"/>
      <c r="L126" s="253"/>
      <c r="M126" s="253"/>
      <c r="N126" s="253"/>
      <c r="O126" s="254"/>
      <c r="P126" s="123"/>
      <c r="Q126" s="124"/>
      <c r="R126" s="124"/>
      <c r="S126" s="124"/>
      <c r="T126" s="124"/>
      <c r="U126" s="124"/>
      <c r="V126" s="124"/>
      <c r="W126" s="124"/>
      <c r="X126" s="124"/>
      <c r="Y126" s="124"/>
      <c r="Z126" s="124"/>
      <c r="AA126" s="124"/>
      <c r="AB126" s="124"/>
      <c r="AC126" s="124"/>
      <c r="AD126" s="124"/>
      <c r="AE126" s="124"/>
      <c r="AF126" s="124"/>
      <c r="AG126" s="125"/>
      <c r="AH126" s="153"/>
      <c r="AI126" s="153"/>
      <c r="AJ126" s="153"/>
      <c r="AK126" s="245"/>
      <c r="AN126" s="242"/>
      <c r="AO126" s="242"/>
      <c r="AP126" s="242"/>
    </row>
    <row r="127" spans="2:42" ht="10.5" customHeight="1" x14ac:dyDescent="0.2">
      <c r="B127" s="158"/>
      <c r="C127" s="159"/>
      <c r="D127" s="159"/>
      <c r="E127" s="159"/>
      <c r="F127" s="255"/>
      <c r="G127" s="256"/>
      <c r="H127" s="256"/>
      <c r="I127" s="256"/>
      <c r="J127" s="256"/>
      <c r="K127" s="256"/>
      <c r="L127" s="256"/>
      <c r="M127" s="256"/>
      <c r="N127" s="256"/>
      <c r="O127" s="257"/>
      <c r="P127" s="162"/>
      <c r="Q127" s="95"/>
      <c r="R127" s="95"/>
      <c r="S127" s="95"/>
      <c r="T127" s="95"/>
      <c r="U127" s="95"/>
      <c r="V127" s="95"/>
      <c r="W127" s="95"/>
      <c r="X127" s="95"/>
      <c r="Y127" s="95"/>
      <c r="Z127" s="95"/>
      <c r="AA127" s="95"/>
      <c r="AB127" s="95"/>
      <c r="AC127" s="95"/>
      <c r="AD127" s="95"/>
      <c r="AE127" s="95"/>
      <c r="AF127" s="95"/>
      <c r="AG127" s="163"/>
      <c r="AH127" s="120"/>
      <c r="AI127" s="120"/>
      <c r="AJ127" s="120"/>
      <c r="AK127" s="245"/>
      <c r="AN127" s="242"/>
      <c r="AO127" s="242"/>
      <c r="AP127" s="242"/>
    </row>
    <row r="128" spans="2:42" ht="10.5" customHeight="1" x14ac:dyDescent="0.2">
      <c r="B128" s="158"/>
      <c r="C128" s="159"/>
      <c r="D128" s="159"/>
      <c r="E128" s="159"/>
      <c r="F128" s="249" t="s">
        <v>46</v>
      </c>
      <c r="G128" s="250"/>
      <c r="H128" s="250"/>
      <c r="I128" s="250"/>
      <c r="J128" s="250"/>
      <c r="K128" s="250"/>
      <c r="L128" s="250"/>
      <c r="M128" s="250"/>
      <c r="N128" s="250"/>
      <c r="O128" s="251"/>
      <c r="P128" s="243" t="s">
        <v>105</v>
      </c>
      <c r="Q128" s="244"/>
      <c r="R128" s="244"/>
      <c r="S128" s="244"/>
      <c r="T128" s="244"/>
      <c r="U128" s="244"/>
      <c r="V128" s="244"/>
      <c r="W128" s="244"/>
      <c r="X128" s="244"/>
      <c r="Y128" s="244"/>
      <c r="Z128" s="244"/>
      <c r="AA128" s="244"/>
      <c r="AB128" s="244"/>
      <c r="AC128" s="244"/>
      <c r="AD128" s="244"/>
      <c r="AE128" s="244"/>
      <c r="AF128" s="244"/>
      <c r="AG128" s="166"/>
      <c r="AH128" s="119">
        <f>IF(AND(0&lt;AN128,AN128&lt;2),2,AN128)</f>
        <v>0</v>
      </c>
      <c r="AI128" s="119"/>
      <c r="AJ128" s="119"/>
      <c r="AK128" s="245" t="s">
        <v>6</v>
      </c>
      <c r="AN128" s="242">
        <f>ROUND(ROUNDDOWN(SUM(R67,V67,R70,V70)/30,1)
+ROUNDDOWN(SUM(Z67,AD67,Z70)/15,1)
+ROUNDDOWN(SUM(R73,V73)/6,1)
+ROUNDDOWN(Z73/3,1),0)</f>
        <v>0</v>
      </c>
      <c r="AO128" s="242"/>
      <c r="AP128" s="242"/>
    </row>
    <row r="129" spans="2:42" ht="10.5" customHeight="1" x14ac:dyDescent="0.2">
      <c r="B129" s="158"/>
      <c r="C129" s="159"/>
      <c r="D129" s="159"/>
      <c r="E129" s="159"/>
      <c r="F129" s="252"/>
      <c r="G129" s="253"/>
      <c r="H129" s="253"/>
      <c r="I129" s="253"/>
      <c r="J129" s="253"/>
      <c r="K129" s="253"/>
      <c r="L129" s="253"/>
      <c r="M129" s="253"/>
      <c r="N129" s="253"/>
      <c r="O129" s="254"/>
      <c r="P129" s="123"/>
      <c r="Q129" s="124"/>
      <c r="R129" s="124"/>
      <c r="S129" s="124"/>
      <c r="T129" s="124"/>
      <c r="U129" s="124"/>
      <c r="V129" s="124"/>
      <c r="W129" s="124"/>
      <c r="X129" s="124"/>
      <c r="Y129" s="124"/>
      <c r="Z129" s="124"/>
      <c r="AA129" s="124"/>
      <c r="AB129" s="124"/>
      <c r="AC129" s="124"/>
      <c r="AD129" s="124"/>
      <c r="AE129" s="124"/>
      <c r="AF129" s="124"/>
      <c r="AG129" s="125"/>
      <c r="AH129" s="153"/>
      <c r="AI129" s="153"/>
      <c r="AJ129" s="153"/>
      <c r="AK129" s="245"/>
      <c r="AN129" s="242"/>
      <c r="AO129" s="242"/>
      <c r="AP129" s="242"/>
    </row>
    <row r="130" spans="2:42" ht="10.5" customHeight="1" x14ac:dyDescent="0.2">
      <c r="B130" s="158"/>
      <c r="C130" s="159"/>
      <c r="D130" s="159"/>
      <c r="E130" s="159"/>
      <c r="F130" s="255"/>
      <c r="G130" s="256"/>
      <c r="H130" s="256"/>
      <c r="I130" s="256"/>
      <c r="J130" s="256"/>
      <c r="K130" s="256"/>
      <c r="L130" s="256"/>
      <c r="M130" s="256"/>
      <c r="N130" s="256"/>
      <c r="O130" s="257"/>
      <c r="P130" s="162"/>
      <c r="Q130" s="95"/>
      <c r="R130" s="95"/>
      <c r="S130" s="95"/>
      <c r="T130" s="95"/>
      <c r="U130" s="95"/>
      <c r="V130" s="95"/>
      <c r="W130" s="95"/>
      <c r="X130" s="95"/>
      <c r="Y130" s="95"/>
      <c r="Z130" s="95"/>
      <c r="AA130" s="95"/>
      <c r="AB130" s="95"/>
      <c r="AC130" s="95"/>
      <c r="AD130" s="95"/>
      <c r="AE130" s="95"/>
      <c r="AF130" s="95"/>
      <c r="AG130" s="163"/>
      <c r="AH130" s="120"/>
      <c r="AI130" s="120"/>
      <c r="AJ130" s="120"/>
      <c r="AK130" s="245"/>
      <c r="AN130" s="242"/>
      <c r="AO130" s="242"/>
      <c r="AP130" s="242"/>
    </row>
    <row r="131" spans="2:42" ht="10.5" customHeight="1" x14ac:dyDescent="0.2">
      <c r="B131" s="158"/>
      <c r="C131" s="159"/>
      <c r="D131" s="159"/>
      <c r="E131" s="159"/>
      <c r="F131" s="249" t="s">
        <v>47</v>
      </c>
      <c r="G131" s="250"/>
      <c r="H131" s="250"/>
      <c r="I131" s="250"/>
      <c r="J131" s="250"/>
      <c r="K131" s="250"/>
      <c r="L131" s="250"/>
      <c r="M131" s="250"/>
      <c r="N131" s="250"/>
      <c r="O131" s="251"/>
      <c r="P131" s="243" t="s">
        <v>106</v>
      </c>
      <c r="Q131" s="244"/>
      <c r="R131" s="244"/>
      <c r="S131" s="244"/>
      <c r="T131" s="244"/>
      <c r="U131" s="244"/>
      <c r="V131" s="244"/>
      <c r="W131" s="244"/>
      <c r="X131" s="244"/>
      <c r="Y131" s="244"/>
      <c r="Z131" s="244"/>
      <c r="AA131" s="244"/>
      <c r="AB131" s="244"/>
      <c r="AC131" s="244"/>
      <c r="AD131" s="244"/>
      <c r="AE131" s="244"/>
      <c r="AF131" s="244"/>
      <c r="AG131" s="166"/>
      <c r="AH131" s="119">
        <f>IF(AND(0&lt;AN131,AN131&lt;2),2,AN131)</f>
        <v>0</v>
      </c>
      <c r="AI131" s="119"/>
      <c r="AJ131" s="119"/>
      <c r="AK131" s="245" t="s">
        <v>6</v>
      </c>
      <c r="AN131" s="242">
        <f>ROUND(ROUNDDOWN(SUM(R67,V67,R70,V70)/30,1)
+ROUNDDOWN(SUM(Z67,Z70)/20,1)
+ROUNDDOWN(SUM(AD67,R73,V73)/6,1)
+ROUNDDOWN(Z73/3,1),0)</f>
        <v>0</v>
      </c>
      <c r="AO131" s="242"/>
      <c r="AP131" s="242"/>
    </row>
    <row r="132" spans="2:42" ht="10.5" customHeight="1" x14ac:dyDescent="0.2">
      <c r="B132" s="158"/>
      <c r="C132" s="159"/>
      <c r="D132" s="159"/>
      <c r="E132" s="159"/>
      <c r="F132" s="252"/>
      <c r="G132" s="253"/>
      <c r="H132" s="253"/>
      <c r="I132" s="253"/>
      <c r="J132" s="253"/>
      <c r="K132" s="253"/>
      <c r="L132" s="253"/>
      <c r="M132" s="253"/>
      <c r="N132" s="253"/>
      <c r="O132" s="254"/>
      <c r="P132" s="123"/>
      <c r="Q132" s="124"/>
      <c r="R132" s="124"/>
      <c r="S132" s="124"/>
      <c r="T132" s="124"/>
      <c r="U132" s="124"/>
      <c r="V132" s="124"/>
      <c r="W132" s="124"/>
      <c r="X132" s="124"/>
      <c r="Y132" s="124"/>
      <c r="Z132" s="124"/>
      <c r="AA132" s="124"/>
      <c r="AB132" s="124"/>
      <c r="AC132" s="124"/>
      <c r="AD132" s="124"/>
      <c r="AE132" s="124"/>
      <c r="AF132" s="124"/>
      <c r="AG132" s="125"/>
      <c r="AH132" s="153"/>
      <c r="AI132" s="153"/>
      <c r="AJ132" s="153"/>
      <c r="AK132" s="245"/>
      <c r="AN132" s="242"/>
      <c r="AO132" s="242"/>
      <c r="AP132" s="242"/>
    </row>
    <row r="133" spans="2:42" ht="10.5" customHeight="1" x14ac:dyDescent="0.2">
      <c r="B133" s="158"/>
      <c r="C133" s="159"/>
      <c r="D133" s="159"/>
      <c r="E133" s="159"/>
      <c r="F133" s="255"/>
      <c r="G133" s="256"/>
      <c r="H133" s="256"/>
      <c r="I133" s="256"/>
      <c r="J133" s="256"/>
      <c r="K133" s="256"/>
      <c r="L133" s="256"/>
      <c r="M133" s="256"/>
      <c r="N133" s="256"/>
      <c r="O133" s="257"/>
      <c r="P133" s="162"/>
      <c r="Q133" s="95"/>
      <c r="R133" s="95"/>
      <c r="S133" s="95"/>
      <c r="T133" s="95"/>
      <c r="U133" s="95"/>
      <c r="V133" s="95"/>
      <c r="W133" s="95"/>
      <c r="X133" s="95"/>
      <c r="Y133" s="95"/>
      <c r="Z133" s="95"/>
      <c r="AA133" s="95"/>
      <c r="AB133" s="95"/>
      <c r="AC133" s="95"/>
      <c r="AD133" s="95"/>
      <c r="AE133" s="95"/>
      <c r="AF133" s="95"/>
      <c r="AG133" s="163"/>
      <c r="AH133" s="120"/>
      <c r="AI133" s="120"/>
      <c r="AJ133" s="120"/>
      <c r="AK133" s="245"/>
      <c r="AN133" s="242"/>
      <c r="AO133" s="242"/>
      <c r="AP133" s="242"/>
    </row>
    <row r="134" spans="2:42" ht="10.5" customHeight="1" x14ac:dyDescent="0.2">
      <c r="B134" s="158"/>
      <c r="C134" s="159"/>
      <c r="D134" s="159"/>
      <c r="E134" s="159"/>
      <c r="F134" s="249" t="s">
        <v>48</v>
      </c>
      <c r="G134" s="250"/>
      <c r="H134" s="250"/>
      <c r="I134" s="250"/>
      <c r="J134" s="250"/>
      <c r="K134" s="250"/>
      <c r="L134" s="250"/>
      <c r="M134" s="250"/>
      <c r="N134" s="250"/>
      <c r="O134" s="251"/>
      <c r="P134" s="243" t="s">
        <v>107</v>
      </c>
      <c r="Q134" s="244"/>
      <c r="R134" s="244"/>
      <c r="S134" s="244"/>
      <c r="T134" s="244"/>
      <c r="U134" s="244"/>
      <c r="V134" s="244"/>
      <c r="W134" s="244"/>
      <c r="X134" s="244"/>
      <c r="Y134" s="244"/>
      <c r="Z134" s="244"/>
      <c r="AA134" s="244"/>
      <c r="AB134" s="244"/>
      <c r="AC134" s="244"/>
      <c r="AD134" s="244"/>
      <c r="AE134" s="244"/>
      <c r="AF134" s="244"/>
      <c r="AG134" s="166"/>
      <c r="AH134" s="119">
        <f>IF(AND(0&lt;AN134,AN134&lt;2),2,AN134)</f>
        <v>0</v>
      </c>
      <c r="AI134" s="119"/>
      <c r="AJ134" s="119"/>
      <c r="AK134" s="245" t="s">
        <v>6</v>
      </c>
      <c r="AN134" s="242">
        <f>ROUND(ROUNDDOWN(SUM(R67,V67,R70,V70)/30,1)
+ROUNDDOWN(SUM(Z67,AD67,Z70)/20,1)
+ROUNDDOWN(SUM(R73,V73)/6,1)
+ROUNDDOWN(Z73/3,1),0)</f>
        <v>0</v>
      </c>
      <c r="AO134" s="242"/>
      <c r="AP134" s="242"/>
    </row>
    <row r="135" spans="2:42" ht="10.5" customHeight="1" x14ac:dyDescent="0.2">
      <c r="B135" s="158"/>
      <c r="C135" s="159"/>
      <c r="D135" s="159"/>
      <c r="E135" s="159"/>
      <c r="F135" s="252"/>
      <c r="G135" s="253"/>
      <c r="H135" s="253"/>
      <c r="I135" s="253"/>
      <c r="J135" s="253"/>
      <c r="K135" s="253"/>
      <c r="L135" s="253"/>
      <c r="M135" s="253"/>
      <c r="N135" s="253"/>
      <c r="O135" s="254"/>
      <c r="P135" s="123"/>
      <c r="Q135" s="124"/>
      <c r="R135" s="124"/>
      <c r="S135" s="124"/>
      <c r="T135" s="124"/>
      <c r="U135" s="124"/>
      <c r="V135" s="124"/>
      <c r="W135" s="124"/>
      <c r="X135" s="124"/>
      <c r="Y135" s="124"/>
      <c r="Z135" s="124"/>
      <c r="AA135" s="124"/>
      <c r="AB135" s="124"/>
      <c r="AC135" s="124"/>
      <c r="AD135" s="124"/>
      <c r="AE135" s="124"/>
      <c r="AF135" s="124"/>
      <c r="AG135" s="125"/>
      <c r="AH135" s="153"/>
      <c r="AI135" s="153"/>
      <c r="AJ135" s="153"/>
      <c r="AK135" s="245"/>
      <c r="AN135" s="242"/>
      <c r="AO135" s="242"/>
      <c r="AP135" s="242"/>
    </row>
    <row r="136" spans="2:42" ht="10.5" customHeight="1" x14ac:dyDescent="0.2">
      <c r="B136" s="160"/>
      <c r="C136" s="161"/>
      <c r="D136" s="161"/>
      <c r="E136" s="161"/>
      <c r="F136" s="255"/>
      <c r="G136" s="256"/>
      <c r="H136" s="256"/>
      <c r="I136" s="256"/>
      <c r="J136" s="256"/>
      <c r="K136" s="256"/>
      <c r="L136" s="256"/>
      <c r="M136" s="256"/>
      <c r="N136" s="256"/>
      <c r="O136" s="257"/>
      <c r="P136" s="123"/>
      <c r="Q136" s="124"/>
      <c r="R136" s="124"/>
      <c r="S136" s="124"/>
      <c r="T136" s="124"/>
      <c r="U136" s="124"/>
      <c r="V136" s="124"/>
      <c r="W136" s="124"/>
      <c r="X136" s="124"/>
      <c r="Y136" s="124"/>
      <c r="Z136" s="124"/>
      <c r="AA136" s="124"/>
      <c r="AB136" s="124"/>
      <c r="AC136" s="124"/>
      <c r="AD136" s="124"/>
      <c r="AE136" s="124"/>
      <c r="AF136" s="124"/>
      <c r="AG136" s="125"/>
      <c r="AH136" s="153"/>
      <c r="AI136" s="153"/>
      <c r="AJ136" s="153"/>
      <c r="AK136" s="246"/>
      <c r="AN136" s="242"/>
      <c r="AO136" s="242"/>
      <c r="AP136" s="242"/>
    </row>
    <row r="137" spans="2:42" ht="12" customHeight="1" thickBot="1" x14ac:dyDescent="0.25">
      <c r="B137" s="273" t="s">
        <v>102</v>
      </c>
      <c r="C137" s="250"/>
      <c r="D137" s="250"/>
      <c r="E137" s="250"/>
      <c r="F137" s="250"/>
      <c r="G137" s="250"/>
      <c r="H137" s="250"/>
      <c r="I137" s="250"/>
      <c r="J137" s="250"/>
      <c r="K137" s="250"/>
      <c r="L137" s="250"/>
      <c r="M137" s="250"/>
      <c r="N137" s="250"/>
      <c r="O137" s="251"/>
      <c r="P137" s="46" t="s">
        <v>24</v>
      </c>
      <c r="Q137" s="46"/>
      <c r="R137" s="46"/>
      <c r="S137" s="46"/>
      <c r="T137" s="46"/>
      <c r="U137" s="46"/>
      <c r="V137" s="46"/>
      <c r="W137" s="47"/>
      <c r="X137" s="243">
        <f>IF(AND(SUM($H$66,$H$69)&gt;=36,SUM($H$66,$H$69)&lt;=300,U138="適用する"),1,0)</f>
        <v>0</v>
      </c>
      <c r="Y137" s="244"/>
      <c r="Z137" s="244"/>
      <c r="AA137" s="244"/>
      <c r="AB137" s="244"/>
      <c r="AC137" s="244"/>
      <c r="AD137" s="244"/>
      <c r="AE137" s="244"/>
      <c r="AF137" s="244"/>
      <c r="AG137" s="244"/>
      <c r="AH137" s="244"/>
      <c r="AI137" s="244"/>
      <c r="AJ137" s="244"/>
      <c r="AK137" s="246" t="s">
        <v>6</v>
      </c>
    </row>
    <row r="138" spans="2:42" ht="12" customHeight="1" x14ac:dyDescent="0.2">
      <c r="B138" s="274"/>
      <c r="C138" s="253"/>
      <c r="D138" s="253"/>
      <c r="E138" s="253"/>
      <c r="F138" s="253"/>
      <c r="G138" s="253"/>
      <c r="H138" s="253"/>
      <c r="I138" s="253"/>
      <c r="J138" s="253"/>
      <c r="K138" s="253"/>
      <c r="L138" s="253"/>
      <c r="M138" s="253"/>
      <c r="N138" s="253"/>
      <c r="O138" s="254"/>
      <c r="P138" s="48" t="s">
        <v>23</v>
      </c>
      <c r="Q138" s="48"/>
      <c r="R138" s="48"/>
      <c r="S138" s="48"/>
      <c r="T138" s="48"/>
      <c r="U138" s="276" t="s">
        <v>133</v>
      </c>
      <c r="V138" s="277"/>
      <c r="W138" s="278"/>
      <c r="X138" s="124"/>
      <c r="Y138" s="124"/>
      <c r="Z138" s="124"/>
      <c r="AA138" s="124"/>
      <c r="AB138" s="124"/>
      <c r="AC138" s="124"/>
      <c r="AD138" s="124"/>
      <c r="AE138" s="124"/>
      <c r="AF138" s="124"/>
      <c r="AG138" s="124"/>
      <c r="AH138" s="124"/>
      <c r="AI138" s="124"/>
      <c r="AJ138" s="124"/>
      <c r="AK138" s="150"/>
    </row>
    <row r="139" spans="2:42" ht="12" customHeight="1" thickBot="1" x14ac:dyDescent="0.25">
      <c r="B139" s="275"/>
      <c r="C139" s="256"/>
      <c r="D139" s="256"/>
      <c r="E139" s="256"/>
      <c r="F139" s="256"/>
      <c r="G139" s="256"/>
      <c r="H139" s="256"/>
      <c r="I139" s="256"/>
      <c r="J139" s="256"/>
      <c r="K139" s="256"/>
      <c r="L139" s="256"/>
      <c r="M139" s="256"/>
      <c r="N139" s="256"/>
      <c r="O139" s="257"/>
      <c r="P139" s="2"/>
      <c r="Q139" s="49"/>
      <c r="R139" s="49"/>
      <c r="S139" s="49"/>
      <c r="T139" s="49"/>
      <c r="U139" s="279"/>
      <c r="V139" s="280"/>
      <c r="W139" s="281"/>
      <c r="X139" s="95"/>
      <c r="Y139" s="95"/>
      <c r="Z139" s="95"/>
      <c r="AA139" s="95"/>
      <c r="AB139" s="95"/>
      <c r="AC139" s="95"/>
      <c r="AD139" s="95"/>
      <c r="AE139" s="95"/>
      <c r="AF139" s="95"/>
      <c r="AG139" s="95"/>
      <c r="AH139" s="95"/>
      <c r="AI139" s="95"/>
      <c r="AJ139" s="95"/>
      <c r="AK139" s="234"/>
    </row>
    <row r="140" spans="2:42" ht="36" customHeight="1" thickBot="1" x14ac:dyDescent="0.25">
      <c r="B140" s="282" t="s">
        <v>103</v>
      </c>
      <c r="C140" s="283"/>
      <c r="D140" s="283"/>
      <c r="E140" s="283"/>
      <c r="F140" s="283"/>
      <c r="G140" s="283"/>
      <c r="H140" s="283"/>
      <c r="I140" s="283"/>
      <c r="J140" s="283"/>
      <c r="K140" s="283"/>
      <c r="L140" s="283"/>
      <c r="M140" s="283"/>
      <c r="N140" s="283"/>
      <c r="O140" s="283"/>
      <c r="P140" s="283"/>
      <c r="Q140" s="283"/>
      <c r="R140" s="283"/>
      <c r="S140" s="283"/>
      <c r="T140" s="283"/>
      <c r="U140" s="284"/>
      <c r="V140" s="284"/>
      <c r="W140" s="285"/>
      <c r="X140" s="286" t="e">
        <f>IF(SUM(AND($H$69,$H$72)&lt;=90,SUM($H$69,$H$72)&gt;=1),1,0)</f>
        <v>#VALUE!</v>
      </c>
      <c r="Y140" s="287"/>
      <c r="Z140" s="287"/>
      <c r="AA140" s="287"/>
      <c r="AB140" s="287"/>
      <c r="AC140" s="287"/>
      <c r="AD140" s="287"/>
      <c r="AE140" s="287"/>
      <c r="AF140" s="287"/>
      <c r="AG140" s="287"/>
      <c r="AH140" s="287"/>
      <c r="AI140" s="287"/>
      <c r="AJ140" s="287"/>
      <c r="AK140" s="61" t="s">
        <v>6</v>
      </c>
    </row>
    <row r="141" spans="2:42" ht="12" customHeight="1" x14ac:dyDescent="0.2"/>
    <row r="142" spans="2:42" ht="22.5" customHeight="1" thickBot="1" x14ac:dyDescent="0.25">
      <c r="B142" s="6" t="s">
        <v>108</v>
      </c>
      <c r="C142" s="4"/>
      <c r="D142" s="4"/>
      <c r="E142" s="4"/>
      <c r="F142" s="4"/>
      <c r="G142" s="4"/>
      <c r="H142" s="4"/>
      <c r="I142" s="4"/>
      <c r="J142" s="4"/>
      <c r="K142" s="4"/>
      <c r="L142" s="4"/>
      <c r="M142" s="4"/>
      <c r="N142" s="4"/>
      <c r="O142" s="4"/>
      <c r="P142" s="4"/>
      <c r="Q142" s="4"/>
      <c r="R142" s="4"/>
    </row>
    <row r="143" spans="2:42" ht="22.5" customHeight="1" x14ac:dyDescent="0.2">
      <c r="B143" s="288" t="s">
        <v>140</v>
      </c>
      <c r="C143" s="289"/>
      <c r="D143" s="289"/>
      <c r="E143" s="289"/>
      <c r="F143" s="289"/>
      <c r="G143" s="289"/>
      <c r="H143" s="289"/>
      <c r="I143" s="289"/>
      <c r="J143" s="289"/>
      <c r="K143" s="289"/>
      <c r="L143" s="289"/>
      <c r="M143" s="260" t="s">
        <v>8</v>
      </c>
      <c r="N143" s="260"/>
      <c r="O143" s="260"/>
      <c r="P143" s="260"/>
      <c r="Q143" s="260"/>
      <c r="R143" s="260"/>
      <c r="S143" s="260" t="s">
        <v>9</v>
      </c>
      <c r="T143" s="260"/>
      <c r="U143" s="260"/>
      <c r="V143" s="260"/>
      <c r="W143" s="260"/>
      <c r="X143" s="261"/>
    </row>
    <row r="144" spans="2:42" ht="19.5" customHeight="1" thickBot="1" x14ac:dyDescent="0.25">
      <c r="B144" s="292"/>
      <c r="C144" s="293"/>
      <c r="D144" s="293"/>
      <c r="E144" s="293"/>
      <c r="F144" s="293"/>
      <c r="G144" s="293"/>
      <c r="H144" s="293"/>
      <c r="I144" s="293"/>
      <c r="J144" s="293"/>
      <c r="K144" s="293"/>
      <c r="L144" s="293"/>
      <c r="M144" s="266"/>
      <c r="N144" s="266"/>
      <c r="O144" s="266"/>
      <c r="P144" s="266"/>
      <c r="Q144" s="266"/>
      <c r="R144" s="266"/>
      <c r="S144" s="266"/>
      <c r="T144" s="266"/>
      <c r="U144" s="266"/>
      <c r="V144" s="266"/>
      <c r="W144" s="266"/>
      <c r="X144" s="267"/>
      <c r="AO144" s="22">
        <f>IF(M144&lt;&gt;"",1,0)</f>
        <v>0</v>
      </c>
      <c r="AP144" s="87" t="s">
        <v>164</v>
      </c>
    </row>
    <row r="145" spans="2:42" ht="22.5" customHeight="1" x14ac:dyDescent="0.2">
      <c r="B145" s="288" t="s">
        <v>141</v>
      </c>
      <c r="C145" s="289"/>
      <c r="D145" s="289"/>
      <c r="E145" s="289"/>
      <c r="F145" s="289"/>
      <c r="G145" s="289"/>
      <c r="H145" s="289"/>
      <c r="I145" s="289"/>
      <c r="J145" s="289"/>
      <c r="K145" s="289"/>
      <c r="L145" s="289"/>
      <c r="M145" s="260" t="s">
        <v>8</v>
      </c>
      <c r="N145" s="260"/>
      <c r="O145" s="260"/>
      <c r="P145" s="260"/>
      <c r="Q145" s="260"/>
      <c r="R145" s="260"/>
      <c r="S145" s="260" t="s">
        <v>9</v>
      </c>
      <c r="T145" s="260"/>
      <c r="U145" s="260"/>
      <c r="V145" s="260"/>
      <c r="W145" s="260"/>
      <c r="X145" s="261"/>
    </row>
    <row r="146" spans="2:42" ht="19.5" customHeight="1" x14ac:dyDescent="0.2">
      <c r="B146" s="290"/>
      <c r="C146" s="291"/>
      <c r="D146" s="291"/>
      <c r="E146" s="291"/>
      <c r="F146" s="291"/>
      <c r="G146" s="291"/>
      <c r="H146" s="291"/>
      <c r="I146" s="291"/>
      <c r="J146" s="291"/>
      <c r="K146" s="291"/>
      <c r="L146" s="291"/>
      <c r="M146" s="258"/>
      <c r="N146" s="258"/>
      <c r="O146" s="258"/>
      <c r="P146" s="258"/>
      <c r="Q146" s="258"/>
      <c r="R146" s="258"/>
      <c r="S146" s="258"/>
      <c r="T146" s="258"/>
      <c r="U146" s="258"/>
      <c r="V146" s="258"/>
      <c r="W146" s="258"/>
      <c r="X146" s="259"/>
      <c r="AO146" s="22">
        <f>IF(M146&lt;&gt;"",1,0)</f>
        <v>0</v>
      </c>
      <c r="AP146" s="87" t="s">
        <v>164</v>
      </c>
    </row>
    <row r="147" spans="2:42" ht="19.5" customHeight="1" thickBot="1" x14ac:dyDescent="0.25">
      <c r="B147" s="292"/>
      <c r="C147" s="293"/>
      <c r="D147" s="293"/>
      <c r="E147" s="293"/>
      <c r="F147" s="293"/>
      <c r="G147" s="293"/>
      <c r="H147" s="293"/>
      <c r="I147" s="293"/>
      <c r="J147" s="293"/>
      <c r="K147" s="293"/>
      <c r="L147" s="293"/>
      <c r="M147" s="268"/>
      <c r="N147" s="269"/>
      <c r="O147" s="269"/>
      <c r="P147" s="269"/>
      <c r="Q147" s="269"/>
      <c r="R147" s="270"/>
      <c r="S147" s="268"/>
      <c r="T147" s="269"/>
      <c r="U147" s="269"/>
      <c r="V147" s="269"/>
      <c r="W147" s="269"/>
      <c r="X147" s="320"/>
      <c r="AO147" s="22">
        <f>IF(M147&lt;&gt;"",1,0)</f>
        <v>0</v>
      </c>
      <c r="AP147" s="87" t="s">
        <v>164</v>
      </c>
    </row>
    <row r="148" spans="2:42" ht="22.5" customHeight="1" x14ac:dyDescent="0.2">
      <c r="B148" s="288" t="s">
        <v>149</v>
      </c>
      <c r="C148" s="289"/>
      <c r="D148" s="289"/>
      <c r="E148" s="289"/>
      <c r="F148" s="289"/>
      <c r="G148" s="289"/>
      <c r="H148" s="289"/>
      <c r="I148" s="289"/>
      <c r="J148" s="289"/>
      <c r="K148" s="289"/>
      <c r="L148" s="289"/>
      <c r="M148" s="260" t="s">
        <v>8</v>
      </c>
      <c r="N148" s="260"/>
      <c r="O148" s="260"/>
      <c r="P148" s="260"/>
      <c r="Q148" s="260"/>
      <c r="R148" s="260"/>
      <c r="S148" s="260" t="s">
        <v>9</v>
      </c>
      <c r="T148" s="260"/>
      <c r="U148" s="260"/>
      <c r="V148" s="260"/>
      <c r="W148" s="260"/>
      <c r="X148" s="261"/>
      <c r="Y148" s="271"/>
      <c r="Z148" s="271"/>
      <c r="AA148" s="271"/>
      <c r="AB148" s="271"/>
      <c r="AC148" s="271"/>
      <c r="AD148" s="271"/>
    </row>
    <row r="149" spans="2:42" ht="19.5" customHeight="1" thickBot="1" x14ac:dyDescent="0.25">
      <c r="B149" s="292"/>
      <c r="C149" s="293"/>
      <c r="D149" s="293"/>
      <c r="E149" s="293"/>
      <c r="F149" s="293"/>
      <c r="G149" s="293"/>
      <c r="H149" s="293"/>
      <c r="I149" s="293"/>
      <c r="J149" s="293"/>
      <c r="K149" s="293"/>
      <c r="L149" s="293"/>
      <c r="M149" s="266"/>
      <c r="N149" s="266"/>
      <c r="O149" s="266"/>
      <c r="P149" s="266"/>
      <c r="Q149" s="266"/>
      <c r="R149" s="266"/>
      <c r="S149" s="266"/>
      <c r="T149" s="266"/>
      <c r="U149" s="266"/>
      <c r="V149" s="266"/>
      <c r="W149" s="266"/>
      <c r="X149" s="267"/>
      <c r="Y149" s="272"/>
      <c r="Z149" s="272"/>
      <c r="AA149" s="272"/>
      <c r="AB149" s="272"/>
      <c r="AC149" s="272"/>
      <c r="AD149" s="272"/>
      <c r="AO149" s="22">
        <f>IF(AND(M149&lt;&gt;"",Y149="有"),1,0)</f>
        <v>0</v>
      </c>
      <c r="AP149" s="87" t="s">
        <v>165</v>
      </c>
    </row>
    <row r="150" spans="2:42" ht="12" customHeight="1" x14ac:dyDescent="0.2">
      <c r="B150" s="13" t="s">
        <v>143</v>
      </c>
      <c r="C150" s="57"/>
      <c r="D150" s="57"/>
      <c r="E150" s="57"/>
      <c r="F150" s="57"/>
      <c r="G150" s="57"/>
      <c r="H150" s="57"/>
      <c r="I150" s="58"/>
      <c r="J150" s="58"/>
      <c r="K150" s="58"/>
      <c r="L150" s="58"/>
      <c r="M150" s="58"/>
      <c r="N150" s="58"/>
      <c r="O150" s="58"/>
      <c r="P150" s="58"/>
      <c r="Q150" s="58"/>
      <c r="R150" s="58"/>
      <c r="S150" s="58"/>
      <c r="T150" s="58"/>
    </row>
    <row r="151" spans="2:42" ht="12" customHeight="1" x14ac:dyDescent="0.2">
      <c r="B151" s="13" t="s">
        <v>147</v>
      </c>
      <c r="C151" s="57"/>
      <c r="D151" s="57"/>
      <c r="E151" s="57"/>
      <c r="F151" s="57"/>
      <c r="G151" s="57"/>
      <c r="H151" s="57"/>
      <c r="I151" s="58"/>
      <c r="J151" s="58"/>
      <c r="K151" s="58"/>
      <c r="L151" s="58"/>
      <c r="M151" s="58"/>
      <c r="N151" s="58"/>
      <c r="O151" s="58"/>
      <c r="P151" s="58"/>
      <c r="Q151" s="58"/>
      <c r="R151" s="58"/>
      <c r="S151" s="58"/>
      <c r="T151" s="58"/>
    </row>
    <row r="152" spans="2:42" ht="12" customHeight="1" x14ac:dyDescent="0.2">
      <c r="B152" s="13" t="s">
        <v>146</v>
      </c>
      <c r="C152" s="57"/>
      <c r="D152" s="57"/>
      <c r="E152" s="57"/>
      <c r="F152" s="57"/>
      <c r="G152" s="57"/>
      <c r="H152" s="57"/>
      <c r="I152" s="58"/>
      <c r="J152" s="58"/>
      <c r="K152" s="58"/>
      <c r="L152" s="58"/>
      <c r="M152" s="58"/>
      <c r="N152" s="58"/>
      <c r="O152" s="58"/>
      <c r="P152" s="58"/>
      <c r="Q152" s="58"/>
      <c r="R152" s="58"/>
      <c r="S152" s="58"/>
      <c r="T152" s="58"/>
    </row>
    <row r="153" spans="2:42" ht="12" customHeight="1" x14ac:dyDescent="0.2">
      <c r="B153" s="22" t="s">
        <v>150</v>
      </c>
    </row>
    <row r="154" spans="2:42" ht="12" customHeight="1" x14ac:dyDescent="0.2">
      <c r="B154" s="22" t="s">
        <v>139</v>
      </c>
    </row>
    <row r="155" spans="2:42" ht="12" customHeight="1" x14ac:dyDescent="0.2">
      <c r="B155" s="22" t="s">
        <v>144</v>
      </c>
    </row>
    <row r="156" spans="2:42" ht="12" customHeight="1" x14ac:dyDescent="0.2">
      <c r="B156" s="6" t="s">
        <v>142</v>
      </c>
    </row>
    <row r="157" spans="2:42" ht="12" customHeight="1" x14ac:dyDescent="0.2">
      <c r="B157" s="6" t="s">
        <v>138</v>
      </c>
    </row>
    <row r="158" spans="2:42" ht="12" customHeight="1" x14ac:dyDescent="0.2">
      <c r="B158" s="6" t="s">
        <v>145</v>
      </c>
    </row>
    <row r="159" spans="2:42" ht="12" customHeight="1" x14ac:dyDescent="0.2"/>
    <row r="160" spans="2:42" ht="18" customHeight="1" x14ac:dyDescent="0.2">
      <c r="Z160" s="204" t="s">
        <v>1</v>
      </c>
      <c r="AA160" s="204"/>
      <c r="AB160" s="204"/>
      <c r="AC160" s="204"/>
      <c r="AD160" s="205" t="s">
        <v>175</v>
      </c>
      <c r="AE160" s="205"/>
      <c r="AF160" s="205"/>
      <c r="AG160" s="205"/>
      <c r="AH160" s="205"/>
      <c r="AI160" s="205"/>
      <c r="AJ160" s="205"/>
      <c r="AK160" s="205"/>
    </row>
    <row r="161" spans="2:37" ht="18" customHeight="1" x14ac:dyDescent="0.2">
      <c r="Z161" s="206" t="s">
        <v>4</v>
      </c>
      <c r="AA161" s="206"/>
      <c r="AB161" s="206"/>
      <c r="AC161" s="206"/>
      <c r="AD161" s="207"/>
      <c r="AE161" s="207"/>
      <c r="AF161" s="207"/>
      <c r="AG161" s="207"/>
      <c r="AH161" s="207"/>
      <c r="AI161" s="207"/>
      <c r="AJ161" s="207"/>
      <c r="AK161" s="207"/>
    </row>
    <row r="163" spans="2:37" ht="18" customHeight="1" x14ac:dyDescent="0.2">
      <c r="B163" s="55" t="s">
        <v>110</v>
      </c>
      <c r="C163" s="56"/>
    </row>
    <row r="164" spans="2:37" ht="18" customHeight="1" x14ac:dyDescent="0.2">
      <c r="B164" s="55" t="s">
        <v>114</v>
      </c>
      <c r="C164" s="56"/>
    </row>
    <row r="165" spans="2:37" ht="18" customHeight="1" x14ac:dyDescent="0.2">
      <c r="B165" s="55" t="s">
        <v>111</v>
      </c>
      <c r="C165" s="56"/>
    </row>
    <row r="166" spans="2:37" ht="18" customHeight="1" x14ac:dyDescent="0.2">
      <c r="B166" s="55" t="s">
        <v>112</v>
      </c>
      <c r="C166" s="56"/>
    </row>
    <row r="167" spans="2:37" ht="18" customHeight="1" x14ac:dyDescent="0.2">
      <c r="B167" s="55" t="s">
        <v>113</v>
      </c>
      <c r="C167" s="56"/>
    </row>
    <row r="168" spans="2:37" ht="18" customHeight="1" x14ac:dyDescent="0.2">
      <c r="B168" s="55" t="s">
        <v>115</v>
      </c>
      <c r="C168" s="56"/>
    </row>
    <row r="169" spans="2:37" ht="18" customHeight="1" x14ac:dyDescent="0.2">
      <c r="B169" s="55" t="s">
        <v>116</v>
      </c>
      <c r="C169" s="56"/>
    </row>
    <row r="170" spans="2:37" ht="18" customHeight="1" x14ac:dyDescent="0.2">
      <c r="B170" s="55" t="s">
        <v>117</v>
      </c>
      <c r="C170" s="56"/>
    </row>
    <row r="171" spans="2:37" ht="18" customHeight="1" x14ac:dyDescent="0.2">
      <c r="B171" s="55" t="s">
        <v>118</v>
      </c>
      <c r="C171" s="56"/>
    </row>
    <row r="172" spans="2:37" ht="18" customHeight="1" x14ac:dyDescent="0.2">
      <c r="B172" s="55" t="s">
        <v>119</v>
      </c>
      <c r="C172" s="56"/>
    </row>
    <row r="173" spans="2:37" ht="18" customHeight="1" x14ac:dyDescent="0.2">
      <c r="B173" s="55" t="s">
        <v>120</v>
      </c>
      <c r="C173" s="56"/>
    </row>
    <row r="174" spans="2:37" ht="18" customHeight="1" x14ac:dyDescent="0.2">
      <c r="B174" s="55" t="s">
        <v>121</v>
      </c>
      <c r="C174" s="56"/>
    </row>
    <row r="175" spans="2:37" ht="18" customHeight="1" x14ac:dyDescent="0.2">
      <c r="B175" s="55" t="s">
        <v>122</v>
      </c>
      <c r="C175" s="56"/>
    </row>
    <row r="176" spans="2:37" ht="18" customHeight="1" x14ac:dyDescent="0.2">
      <c r="B176" s="55" t="s">
        <v>123</v>
      </c>
      <c r="C176" s="56"/>
    </row>
    <row r="177" spans="2:3" ht="18" customHeight="1" x14ac:dyDescent="0.2">
      <c r="B177" s="55" t="s">
        <v>124</v>
      </c>
      <c r="C177" s="56"/>
    </row>
    <row r="178" spans="2:3" ht="18" customHeight="1" x14ac:dyDescent="0.2">
      <c r="B178" s="55" t="s">
        <v>125</v>
      </c>
      <c r="C178" s="56"/>
    </row>
    <row r="179" spans="2:3" ht="18" customHeight="1" x14ac:dyDescent="0.2">
      <c r="B179" s="55" t="s">
        <v>126</v>
      </c>
      <c r="C179" s="56"/>
    </row>
    <row r="180" spans="2:3" ht="18" customHeight="1" x14ac:dyDescent="0.2">
      <c r="B180" s="55" t="s">
        <v>127</v>
      </c>
      <c r="C180" s="56"/>
    </row>
    <row r="181" spans="2:3" ht="18" customHeight="1" x14ac:dyDescent="0.2">
      <c r="B181" s="55" t="s">
        <v>128</v>
      </c>
      <c r="C181" s="56"/>
    </row>
    <row r="182" spans="2:3" ht="18" customHeight="1" x14ac:dyDescent="0.2">
      <c r="B182" s="55" t="s">
        <v>129</v>
      </c>
      <c r="C182" s="56"/>
    </row>
    <row r="183" spans="2:3" ht="18" customHeight="1" x14ac:dyDescent="0.2">
      <c r="B183" s="55" t="s">
        <v>130</v>
      </c>
      <c r="C183" s="56"/>
    </row>
    <row r="184" spans="2:3" ht="18" customHeight="1" x14ac:dyDescent="0.2">
      <c r="B184" s="55" t="s">
        <v>131</v>
      </c>
      <c r="C184" s="56"/>
    </row>
    <row r="185" spans="2:3" ht="18" customHeight="1" x14ac:dyDescent="0.2">
      <c r="B185" s="55" t="s">
        <v>132</v>
      </c>
      <c r="C185" s="56"/>
    </row>
    <row r="186" spans="2:3" ht="18" customHeight="1" x14ac:dyDescent="0.2">
      <c r="B186" s="56" t="s">
        <v>135</v>
      </c>
      <c r="C186" s="56"/>
    </row>
    <row r="187" spans="2:3" ht="18" customHeight="1" x14ac:dyDescent="0.2">
      <c r="B187" s="59"/>
      <c r="C187" s="56"/>
    </row>
    <row r="188" spans="2:3" ht="18" customHeight="1" x14ac:dyDescent="0.2">
      <c r="B188" s="59"/>
      <c r="C188" s="56"/>
    </row>
    <row r="189" spans="2:3" ht="18" customHeight="1" x14ac:dyDescent="0.2">
      <c r="B189" s="60"/>
      <c r="C189" s="56"/>
    </row>
    <row r="190" spans="2:3" ht="18" customHeight="1" x14ac:dyDescent="0.2">
      <c r="B190" s="56"/>
      <c r="C190" s="56"/>
    </row>
    <row r="191" spans="2:3" ht="18" customHeight="1" x14ac:dyDescent="0.2">
      <c r="B191" s="56"/>
      <c r="C191" s="56"/>
    </row>
    <row r="192" spans="2:3" ht="18" customHeight="1" x14ac:dyDescent="0.2">
      <c r="B192" s="56"/>
      <c r="C192" s="56"/>
    </row>
    <row r="193" spans="2:3" ht="18" customHeight="1" x14ac:dyDescent="0.2">
      <c r="B193" s="56"/>
      <c r="C193" s="56"/>
    </row>
    <row r="194" spans="2:3" ht="18" customHeight="1" x14ac:dyDescent="0.2">
      <c r="B194" s="56"/>
      <c r="C194" s="56"/>
    </row>
    <row r="195" spans="2:3" ht="18" customHeight="1" x14ac:dyDescent="0.2">
      <c r="B195" s="56"/>
      <c r="C195" s="56"/>
    </row>
    <row r="196" spans="2:3" ht="18" customHeight="1" x14ac:dyDescent="0.2">
      <c r="B196" s="56"/>
      <c r="C196" s="56"/>
    </row>
    <row r="197" spans="2:3" ht="18" customHeight="1" x14ac:dyDescent="0.2">
      <c r="B197" s="56"/>
      <c r="C197" s="56"/>
    </row>
    <row r="198" spans="2:3" ht="18" customHeight="1" x14ac:dyDescent="0.2">
      <c r="B198" s="56"/>
      <c r="C198" s="56"/>
    </row>
    <row r="199" spans="2:3" ht="18" customHeight="1" x14ac:dyDescent="0.2">
      <c r="B199" s="56"/>
      <c r="C199" s="56"/>
    </row>
    <row r="200" spans="2:3" ht="18" customHeight="1" x14ac:dyDescent="0.2">
      <c r="B200" s="56"/>
      <c r="C200" s="56"/>
    </row>
    <row r="201" spans="2:3" ht="18" customHeight="1" x14ac:dyDescent="0.2">
      <c r="B201" s="56"/>
      <c r="C201" s="56"/>
    </row>
    <row r="202" spans="2:3" ht="18" customHeight="1" x14ac:dyDescent="0.2">
      <c r="B202" s="56"/>
      <c r="C202" s="56"/>
    </row>
    <row r="203" spans="2:3" ht="18" customHeight="1" x14ac:dyDescent="0.2">
      <c r="B203" s="56"/>
      <c r="C203" s="56"/>
    </row>
    <row r="204" spans="2:3" ht="18" customHeight="1" x14ac:dyDescent="0.2">
      <c r="B204" s="56"/>
      <c r="C204" s="56"/>
    </row>
    <row r="205" spans="2:3" ht="18" customHeight="1" x14ac:dyDescent="0.2">
      <c r="B205" s="56"/>
      <c r="C205" s="56"/>
    </row>
    <row r="206" spans="2:3" ht="18" customHeight="1" x14ac:dyDescent="0.2">
      <c r="B206" s="56"/>
      <c r="C206" s="56"/>
    </row>
    <row r="207" spans="2:3" ht="18" customHeight="1" x14ac:dyDescent="0.2">
      <c r="B207" s="56"/>
      <c r="C207" s="56"/>
    </row>
    <row r="208" spans="2:3" ht="18" customHeight="1" x14ac:dyDescent="0.2">
      <c r="B208" s="56"/>
      <c r="C208" s="56"/>
    </row>
    <row r="209" spans="2:3" ht="18" customHeight="1" x14ac:dyDescent="0.2">
      <c r="B209" s="56"/>
      <c r="C209" s="56"/>
    </row>
    <row r="210" spans="2:3" ht="18" customHeight="1" x14ac:dyDescent="0.2">
      <c r="B210" s="56"/>
      <c r="C210" s="56"/>
    </row>
    <row r="211" spans="2:3" ht="18" customHeight="1" x14ac:dyDescent="0.2">
      <c r="B211" s="56"/>
      <c r="C211" s="56"/>
    </row>
    <row r="212" spans="2:3" ht="18" customHeight="1" x14ac:dyDescent="0.2">
      <c r="B212" s="56"/>
      <c r="C212" s="56"/>
    </row>
    <row r="213" spans="2:3" ht="18" customHeight="1" x14ac:dyDescent="0.2">
      <c r="B213" s="56"/>
      <c r="C213" s="56"/>
    </row>
    <row r="214" spans="2:3" ht="18" customHeight="1" x14ac:dyDescent="0.2">
      <c r="B214" s="56"/>
      <c r="C214" s="56"/>
    </row>
    <row r="215" spans="2:3" ht="18" customHeight="1" x14ac:dyDescent="0.2">
      <c r="B215" s="56"/>
      <c r="C215" s="56"/>
    </row>
    <row r="216" spans="2:3" ht="18" customHeight="1" x14ac:dyDescent="0.2">
      <c r="B216" s="56"/>
      <c r="C216" s="56"/>
    </row>
    <row r="217" spans="2:3" ht="18" customHeight="1" x14ac:dyDescent="0.2">
      <c r="B217" s="56"/>
      <c r="C217" s="56"/>
    </row>
    <row r="218" spans="2:3" ht="18" customHeight="1" x14ac:dyDescent="0.2">
      <c r="B218" s="56"/>
      <c r="C218" s="56"/>
    </row>
    <row r="219" spans="2:3" ht="18" customHeight="1" x14ac:dyDescent="0.2">
      <c r="B219" s="56"/>
      <c r="C219" s="56"/>
    </row>
    <row r="220" spans="2:3" ht="18" customHeight="1" x14ac:dyDescent="0.2">
      <c r="B220" s="56"/>
      <c r="C220" s="56"/>
    </row>
    <row r="221" spans="2:3" ht="18" customHeight="1" x14ac:dyDescent="0.2">
      <c r="B221" s="56"/>
      <c r="C221" s="56"/>
    </row>
    <row r="222" spans="2:3" ht="18" customHeight="1" x14ac:dyDescent="0.2">
      <c r="B222" s="56"/>
      <c r="C222" s="56"/>
    </row>
    <row r="223" spans="2:3" ht="18" customHeight="1" x14ac:dyDescent="0.2">
      <c r="B223" s="56"/>
      <c r="C223" s="56"/>
    </row>
    <row r="224" spans="2:3" ht="18" customHeight="1" x14ac:dyDescent="0.2">
      <c r="B224" s="56"/>
      <c r="C224" s="56"/>
    </row>
    <row r="225" spans="2:3" ht="18" customHeight="1" x14ac:dyDescent="0.2">
      <c r="B225" s="56"/>
      <c r="C225" s="56"/>
    </row>
    <row r="226" spans="2:3" ht="18" customHeight="1" x14ac:dyDescent="0.2">
      <c r="B226" s="56"/>
      <c r="C226" s="56"/>
    </row>
  </sheetData>
  <protectedRanges>
    <protectedRange sqref="M149:AD149" name="範囲14"/>
    <protectedRange sqref="M144:X144" name="範囲12"/>
    <protectedRange sqref="F114:T117" name="範囲10"/>
    <protectedRange sqref="F95:Q98" name="範囲8"/>
    <protectedRange sqref="R67:AG74" name="範囲6"/>
    <protectedRange sqref="X56:Z58" name="範囲4"/>
    <protectedRange sqref="Y6:AK9" name="範囲2"/>
    <protectedRange sqref="AC3" name="範囲1"/>
    <protectedRange sqref="T38:V41" name="範囲3"/>
    <protectedRange sqref="H66:J74" name="範囲5"/>
    <protectedRange sqref="F77:Q92" name="範囲7"/>
    <protectedRange sqref="F101:T110" name="範囲9"/>
    <protectedRange sqref="U138:W139" name="範囲11"/>
    <protectedRange sqref="M146:X147" name="範囲13"/>
  </protectedRanges>
  <mergeCells count="341">
    <mergeCell ref="AC3:AD3"/>
    <mergeCell ref="R104:T104"/>
    <mergeCell ref="R105:T105"/>
    <mergeCell ref="R102:T102"/>
    <mergeCell ref="R103:T103"/>
    <mergeCell ref="R106:T106"/>
    <mergeCell ref="T38:V38"/>
    <mergeCell ref="T32:AF33"/>
    <mergeCell ref="R99:W100"/>
    <mergeCell ref="AF75:AH76"/>
    <mergeCell ref="AE43:AJ43"/>
    <mergeCell ref="K40:S40"/>
    <mergeCell ref="AH72:AK72"/>
    <mergeCell ref="AH73:AJ74"/>
    <mergeCell ref="V72:Y72"/>
    <mergeCell ref="T41:V41"/>
    <mergeCell ref="T40:V40"/>
    <mergeCell ref="AA56:AA58"/>
    <mergeCell ref="F56:W58"/>
    <mergeCell ref="S8:X8"/>
    <mergeCell ref="S9:X9"/>
    <mergeCell ref="Y9:AK9"/>
    <mergeCell ref="B11:I12"/>
    <mergeCell ref="J11:P12"/>
    <mergeCell ref="F32:F33"/>
    <mergeCell ref="F30:F31"/>
    <mergeCell ref="AH30:AK31"/>
    <mergeCell ref="AH32:AK33"/>
    <mergeCell ref="G32:S33"/>
    <mergeCell ref="T30:AF31"/>
    <mergeCell ref="AG30:AG31"/>
    <mergeCell ref="AG32:AG33"/>
    <mergeCell ref="T28:AF29"/>
    <mergeCell ref="B56:E58"/>
    <mergeCell ref="D99:E111"/>
    <mergeCell ref="F111:Q111"/>
    <mergeCell ref="R111:T111"/>
    <mergeCell ref="S147:X147"/>
    <mergeCell ref="M148:R148"/>
    <mergeCell ref="M143:R143"/>
    <mergeCell ref="S143:X143"/>
    <mergeCell ref="F87:K87"/>
    <mergeCell ref="F88:K88"/>
    <mergeCell ref="F89:K89"/>
    <mergeCell ref="F90:K90"/>
    <mergeCell ref="L79:Q79"/>
    <mergeCell ref="L80:Q80"/>
    <mergeCell ref="L86:Q86"/>
    <mergeCell ref="L87:Q87"/>
    <mergeCell ref="L88:Q88"/>
    <mergeCell ref="L89:Q89"/>
    <mergeCell ref="R72:U72"/>
    <mergeCell ref="F128:O130"/>
    <mergeCell ref="F79:K79"/>
    <mergeCell ref="R116:T116"/>
    <mergeCell ref="U116:W116"/>
    <mergeCell ref="F131:O133"/>
    <mergeCell ref="B36:E43"/>
    <mergeCell ref="F36:AK36"/>
    <mergeCell ref="H37:J37"/>
    <mergeCell ref="K37:S37"/>
    <mergeCell ref="T37:V37"/>
    <mergeCell ref="H38:J38"/>
    <mergeCell ref="K38:S38"/>
    <mergeCell ref="M144:R144"/>
    <mergeCell ref="S144:X144"/>
    <mergeCell ref="B143:L144"/>
    <mergeCell ref="L82:Q82"/>
    <mergeCell ref="L90:Q90"/>
    <mergeCell ref="F81:K81"/>
    <mergeCell ref="F83:K83"/>
    <mergeCell ref="F84:K84"/>
    <mergeCell ref="F85:K85"/>
    <mergeCell ref="L81:Q81"/>
    <mergeCell ref="L83:Q83"/>
    <mergeCell ref="L84:Q84"/>
    <mergeCell ref="L85:Q85"/>
    <mergeCell ref="F82:K82"/>
    <mergeCell ref="F106:K106"/>
    <mergeCell ref="F107:K107"/>
    <mergeCell ref="L102:Q102"/>
    <mergeCell ref="AH69:AK69"/>
    <mergeCell ref="AH70:AJ71"/>
    <mergeCell ref="AK70:AK71"/>
    <mergeCell ref="AH66:AK66"/>
    <mergeCell ref="K39:S39"/>
    <mergeCell ref="T39:V39"/>
    <mergeCell ref="H40:J40"/>
    <mergeCell ref="V69:Y69"/>
    <mergeCell ref="Z69:AC69"/>
    <mergeCell ref="R67:T68"/>
    <mergeCell ref="U67:U68"/>
    <mergeCell ref="V67:X68"/>
    <mergeCell ref="Y67:Y68"/>
    <mergeCell ref="Z66:AC66"/>
    <mergeCell ref="AD66:AG66"/>
    <mergeCell ref="P66:Q68"/>
    <mergeCell ref="R66:U66"/>
    <mergeCell ref="V66:Y66"/>
    <mergeCell ref="H41:J41"/>
    <mergeCell ref="K41:S41"/>
    <mergeCell ref="AD69:AG74"/>
    <mergeCell ref="Z72:AC72"/>
    <mergeCell ref="Y70:Y71"/>
    <mergeCell ref="Z70:AB71"/>
    <mergeCell ref="AC70:AC71"/>
    <mergeCell ref="L103:Q103"/>
    <mergeCell ref="L106:Q106"/>
    <mergeCell ref="L107:Q107"/>
    <mergeCell ref="H69:J71"/>
    <mergeCell ref="K69:K71"/>
    <mergeCell ref="P69:Q71"/>
    <mergeCell ref="R115:T115"/>
    <mergeCell ref="U115:W115"/>
    <mergeCell ref="F110:K110"/>
    <mergeCell ref="L110:Q110"/>
    <mergeCell ref="R110:T110"/>
    <mergeCell ref="U110:W110"/>
    <mergeCell ref="R109:T109"/>
    <mergeCell ref="U109:W109"/>
    <mergeCell ref="L109:Q109"/>
    <mergeCell ref="F109:K109"/>
    <mergeCell ref="U108:W108"/>
    <mergeCell ref="L101:Q101"/>
    <mergeCell ref="R101:T101"/>
    <mergeCell ref="U101:W101"/>
    <mergeCell ref="F108:K108"/>
    <mergeCell ref="L108:Q108"/>
    <mergeCell ref="F101:K101"/>
    <mergeCell ref="AA116:AB116"/>
    <mergeCell ref="X137:AJ139"/>
    <mergeCell ref="S149:X149"/>
    <mergeCell ref="M145:R145"/>
    <mergeCell ref="M146:R146"/>
    <mergeCell ref="M147:R147"/>
    <mergeCell ref="Y148:AD148"/>
    <mergeCell ref="Y149:AD149"/>
    <mergeCell ref="B137:O139"/>
    <mergeCell ref="U138:W139"/>
    <mergeCell ref="B123:E136"/>
    <mergeCell ref="F123:O124"/>
    <mergeCell ref="P123:AK124"/>
    <mergeCell ref="AK137:AK139"/>
    <mergeCell ref="B140:W140"/>
    <mergeCell ref="X140:AJ140"/>
    <mergeCell ref="B145:L147"/>
    <mergeCell ref="B148:L149"/>
    <mergeCell ref="M149:R149"/>
    <mergeCell ref="S145:X145"/>
    <mergeCell ref="P125:AG127"/>
    <mergeCell ref="AH125:AJ127"/>
    <mergeCell ref="AK125:AK127"/>
    <mergeCell ref="F117:K117"/>
    <mergeCell ref="F134:O136"/>
    <mergeCell ref="Z160:AC160"/>
    <mergeCell ref="AD160:AK160"/>
    <mergeCell ref="Z161:AC161"/>
    <mergeCell ref="AD161:AK161"/>
    <mergeCell ref="S146:X146"/>
    <mergeCell ref="S148:X148"/>
    <mergeCell ref="U111:W111"/>
    <mergeCell ref="AN134:AP136"/>
    <mergeCell ref="P131:AG133"/>
    <mergeCell ref="AH131:AJ133"/>
    <mergeCell ref="AK131:AK133"/>
    <mergeCell ref="AN131:AP133"/>
    <mergeCell ref="P128:AG130"/>
    <mergeCell ref="AH128:AJ130"/>
    <mergeCell ref="AK128:AK130"/>
    <mergeCell ref="AN125:AP127"/>
    <mergeCell ref="V121:AJ122"/>
    <mergeCell ref="AK121:AK122"/>
    <mergeCell ref="U121:U122"/>
    <mergeCell ref="L117:Q117"/>
    <mergeCell ref="U117:W117"/>
    <mergeCell ref="F125:O127"/>
    <mergeCell ref="R117:T117"/>
    <mergeCell ref="F116:K116"/>
    <mergeCell ref="F115:K115"/>
    <mergeCell ref="L115:Q115"/>
    <mergeCell ref="AN128:AP130"/>
    <mergeCell ref="P134:AG136"/>
    <mergeCell ref="AH134:AJ136"/>
    <mergeCell ref="AK134:AK136"/>
    <mergeCell ref="B118:E122"/>
    <mergeCell ref="F118:U120"/>
    <mergeCell ref="V118:AK120"/>
    <mergeCell ref="F121:T122"/>
    <mergeCell ref="B99:C117"/>
    <mergeCell ref="F99:K100"/>
    <mergeCell ref="L99:Q100"/>
    <mergeCell ref="D112:E117"/>
    <mergeCell ref="L116:Q116"/>
    <mergeCell ref="F112:K113"/>
    <mergeCell ref="L112:Q113"/>
    <mergeCell ref="R112:W113"/>
    <mergeCell ref="F114:K114"/>
    <mergeCell ref="L114:Q114"/>
    <mergeCell ref="R114:T114"/>
    <mergeCell ref="U114:W114"/>
    <mergeCell ref="AA109:AB109"/>
    <mergeCell ref="R108:T108"/>
    <mergeCell ref="F102:K102"/>
    <mergeCell ref="F103:K103"/>
    <mergeCell ref="F104:K104"/>
    <mergeCell ref="F105:K105"/>
    <mergeCell ref="L104:Q104"/>
    <mergeCell ref="L105:Q105"/>
    <mergeCell ref="R107:T107"/>
    <mergeCell ref="U102:W102"/>
    <mergeCell ref="U103:W103"/>
    <mergeCell ref="U106:W106"/>
    <mergeCell ref="U107:W107"/>
    <mergeCell ref="U104:W104"/>
    <mergeCell ref="U105:W105"/>
    <mergeCell ref="R73:T74"/>
    <mergeCell ref="F98:K98"/>
    <mergeCell ref="U73:U74"/>
    <mergeCell ref="AK73:AK74"/>
    <mergeCell ref="AI75:AK76"/>
    <mergeCell ref="F77:K77"/>
    <mergeCell ref="F92:K92"/>
    <mergeCell ref="L92:Q92"/>
    <mergeCell ref="R77:W77"/>
    <mergeCell ref="F78:K78"/>
    <mergeCell ref="L78:Q78"/>
    <mergeCell ref="F91:K91"/>
    <mergeCell ref="Y75:AE76"/>
    <mergeCell ref="F86:K86"/>
    <mergeCell ref="L96:Q96"/>
    <mergeCell ref="F97:K97"/>
    <mergeCell ref="L97:Q97"/>
    <mergeCell ref="U97:V97"/>
    <mergeCell ref="AC73:AC74"/>
    <mergeCell ref="V73:X74"/>
    <mergeCell ref="F72:G74"/>
    <mergeCell ref="H72:J74"/>
    <mergeCell ref="K72:K74"/>
    <mergeCell ref="P72:Q74"/>
    <mergeCell ref="B75:C98"/>
    <mergeCell ref="D75:E92"/>
    <mergeCell ref="F75:K76"/>
    <mergeCell ref="L75:Q76"/>
    <mergeCell ref="R75:W76"/>
    <mergeCell ref="L98:Q98"/>
    <mergeCell ref="L91:Q91"/>
    <mergeCell ref="U91:V91"/>
    <mergeCell ref="L77:Q77"/>
    <mergeCell ref="F96:K96"/>
    <mergeCell ref="D93:E98"/>
    <mergeCell ref="F93:K94"/>
    <mergeCell ref="L93:Q94"/>
    <mergeCell ref="F95:K95"/>
    <mergeCell ref="L95:Q95"/>
    <mergeCell ref="F69:G71"/>
    <mergeCell ref="R70:T71"/>
    <mergeCell ref="U70:U71"/>
    <mergeCell ref="V70:X71"/>
    <mergeCell ref="R69:U69"/>
    <mergeCell ref="F80:K80"/>
    <mergeCell ref="Z60:AC60"/>
    <mergeCell ref="AD60:AK60"/>
    <mergeCell ref="Z61:AC61"/>
    <mergeCell ref="AD61:AK61"/>
    <mergeCell ref="B64:AK64"/>
    <mergeCell ref="B66:E74"/>
    <mergeCell ref="F66:G68"/>
    <mergeCell ref="H66:J68"/>
    <mergeCell ref="K66:K68"/>
    <mergeCell ref="L66:O74"/>
    <mergeCell ref="Z67:AB68"/>
    <mergeCell ref="AC67:AC68"/>
    <mergeCell ref="AD67:AF68"/>
    <mergeCell ref="AG67:AG68"/>
    <mergeCell ref="AH67:AJ68"/>
    <mergeCell ref="AK67:AK68"/>
    <mergeCell ref="Y73:Y74"/>
    <mergeCell ref="Z73:AB74"/>
    <mergeCell ref="B50:E55"/>
    <mergeCell ref="F50:W55"/>
    <mergeCell ref="X50:Z55"/>
    <mergeCell ref="AA50:AA55"/>
    <mergeCell ref="AB50:AK55"/>
    <mergeCell ref="B44:E49"/>
    <mergeCell ref="F44:W45"/>
    <mergeCell ref="X44:Z45"/>
    <mergeCell ref="AA44:AA45"/>
    <mergeCell ref="AB44:AK49"/>
    <mergeCell ref="F46:W47"/>
    <mergeCell ref="X46:Z47"/>
    <mergeCell ref="AA46:AA47"/>
    <mergeCell ref="F48:W49"/>
    <mergeCell ref="X48:Z49"/>
    <mergeCell ref="B2:AK2"/>
    <mergeCell ref="D4:K4"/>
    <mergeCell ref="Z5:AK5"/>
    <mergeCell ref="S6:X6"/>
    <mergeCell ref="Y6:AK6"/>
    <mergeCell ref="S7:X7"/>
    <mergeCell ref="Y7:AK7"/>
    <mergeCell ref="G28:S29"/>
    <mergeCell ref="AK13:AK14"/>
    <mergeCell ref="B13:I14"/>
    <mergeCell ref="J13:P14"/>
    <mergeCell ref="B17:E22"/>
    <mergeCell ref="F17:U19"/>
    <mergeCell ref="V17:AK19"/>
    <mergeCell ref="F20:T22"/>
    <mergeCell ref="U20:U22"/>
    <mergeCell ref="V20:AJ22"/>
    <mergeCell ref="F28:F29"/>
    <mergeCell ref="Q13:W14"/>
    <mergeCell ref="X13:AC14"/>
    <mergeCell ref="AD13:AD14"/>
    <mergeCell ref="AE13:AJ14"/>
    <mergeCell ref="AH26:AK27"/>
    <mergeCell ref="B23:E35"/>
    <mergeCell ref="Q11:W12"/>
    <mergeCell ref="X11:AD12"/>
    <mergeCell ref="AB56:AK58"/>
    <mergeCell ref="X56:Z58"/>
    <mergeCell ref="AK20:AK22"/>
    <mergeCell ref="AE11:AK12"/>
    <mergeCell ref="AG28:AG29"/>
    <mergeCell ref="AH28:AK29"/>
    <mergeCell ref="G26:S27"/>
    <mergeCell ref="T23:AG25"/>
    <mergeCell ref="AH23:AK25"/>
    <mergeCell ref="T26:AF27"/>
    <mergeCell ref="AG26:AG27"/>
    <mergeCell ref="F23:S25"/>
    <mergeCell ref="F26:F27"/>
    <mergeCell ref="AA48:AA49"/>
    <mergeCell ref="G30:S31"/>
    <mergeCell ref="H39:J39"/>
    <mergeCell ref="R43:AD43"/>
    <mergeCell ref="F34:F35"/>
    <mergeCell ref="G34:S35"/>
    <mergeCell ref="T34:AF35"/>
    <mergeCell ref="AG34:AG35"/>
    <mergeCell ref="AH34:AK35"/>
  </mergeCells>
  <phoneticPr fontId="1"/>
  <dataValidations count="5">
    <dataValidation type="list" allowBlank="1" showInputMessage="1" showErrorMessage="1" sqref="U138:W139">
      <formula1>"適用する,適用しない"</formula1>
    </dataValidation>
    <dataValidation type="list" allowBlank="1" showInputMessage="1" showErrorMessage="1" sqref="R77:W77">
      <formula1>"専任,非専任"</formula1>
    </dataValidation>
    <dataValidation type="list" allowBlank="1" showInputMessage="1" showErrorMessage="1" sqref="T38:V41">
      <formula1>"○"</formula1>
    </dataValidation>
    <dataValidation type="list" allowBlank="1" showInputMessage="1" showErrorMessage="1" sqref="Y149:AD149">
      <formula1>"有,無"</formula1>
    </dataValidation>
    <dataValidation type="list" allowBlank="1" showInputMessage="1" showErrorMessage="1" sqref="AC3">
      <formula1>$AM$3:$AM$14</formula1>
    </dataValidation>
  </dataValidations>
  <printOptions horizontalCentered="1"/>
  <pageMargins left="0.31496062992125984" right="0.31496062992125984" top="0.35433070866141736" bottom="0.35433070866141736" header="0.31496062992125984" footer="0.31496062992125984"/>
  <pageSetup paperSize="9" scale="68" fitToWidth="0" fitToHeight="0" orientation="portrait" r:id="rId1"/>
  <rowBreaks count="3" manualBreakCount="3">
    <brk id="62" max="37" man="1"/>
    <brk id="141" max="37" man="1"/>
    <brk id="189"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認定こども園</vt:lpstr>
      <vt:lpstr>認定こども園!Print_Area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2015-03-19T14:56:37Z</dcterms:created>
  <dcterms:modified xsi:type="dcterms:W3CDTF">2023-07-18T07:23:15Z</dcterms:modified>
</cp:coreProperties>
</file>