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障がい福祉課\01地域生活支援担当\007-通所交通費\※R06（新）通所交通費\99様式\エクセル版（自動計算入り！）\"/>
    </mc:Choice>
  </mc:AlternateContent>
  <bookViews>
    <workbookView xWindow="240" yWindow="15" windowWidth="11700" windowHeight="7515"/>
  </bookViews>
  <sheets>
    <sheet name="報告書" sheetId="1" r:id="rId1"/>
    <sheet name="Sheet3" sheetId="3" state="hidden" r:id="rId2"/>
  </sheets>
  <definedNames>
    <definedName name="_xlnm.Print_Area" localSheetId="0">報告書!$A$1:$AF$47</definedName>
  </definedNames>
  <calcPr calcId="162913"/>
</workbook>
</file>

<file path=xl/calcChain.xml><?xml version="1.0" encoding="utf-8"?>
<calcChain xmlns="http://schemas.openxmlformats.org/spreadsheetml/2006/main">
  <c r="V22" i="1" l="1"/>
  <c r="AE11" i="1" l="1"/>
  <c r="AD11" i="1"/>
  <c r="V11" i="1"/>
  <c r="AE9" i="1"/>
  <c r="AD9" i="1"/>
  <c r="AC9" i="1"/>
  <c r="AC11" i="1"/>
  <c r="AB9" i="1"/>
  <c r="AB11" i="1"/>
  <c r="AA9" i="1"/>
  <c r="AA11" i="1"/>
  <c r="Z9" i="1"/>
  <c r="Z11" i="1"/>
  <c r="Y9" i="1"/>
  <c r="Y11" i="1"/>
  <c r="X9" i="1"/>
  <c r="X11" i="1"/>
  <c r="W9" i="1"/>
  <c r="W11" i="1"/>
  <c r="V9" i="1"/>
  <c r="O11" i="1"/>
  <c r="N11" i="1"/>
  <c r="M11" i="1"/>
  <c r="L11" i="1"/>
  <c r="U9" i="1"/>
  <c r="U11" i="1"/>
  <c r="T9" i="1"/>
  <c r="T11" i="1"/>
  <c r="S9" i="1"/>
  <c r="S11" i="1"/>
  <c r="R9" i="1"/>
  <c r="R11" i="1"/>
  <c r="Q9" i="1"/>
  <c r="Q11" i="1"/>
  <c r="P9" i="1"/>
  <c r="P11" i="1"/>
  <c r="O9" i="1"/>
  <c r="N9" i="1"/>
  <c r="M9" i="1"/>
  <c r="L9" i="1"/>
  <c r="S27" i="1"/>
  <c r="K9" i="1"/>
  <c r="K11" i="1"/>
  <c r="J9" i="1"/>
  <c r="J11" i="1"/>
  <c r="I9" i="1"/>
  <c r="I11" i="1"/>
  <c r="H9" i="1"/>
  <c r="H11" i="1"/>
  <c r="G9" i="1"/>
  <c r="G11" i="1"/>
  <c r="F9" i="1"/>
  <c r="E9" i="1"/>
  <c r="D9" i="1"/>
  <c r="D11" i="1"/>
  <c r="C9" i="1"/>
  <c r="C11" i="1"/>
  <c r="B9" i="1"/>
  <c r="B11" i="1"/>
  <c r="F11" i="1"/>
  <c r="E11" i="1"/>
  <c r="I14" i="1"/>
  <c r="E14" i="1"/>
  <c r="Y14" i="1"/>
  <c r="AC14" i="1"/>
  <c r="S14" i="1"/>
  <c r="O14" i="1"/>
  <c r="AA27" i="1"/>
  <c r="AC16" i="1" l="1"/>
  <c r="Y16" i="1"/>
  <c r="Q20" i="1"/>
  <c r="Q21" i="1"/>
  <c r="Q24" i="1"/>
  <c r="AA24" i="1" s="1"/>
  <c r="Q23" i="1"/>
  <c r="AA23" i="1" s="1"/>
  <c r="Q19" i="1"/>
  <c r="AA22" i="1" l="1"/>
  <c r="AA19" i="1" s="1"/>
  <c r="AA21" i="1" l="1"/>
  <c r="AA20" i="1"/>
</calcChain>
</file>

<file path=xl/comments1.xml><?xml version="1.0" encoding="utf-8"?>
<comments xmlns="http://schemas.openxmlformats.org/spreadsheetml/2006/main">
  <authors>
    <author>test</author>
  </authors>
  <commentList>
    <comment ref="B28" authorId="0" shapeId="0">
      <text>
        <r>
          <rPr>
            <sz val="6"/>
            <color indexed="81"/>
            <rFont val="ＭＳ Ｐゴシック"/>
            <family val="3"/>
            <charset val="128"/>
          </rPr>
          <t>利用した場合は■を選択（選択しないと自動計算されません）</t>
        </r>
      </text>
    </comment>
  </commentList>
</comments>
</file>

<file path=xl/sharedStrings.xml><?xml version="1.0" encoding="utf-8"?>
<sst xmlns="http://schemas.openxmlformats.org/spreadsheetml/2006/main" count="121" uniqueCount="65">
  <si>
    <t>片道日数</t>
    <rPh sb="0" eb="2">
      <t>カタミチ</t>
    </rPh>
    <rPh sb="2" eb="4">
      <t>ニッスウ</t>
    </rPh>
    <phoneticPr fontId="3"/>
  </si>
  <si>
    <t>往復日数</t>
    <rPh sb="0" eb="2">
      <t>オウフク</t>
    </rPh>
    <rPh sb="2" eb="4">
      <t>ニッスウ</t>
    </rPh>
    <phoneticPr fontId="3"/>
  </si>
  <si>
    <t>日</t>
    <rPh sb="0" eb="1">
      <t>ニチ</t>
    </rPh>
    <phoneticPr fontId="3"/>
  </si>
  <si>
    <t>R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</si>
  <si>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</si>
  <si>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</si>
  <si>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片道日数計</t>
    <rPh sb="0" eb="2">
      <t>カタミチ</t>
    </rPh>
    <rPh sb="2" eb="4">
      <t>ニッスウ</t>
    </rPh>
    <rPh sb="4" eb="5">
      <t>ケイ</t>
    </rPh>
    <phoneticPr fontId="3"/>
  </si>
  <si>
    <t>往復日数計</t>
    <rPh sb="0" eb="2">
      <t>オウフク</t>
    </rPh>
    <rPh sb="2" eb="4">
      <t>ニッスウ</t>
    </rPh>
    <rPh sb="4" eb="5">
      <t>ケイ</t>
    </rPh>
    <phoneticPr fontId="3"/>
  </si>
  <si>
    <t>合計</t>
    <rPh sb="0" eb="2">
      <t>ゴウケイ</t>
    </rPh>
    <phoneticPr fontId="3"/>
  </si>
  <si>
    <t>3か月の</t>
    <rPh sb="2" eb="3">
      <t>ゲツ</t>
    </rPh>
    <phoneticPr fontId="3"/>
  </si>
  <si>
    <t>通所者</t>
    <rPh sb="0" eb="3">
      <t>ツウショシャ</t>
    </rPh>
    <phoneticPr fontId="3"/>
  </si>
  <si>
    <t>氏　名</t>
    <rPh sb="0" eb="1">
      <t>ウジ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</si>
  <si>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</si>
  <si>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障害福祉サービス等の支給を受けて次のとおり通所しましたので、報告します。</t>
    <phoneticPr fontId="3"/>
  </si>
  <si>
    <t>(提出先）</t>
    <rPh sb="1" eb="3">
      <t>テイシュツ</t>
    </rPh>
    <rPh sb="3" eb="4">
      <t>サキ</t>
    </rPh>
    <phoneticPr fontId="3"/>
  </si>
  <si>
    <t>平塚市長</t>
    <rPh sb="0" eb="2">
      <t>ヒラツカ</t>
    </rPh>
    <rPh sb="2" eb="3">
      <t>シ</t>
    </rPh>
    <rPh sb="3" eb="4">
      <t>チョウ</t>
    </rPh>
    <phoneticPr fontId="3"/>
  </si>
  <si>
    <t>※下記通所方法による通所日を○（片道のみの日は△）で囲んでください。（自転車等、下記通所方法によらない通所日は含みません。）</t>
    <phoneticPr fontId="3"/>
  </si>
  <si>
    <t>経路</t>
    <rPh sb="0" eb="2">
      <t>ケイロ</t>
    </rPh>
    <phoneticPr fontId="3"/>
  </si>
  <si>
    <t>円</t>
    <rPh sb="0" eb="1">
      <t>エン</t>
    </rPh>
    <phoneticPr fontId="3"/>
  </si>
  <si>
    <t>片道</t>
    <rPh sb="0" eb="2">
      <t>カタミチ</t>
    </rPh>
    <phoneticPr fontId="3"/>
  </si>
  <si>
    <t>運賃額（IC)</t>
    <rPh sb="0" eb="2">
      <t>ウンチン</t>
    </rPh>
    <rPh sb="2" eb="3">
      <t>ガク</t>
    </rPh>
    <phoneticPr fontId="3"/>
  </si>
  <si>
    <t>６か月定期券の</t>
    <rPh sb="2" eb="3">
      <t>ゲツ</t>
    </rPh>
    <rPh sb="3" eb="5">
      <t>テイキ</t>
    </rPh>
    <rPh sb="5" eb="6">
      <t>ケン</t>
    </rPh>
    <phoneticPr fontId="3"/>
  </si>
  <si>
    <t>半額②</t>
    <rPh sb="0" eb="2">
      <t>ハンガク</t>
    </rPh>
    <phoneticPr fontId="3"/>
  </si>
  <si>
    <t>～</t>
    <phoneticPr fontId="3"/>
  </si>
  <si>
    <t>自宅</t>
    <rPh sb="0" eb="2">
      <t>ジタク</t>
    </rPh>
    <phoneticPr fontId="3"/>
  </si>
  <si>
    <t>助成額（片道）</t>
    <rPh sb="0" eb="3">
      <t>ジョセイガク</t>
    </rPh>
    <rPh sb="4" eb="6">
      <t>カタミチ</t>
    </rPh>
    <phoneticPr fontId="3"/>
  </si>
  <si>
    <t>３ヶ月助成額</t>
    <rPh sb="2" eb="3">
      <t>ゲツ</t>
    </rPh>
    <rPh sb="3" eb="5">
      <t>ジョセイ</t>
    </rPh>
    <rPh sb="5" eb="6">
      <t>ガク</t>
    </rPh>
    <phoneticPr fontId="3"/>
  </si>
  <si>
    <t>□</t>
  </si>
  <si>
    <t>自家用車等</t>
    <rPh sb="4" eb="5">
      <t>トウ</t>
    </rPh>
    <phoneticPr fontId="3"/>
  </si>
  <si>
    <t>円</t>
    <phoneticPr fontId="3"/>
  </si>
  <si>
    <t>5km未満</t>
    <rPh sb="3" eb="5">
      <t>ミマン</t>
    </rPh>
    <phoneticPr fontId="3"/>
  </si>
  <si>
    <t>5km未満～10km未満</t>
    <rPh sb="3" eb="5">
      <t>ミマン</t>
    </rPh>
    <rPh sb="10" eb="12">
      <t>ミマン</t>
    </rPh>
    <phoneticPr fontId="3"/>
  </si>
  <si>
    <t>10km以上</t>
    <rPh sb="4" eb="6">
      <t>イジョウ</t>
    </rPh>
    <phoneticPr fontId="3"/>
  </si>
  <si>
    <t>バス</t>
    <phoneticPr fontId="3"/>
  </si>
  <si>
    <t>鉄道</t>
    <rPh sb="0" eb="2">
      <t>テツドウ</t>
    </rPh>
    <phoneticPr fontId="3"/>
  </si>
  <si>
    <t xml:space="preserve">運賃指定式定期券発行路線を複数経路利用の場合、
最も高額な経路の６か月定期の半額③
</t>
    <phoneticPr fontId="3"/>
  </si>
  <si>
    <t>事業所
送迎</t>
    <rPh sb="0" eb="3">
      <t>ジギョウショ</t>
    </rPh>
    <rPh sb="4" eb="6">
      <t>ソウゲイ</t>
    </rPh>
    <phoneticPr fontId="3"/>
  </si>
  <si>
    <t>往復</t>
    <rPh sb="0" eb="2">
      <t>オウフク</t>
    </rPh>
    <phoneticPr fontId="3"/>
  </si>
  <si>
    <t>※本助成対象外</t>
    <rPh sb="1" eb="2">
      <t>ホン</t>
    </rPh>
    <rPh sb="2" eb="4">
      <t>ジョセイ</t>
    </rPh>
    <rPh sb="4" eb="6">
      <t>タイショウ</t>
    </rPh>
    <rPh sb="6" eb="7">
      <t>ガイ</t>
    </rPh>
    <phoneticPr fontId="3"/>
  </si>
  <si>
    <t>備考（事業所等からの交通手当支給、施設外通所（年間）、住民登録住所との相違、その他事項について記入してください。）</t>
    <rPh sb="0" eb="2">
      <t>ビコウ</t>
    </rPh>
    <phoneticPr fontId="3"/>
  </si>
  <si>
    <t>上記のとおり通所したことを確認します。</t>
    <rPh sb="0" eb="2">
      <t>ジョウキ</t>
    </rPh>
    <rPh sb="6" eb="8">
      <t>ツウショ</t>
    </rPh>
    <rPh sb="13" eb="15">
      <t>カクニン</t>
    </rPh>
    <phoneticPr fontId="3"/>
  </si>
  <si>
    <t>法人の名称</t>
    <rPh sb="0" eb="2">
      <t>ホウジン</t>
    </rPh>
    <rPh sb="3" eb="5">
      <t>メイショウ</t>
    </rPh>
    <phoneticPr fontId="3"/>
  </si>
  <si>
    <t>事業所等の名称</t>
    <rPh sb="0" eb="3">
      <t>ジギョウショ</t>
    </rPh>
    <rPh sb="3" eb="4">
      <t>トウ</t>
    </rPh>
    <rPh sb="5" eb="7">
      <t>メイショウ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</si>
  <si>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</si>
  <si>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（平塚市使用欄）</t>
    <rPh sb="1" eb="4">
      <t>ヒラツカシ</t>
    </rPh>
    <rPh sb="4" eb="6">
      <t>シヨウ</t>
    </rPh>
    <rPh sb="6" eb="7">
      <t>ラン</t>
    </rPh>
    <phoneticPr fontId="3"/>
  </si>
  <si>
    <t>バ　ス</t>
    <phoneticPr fontId="3"/>
  </si>
  <si>
    <t>鉄　道</t>
    <rPh sb="0" eb="1">
      <t>テツ</t>
    </rPh>
    <rPh sb="2" eb="3">
      <t>ミチ</t>
    </rPh>
    <phoneticPr fontId="3"/>
  </si>
  <si>
    <t>自家用車等</t>
    <rPh sb="0" eb="4">
      <t>ジカヨウシャ</t>
    </rPh>
    <rPh sb="4" eb="5">
      <t>トウ</t>
    </rPh>
    <phoneticPr fontId="3"/>
  </si>
  <si>
    <t>３ヶ月助成額</t>
    <rPh sb="2" eb="3">
      <t>ゲツ</t>
    </rPh>
    <rPh sb="3" eb="6">
      <t>ジョセイガク</t>
    </rPh>
    <phoneticPr fontId="3"/>
  </si>
  <si>
    <t>助成金額</t>
    <rPh sb="0" eb="2">
      <t>ジョセイ</t>
    </rPh>
    <rPh sb="2" eb="4">
      <t>キンガク</t>
    </rPh>
    <phoneticPr fontId="3"/>
  </si>
  <si>
    <t>（決定額）</t>
    <rPh sb="1" eb="3">
      <t>ケッテイ</t>
    </rPh>
    <rPh sb="3" eb="4">
      <t>ガク</t>
    </rPh>
    <phoneticPr fontId="3"/>
  </si>
  <si>
    <t>※公共交通機関利用時の３か月助成額は、①と②のどちらか安い金額となります。</t>
    <phoneticPr fontId="3"/>
  </si>
  <si>
    <t>　ただし、③に該当がある場合には対象区間の①の合計と③どちらか安い金額となります。</t>
    <phoneticPr fontId="3"/>
  </si>
  <si>
    <t>（運賃指定方式対象外の経路も同時に利用する場合、その経路についてはそれぞれ算定します。）</t>
    <phoneticPr fontId="3"/>
  </si>
  <si>
    <t>（利用している場合、距離区分を選択）</t>
  </si>
  <si>
    <t>（自動計算）</t>
    <rPh sb="1" eb="3">
      <t>ジドウ</t>
    </rPh>
    <rPh sb="3" eb="5">
      <t>ケイサン</t>
    </rPh>
    <phoneticPr fontId="3"/>
  </si>
  <si>
    <t>(自動表示）</t>
    <rPh sb="1" eb="3">
      <t>ジドウ</t>
    </rPh>
    <rPh sb="3" eb="5">
      <t>ヒョウジ</t>
    </rPh>
    <phoneticPr fontId="3"/>
  </si>
  <si>
    <t>※通所方法によって回数が異なる場合にはこの様式は適しません</t>
    <rPh sb="1" eb="3">
      <t>ツウショ</t>
    </rPh>
    <rPh sb="3" eb="5">
      <t>ホウホウ</t>
    </rPh>
    <rPh sb="9" eb="11">
      <t>カイスウ</t>
    </rPh>
    <rPh sb="12" eb="13">
      <t>コト</t>
    </rPh>
    <rPh sb="15" eb="17">
      <t>バアイ</t>
    </rPh>
    <rPh sb="21" eb="23">
      <t>ヨウシキ</t>
    </rPh>
    <rPh sb="24" eb="25">
      <t>テキ</t>
    </rPh>
    <phoneticPr fontId="3"/>
  </si>
  <si>
    <t>★入力ルール★</t>
    <rPh sb="1" eb="3">
      <t>ニュウリョク</t>
    </rPh>
    <phoneticPr fontId="3"/>
  </si>
  <si>
    <t>その場合にはword版もしくは手書きでご作成をお願いします。</t>
    <rPh sb="2" eb="4">
      <t>バアイ</t>
    </rPh>
    <rPh sb="10" eb="11">
      <t>バン</t>
    </rPh>
    <rPh sb="15" eb="17">
      <t>テガ</t>
    </rPh>
    <rPh sb="20" eb="22">
      <t>サクセイ</t>
    </rPh>
    <rPh sb="24" eb="25">
      <t>ネガ</t>
    </rPh>
    <phoneticPr fontId="3"/>
  </si>
  <si>
    <t>白色のセルは自動計算部分です</t>
    <rPh sb="0" eb="1">
      <t>シロ</t>
    </rPh>
    <rPh sb="1" eb="2">
      <t>イロ</t>
    </rPh>
    <rPh sb="6" eb="8">
      <t>ジドウ</t>
    </rPh>
    <rPh sb="8" eb="10">
      <t>ケイサン</t>
    </rPh>
    <rPh sb="10" eb="12">
      <t>ブブン</t>
    </rPh>
    <phoneticPr fontId="3"/>
  </si>
  <si>
    <t>色のついたセルにご入力ください</t>
    <rPh sb="0" eb="1">
      <t>イロ</t>
    </rPh>
    <rPh sb="9" eb="11">
      <t>ニュウリョク</t>
    </rPh>
    <phoneticPr fontId="3"/>
  </si>
  <si>
    <t>３か月助成額
※(市が記入）</t>
    <rPh sb="2" eb="3">
      <t>ゲツ</t>
    </rPh>
    <rPh sb="3" eb="6">
      <t>ジョセイガク</t>
    </rPh>
    <rPh sb="9" eb="10">
      <t>シ</t>
    </rPh>
    <rPh sb="11" eb="13">
      <t>キニュウ</t>
    </rPh>
    <phoneticPr fontId="3"/>
  </si>
  <si>
    <t xml:space="preserve">【３カ月運賃額①の計算方法】
｛片道運賃額（ＩＣ）×往復日数計×２｝＋｛片道運賃額（ＩＣ）×片道日数計｝
</t>
    <phoneticPr fontId="3"/>
  </si>
  <si>
    <t>３カ月運賃額①</t>
    <rPh sb="2" eb="3">
      <t>ゲツ</t>
    </rPh>
    <rPh sb="3" eb="5">
      <t>ウンチン</t>
    </rPh>
    <rPh sb="5" eb="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</si>
</sst>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42"/>
      </right>
      <top style="medium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 style="medium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42"/>
      </right>
      <top/>
      <bottom style="thin">
        <color indexed="64"/>
      </bottom>
      <diagonal/>
    </border>
    <border>
      <left style="thin">
        <color indexed="42"/>
      </left>
      <right style="thin">
        <color indexed="42"/>
      </right>
      <top/>
      <bottom style="thin">
        <color indexed="64"/>
      </bottom>
      <diagonal/>
    </border>
    <border>
      <left style="thin">
        <color indexed="4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2"/>
      </left>
      <right style="thin">
        <color indexed="42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42"/>
      </left>
      <right/>
      <top/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 style="thin">
        <color indexed="42"/>
      </right>
      <top style="medium">
        <color indexed="64"/>
      </top>
      <bottom/>
      <diagonal/>
    </border>
    <border>
      <left style="thin">
        <color indexed="42"/>
      </left>
      <right/>
      <top style="medium">
        <color indexed="64"/>
      </top>
      <bottom/>
      <diagonal/>
    </border>
    <border>
      <left/>
      <right style="thin">
        <color indexed="42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indexed="42"/>
      </left>
      <right style="thin">
        <color indexed="42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0" fillId="0" borderId="24" xfId="0" applyBorder="1" applyAlignme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8" xfId="0" applyBorder="1">
      <alignment vertical="center"/>
    </xf>
    <xf numFmtId="0" fontId="0" fillId="0" borderId="19" xfId="0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0" fillId="0" borderId="33" xfId="0" applyBorder="1" applyAlignment="1">
      <alignment horizontal="centerContinuous" vertical="center"/>
    </xf>
    <xf numFmtId="0" fontId="0" fillId="0" borderId="34" xfId="0" applyBorder="1" applyAlignment="1">
      <alignment horizontal="centerContinuous" vertical="center"/>
    </xf>
    <xf numFmtId="0" fontId="0" fillId="0" borderId="35" xfId="0" applyFill="1" applyBorder="1">
      <alignment vertical="center"/>
    </xf>
    <xf numFmtId="0" fontId="6" fillId="0" borderId="0" xfId="0" applyFont="1" applyBorder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>
      <alignment vertical="center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9" xfId="0" applyFill="1" applyBorder="1">
      <alignment vertical="center"/>
    </xf>
    <xf numFmtId="0" fontId="0" fillId="0" borderId="38" xfId="0" applyFill="1" applyBorder="1">
      <alignment vertical="center"/>
    </xf>
    <xf numFmtId="0" fontId="8" fillId="0" borderId="0" xfId="0" applyFont="1" applyBorder="1">
      <alignment vertical="center"/>
    </xf>
    <xf numFmtId="0" fontId="0" fillId="0" borderId="39" xfId="0" applyBorder="1">
      <alignment vertical="center"/>
    </xf>
    <xf numFmtId="0" fontId="4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 applyAlignment="1">
      <alignment horizontal="centerContinuous" vertical="center"/>
    </xf>
    <xf numFmtId="0" fontId="5" fillId="0" borderId="59" xfId="0" applyFont="1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 applyAlignment="1">
      <alignment horizontal="centerContinuous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48" xfId="0" applyBorder="1" applyAlignment="1">
      <alignment horizontal="centerContinuous" vertical="center"/>
    </xf>
    <xf numFmtId="0" fontId="0" fillId="0" borderId="49" xfId="0" applyBorder="1" applyAlignment="1">
      <alignment horizontal="centerContinuous" vertical="center"/>
    </xf>
    <xf numFmtId="0" fontId="0" fillId="0" borderId="50" xfId="0" applyBorder="1" applyAlignment="1">
      <alignment horizontal="centerContinuous" vertical="center"/>
    </xf>
    <xf numFmtId="0" fontId="5" fillId="0" borderId="51" xfId="0" applyFont="1" applyBorder="1">
      <alignment vertical="center"/>
    </xf>
    <xf numFmtId="0" fontId="0" fillId="0" borderId="52" xfId="0" applyBorder="1">
      <alignment vertical="center"/>
    </xf>
    <xf numFmtId="0" fontId="0" fillId="0" borderId="24" xfId="0" applyBorder="1" applyAlignment="1">
      <alignment horizontal="centerContinuous" vertical="center"/>
    </xf>
    <xf numFmtId="0" fontId="0" fillId="0" borderId="25" xfId="0" applyBorder="1" applyAlignment="1">
      <alignment horizontal="centerContinuous" vertical="center"/>
    </xf>
    <xf numFmtId="0" fontId="0" fillId="0" borderId="23" xfId="0" applyBorder="1">
      <alignment vertical="center"/>
    </xf>
    <xf numFmtId="0" fontId="0" fillId="0" borderId="34" xfId="0" applyBorder="1">
      <alignment vertical="center"/>
    </xf>
    <xf numFmtId="0" fontId="4" fillId="2" borderId="40" xfId="0" applyFont="1" applyFill="1" applyBorder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Protection="1">
      <alignment vertical="center"/>
      <protection locked="0"/>
    </xf>
    <xf numFmtId="0" fontId="8" fillId="0" borderId="0" xfId="0" applyFont="1">
      <alignment vertical="center"/>
    </xf>
    <xf numFmtId="0" fontId="8" fillId="0" borderId="57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center" vertical="center"/>
      <protection locked="0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2" borderId="8" xfId="1" applyFont="1" applyFill="1" applyBorder="1" applyAlignment="1" applyProtection="1">
      <alignment horizontal="center" vertical="center"/>
    </xf>
    <xf numFmtId="38" fontId="8" fillId="2" borderId="9" xfId="1" applyFont="1" applyFill="1" applyBorder="1" applyAlignment="1" applyProtection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0" fillId="2" borderId="36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28" xfId="0" applyFill="1" applyBorder="1" applyAlignment="1" applyProtection="1">
      <alignment horizontal="left" vertical="top"/>
      <protection locked="0"/>
    </xf>
    <xf numFmtId="0" fontId="0" fillId="2" borderId="36" xfId="0" applyFill="1" applyBorder="1" applyAlignment="1" applyProtection="1">
      <alignment horizontal="left" vertical="top"/>
      <protection locked="0"/>
    </xf>
    <xf numFmtId="0" fontId="0" fillId="2" borderId="38" xfId="0" applyFill="1" applyBorder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34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36" xfId="0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38" fontId="8" fillId="2" borderId="8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5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0" fillId="0" borderId="24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2"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7"/>
  <sheetViews>
    <sheetView tabSelected="1" view="pageBreakPreview" zoomScale="130" zoomScaleNormal="100" zoomScaleSheetLayoutView="130" workbookViewId="0">
      <selection activeCell="M19" sqref="M19:O19"/>
    </sheetView>
  </sheetViews>
  <sheetFormatPr defaultRowHeight="13.5" x14ac:dyDescent="0.15"/>
  <cols>
    <col min="1" max="15" width="3.125" customWidth="1"/>
    <col min="16" max="16" width="2.75" customWidth="1"/>
    <col min="17" max="31" width="3.125" customWidth="1"/>
    <col min="32" max="32" width="2.75" customWidth="1"/>
  </cols>
  <sheetData>
    <row r="1" spans="2:33" ht="17.850000000000001" customHeight="1" x14ac:dyDescent="0.15"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2:33" ht="17.850000000000001" customHeight="1" x14ac:dyDescent="0.15">
      <c r="B2" s="21" t="s">
        <v>15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G2" s="94" t="s">
        <v>58</v>
      </c>
    </row>
    <row r="3" spans="2:33" ht="17.850000000000001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 t="s">
        <v>10</v>
      </c>
      <c r="O3" s="21"/>
      <c r="P3" s="21"/>
      <c r="Q3" s="21" t="s">
        <v>12</v>
      </c>
      <c r="R3" s="21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G3" t="s">
        <v>60</v>
      </c>
    </row>
    <row r="4" spans="2:33" ht="17.850000000000001" customHeight="1" x14ac:dyDescent="0.1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 t="s">
        <v>11</v>
      </c>
      <c r="R4" s="21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G4" t="s">
        <v>61</v>
      </c>
    </row>
    <row r="5" spans="2:33" ht="17.850000000000001" customHeight="1" thickBot="1" x14ac:dyDescent="0.2">
      <c r="B5" s="21" t="s">
        <v>13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G5" t="s">
        <v>57</v>
      </c>
    </row>
    <row r="6" spans="2:33" ht="17.850000000000001" customHeight="1" x14ac:dyDescent="0.15">
      <c r="B6" s="59"/>
      <c r="C6" s="61"/>
      <c r="D6" s="60" t="s">
        <v>3</v>
      </c>
      <c r="E6" s="84"/>
      <c r="F6" s="62" t="s">
        <v>4</v>
      </c>
      <c r="G6" s="84"/>
      <c r="H6" s="62" t="s">
        <v>5</v>
      </c>
      <c r="I6" s="61"/>
      <c r="J6" s="61"/>
      <c r="K6" s="61"/>
      <c r="L6" s="59"/>
      <c r="M6" s="61"/>
      <c r="N6" s="60" t="s">
        <v>3</v>
      </c>
      <c r="O6" s="84"/>
      <c r="P6" s="62" t="s">
        <v>4</v>
      </c>
      <c r="Q6" s="84"/>
      <c r="R6" s="62" t="s">
        <v>5</v>
      </c>
      <c r="S6" s="61"/>
      <c r="T6" s="61"/>
      <c r="U6" s="63"/>
      <c r="V6" s="59"/>
      <c r="W6" s="61"/>
      <c r="X6" s="60" t="s">
        <v>3</v>
      </c>
      <c r="Y6" s="84"/>
      <c r="Z6" s="62" t="s">
        <v>4</v>
      </c>
      <c r="AA6" s="84"/>
      <c r="AB6" s="62" t="s">
        <v>5</v>
      </c>
      <c r="AC6" s="61"/>
      <c r="AD6" s="61"/>
      <c r="AE6" s="63"/>
      <c r="AG6" t="s">
        <v>59</v>
      </c>
    </row>
    <row r="7" spans="2:33" s="1" customFormat="1" ht="9" customHeight="1" x14ac:dyDescent="0.15">
      <c r="B7" s="7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8">
        <v>10</v>
      </c>
      <c r="L7" s="28">
        <v>1</v>
      </c>
      <c r="M7" s="3">
        <v>2</v>
      </c>
      <c r="N7" s="3">
        <v>3</v>
      </c>
      <c r="O7" s="3">
        <v>4</v>
      </c>
      <c r="P7" s="3">
        <v>5</v>
      </c>
      <c r="Q7" s="3">
        <v>6</v>
      </c>
      <c r="R7" s="3">
        <v>7</v>
      </c>
      <c r="S7" s="3">
        <v>8</v>
      </c>
      <c r="T7" s="3">
        <v>9</v>
      </c>
      <c r="U7" s="8">
        <v>10</v>
      </c>
      <c r="V7" s="7">
        <v>1</v>
      </c>
      <c r="W7" s="3">
        <v>2</v>
      </c>
      <c r="X7" s="3">
        <v>3</v>
      </c>
      <c r="Y7" s="3">
        <v>4</v>
      </c>
      <c r="Z7" s="3">
        <v>5</v>
      </c>
      <c r="AA7" s="3">
        <v>6</v>
      </c>
      <c r="AB7" s="3">
        <v>7</v>
      </c>
      <c r="AC7" s="3">
        <v>8</v>
      </c>
      <c r="AD7" s="3">
        <v>9</v>
      </c>
      <c r="AE7" s="8">
        <v>10</v>
      </c>
    </row>
    <row r="8" spans="2:33" ht="17.850000000000001" customHeight="1" x14ac:dyDescent="0.15">
      <c r="B8" s="85"/>
      <c r="C8" s="86"/>
      <c r="D8" s="86"/>
      <c r="E8" s="86"/>
      <c r="F8" s="86"/>
      <c r="G8" s="86"/>
      <c r="H8" s="86"/>
      <c r="I8" s="86"/>
      <c r="J8" s="86"/>
      <c r="K8" s="87"/>
      <c r="L8" s="85"/>
      <c r="M8" s="86"/>
      <c r="N8" s="86"/>
      <c r="O8" s="86"/>
      <c r="P8" s="86"/>
      <c r="Q8" s="86"/>
      <c r="R8" s="86"/>
      <c r="S8" s="86"/>
      <c r="T8" s="86"/>
      <c r="U8" s="87"/>
      <c r="V8" s="85"/>
      <c r="W8" s="86"/>
      <c r="X8" s="86"/>
      <c r="Y8" s="86"/>
      <c r="Z8" s="86"/>
      <c r="AA8" s="86"/>
      <c r="AB8" s="86"/>
      <c r="AC8" s="86"/>
      <c r="AD8" s="86"/>
      <c r="AE8" s="87"/>
    </row>
    <row r="9" spans="2:33" s="2" customFormat="1" ht="9" customHeight="1" x14ac:dyDescent="0.15">
      <c r="B9" s="7">
        <f>B7+10</f>
        <v>11</v>
      </c>
      <c r="C9" s="3">
        <f t="shared" ref="C9:K9" si="0">C7+10</f>
        <v>12</v>
      </c>
      <c r="D9" s="3">
        <f t="shared" si="0"/>
        <v>13</v>
      </c>
      <c r="E9" s="3">
        <f t="shared" si="0"/>
        <v>14</v>
      </c>
      <c r="F9" s="3">
        <f t="shared" si="0"/>
        <v>15</v>
      </c>
      <c r="G9" s="3">
        <f t="shared" si="0"/>
        <v>16</v>
      </c>
      <c r="H9" s="3">
        <f t="shared" si="0"/>
        <v>17</v>
      </c>
      <c r="I9" s="3">
        <f t="shared" si="0"/>
        <v>18</v>
      </c>
      <c r="J9" s="3">
        <f t="shared" si="0"/>
        <v>19</v>
      </c>
      <c r="K9" s="8">
        <f t="shared" si="0"/>
        <v>20</v>
      </c>
      <c r="L9" s="7">
        <f>L7+10</f>
        <v>11</v>
      </c>
      <c r="M9" s="3">
        <f t="shared" ref="M9:U9" si="1">M7+10</f>
        <v>12</v>
      </c>
      <c r="N9" s="3">
        <f t="shared" si="1"/>
        <v>13</v>
      </c>
      <c r="O9" s="3">
        <f t="shared" si="1"/>
        <v>14</v>
      </c>
      <c r="P9" s="3">
        <f t="shared" si="1"/>
        <v>15</v>
      </c>
      <c r="Q9" s="3">
        <f t="shared" si="1"/>
        <v>16</v>
      </c>
      <c r="R9" s="3">
        <f t="shared" si="1"/>
        <v>17</v>
      </c>
      <c r="S9" s="3">
        <f t="shared" si="1"/>
        <v>18</v>
      </c>
      <c r="T9" s="3">
        <f t="shared" si="1"/>
        <v>19</v>
      </c>
      <c r="U9" s="8">
        <f t="shared" si="1"/>
        <v>20</v>
      </c>
      <c r="V9" s="7">
        <f>V7+10</f>
        <v>11</v>
      </c>
      <c r="W9" s="3">
        <f t="shared" ref="W9:AE9" si="2">W7+10</f>
        <v>12</v>
      </c>
      <c r="X9" s="3">
        <f t="shared" si="2"/>
        <v>13</v>
      </c>
      <c r="Y9" s="3">
        <f t="shared" si="2"/>
        <v>14</v>
      </c>
      <c r="Z9" s="3">
        <f t="shared" si="2"/>
        <v>15</v>
      </c>
      <c r="AA9" s="3">
        <f t="shared" si="2"/>
        <v>16</v>
      </c>
      <c r="AB9" s="3">
        <f t="shared" si="2"/>
        <v>17</v>
      </c>
      <c r="AC9" s="3">
        <f t="shared" si="2"/>
        <v>18</v>
      </c>
      <c r="AD9" s="3">
        <f t="shared" si="2"/>
        <v>19</v>
      </c>
      <c r="AE9" s="8">
        <f t="shared" si="2"/>
        <v>20</v>
      </c>
    </row>
    <row r="10" spans="2:33" ht="17.850000000000001" customHeight="1" x14ac:dyDescent="0.15">
      <c r="B10" s="85"/>
      <c r="C10" s="86"/>
      <c r="D10" s="86"/>
      <c r="E10" s="86"/>
      <c r="F10" s="86"/>
      <c r="G10" s="86"/>
      <c r="H10" s="86"/>
      <c r="I10" s="86"/>
      <c r="J10" s="86"/>
      <c r="K10" s="87"/>
      <c r="L10" s="85"/>
      <c r="M10" s="86"/>
      <c r="N10" s="86"/>
      <c r="O10" s="86"/>
      <c r="P10" s="86"/>
      <c r="Q10" s="86"/>
      <c r="R10" s="86"/>
      <c r="S10" s="86"/>
      <c r="T10" s="86"/>
      <c r="U10" s="87"/>
      <c r="V10" s="85"/>
      <c r="W10" s="86"/>
      <c r="X10" s="86"/>
      <c r="Y10" s="86"/>
      <c r="Z10" s="86"/>
      <c r="AA10" s="86"/>
      <c r="AB10" s="86"/>
      <c r="AC10" s="86"/>
      <c r="AD10" s="86"/>
      <c r="AE10" s="87"/>
    </row>
    <row r="11" spans="2:33" s="2" customFormat="1" ht="9" customHeight="1" x14ac:dyDescent="0.15">
      <c r="B11" s="7">
        <f t="shared" ref="B11:K11" si="3">B9+10</f>
        <v>21</v>
      </c>
      <c r="C11" s="3">
        <f t="shared" si="3"/>
        <v>22</v>
      </c>
      <c r="D11" s="3">
        <f t="shared" si="3"/>
        <v>23</v>
      </c>
      <c r="E11" s="3">
        <f t="shared" si="3"/>
        <v>24</v>
      </c>
      <c r="F11" s="3">
        <f t="shared" si="3"/>
        <v>25</v>
      </c>
      <c r="G11" s="3">
        <f t="shared" si="3"/>
        <v>26</v>
      </c>
      <c r="H11" s="3">
        <f t="shared" si="3"/>
        <v>27</v>
      </c>
      <c r="I11" s="3">
        <f t="shared" si="3"/>
        <v>28</v>
      </c>
      <c r="J11" s="3">
        <f t="shared" si="3"/>
        <v>29</v>
      </c>
      <c r="K11" s="8">
        <f t="shared" si="3"/>
        <v>30</v>
      </c>
      <c r="L11" s="7">
        <f t="shared" ref="L11:AE11" si="4">L9+10</f>
        <v>21</v>
      </c>
      <c r="M11" s="3">
        <f t="shared" si="4"/>
        <v>22</v>
      </c>
      <c r="N11" s="3">
        <f t="shared" si="4"/>
        <v>23</v>
      </c>
      <c r="O11" s="3">
        <f t="shared" si="4"/>
        <v>24</v>
      </c>
      <c r="P11" s="3">
        <f t="shared" si="4"/>
        <v>25</v>
      </c>
      <c r="Q11" s="3">
        <f t="shared" si="4"/>
        <v>26</v>
      </c>
      <c r="R11" s="3">
        <f t="shared" si="4"/>
        <v>27</v>
      </c>
      <c r="S11" s="3">
        <f t="shared" si="4"/>
        <v>28</v>
      </c>
      <c r="T11" s="3">
        <f t="shared" si="4"/>
        <v>29</v>
      </c>
      <c r="U11" s="8">
        <f t="shared" si="4"/>
        <v>30</v>
      </c>
      <c r="V11" s="7">
        <f t="shared" si="4"/>
        <v>21</v>
      </c>
      <c r="W11" s="3">
        <f t="shared" si="4"/>
        <v>22</v>
      </c>
      <c r="X11" s="3">
        <f t="shared" si="4"/>
        <v>23</v>
      </c>
      <c r="Y11" s="3">
        <f t="shared" si="4"/>
        <v>24</v>
      </c>
      <c r="Z11" s="3">
        <f t="shared" si="4"/>
        <v>25</v>
      </c>
      <c r="AA11" s="3">
        <f t="shared" si="4"/>
        <v>26</v>
      </c>
      <c r="AB11" s="3">
        <f t="shared" si="4"/>
        <v>27</v>
      </c>
      <c r="AC11" s="3">
        <f t="shared" si="4"/>
        <v>28</v>
      </c>
      <c r="AD11" s="3">
        <f t="shared" si="4"/>
        <v>29</v>
      </c>
      <c r="AE11" s="8">
        <f t="shared" si="4"/>
        <v>30</v>
      </c>
    </row>
    <row r="12" spans="2:33" ht="17.850000000000001" customHeight="1" x14ac:dyDescent="0.15">
      <c r="B12" s="85"/>
      <c r="C12" s="86"/>
      <c r="D12" s="86"/>
      <c r="E12" s="88"/>
      <c r="F12" s="89"/>
      <c r="G12" s="86"/>
      <c r="H12" s="86"/>
      <c r="I12" s="86"/>
      <c r="J12" s="86"/>
      <c r="K12" s="87"/>
      <c r="L12" s="85"/>
      <c r="M12" s="86"/>
      <c r="N12" s="86"/>
      <c r="O12" s="86"/>
      <c r="P12" s="86"/>
      <c r="Q12" s="86"/>
      <c r="R12" s="86"/>
      <c r="S12" s="86"/>
      <c r="T12" s="86"/>
      <c r="U12" s="87"/>
      <c r="V12" s="85"/>
      <c r="W12" s="86"/>
      <c r="X12" s="86"/>
      <c r="Y12" s="86"/>
      <c r="Z12" s="86"/>
      <c r="AA12" s="86"/>
      <c r="AB12" s="86"/>
      <c r="AC12" s="90"/>
      <c r="AD12" s="90"/>
      <c r="AE12" s="87"/>
    </row>
    <row r="13" spans="2:33" ht="9" customHeight="1" x14ac:dyDescent="0.15">
      <c r="B13" s="7">
        <v>31</v>
      </c>
      <c r="C13" s="4"/>
      <c r="D13" s="11" t="s">
        <v>1</v>
      </c>
      <c r="E13" s="12"/>
      <c r="F13" s="13"/>
      <c r="G13" s="14"/>
      <c r="H13" s="35"/>
      <c r="I13" s="78" t="s">
        <v>0</v>
      </c>
      <c r="J13" s="79"/>
      <c r="K13" s="39"/>
      <c r="L13" s="28">
        <v>31</v>
      </c>
      <c r="M13" s="4"/>
      <c r="N13" s="11" t="s">
        <v>1</v>
      </c>
      <c r="O13" s="12"/>
      <c r="P13" s="13"/>
      <c r="Q13" s="14"/>
      <c r="R13" s="35"/>
      <c r="S13" s="78" t="s">
        <v>0</v>
      </c>
      <c r="T13" s="79"/>
      <c r="U13" s="39"/>
      <c r="V13" s="7">
        <v>31</v>
      </c>
      <c r="W13" s="4"/>
      <c r="X13" s="11" t="s">
        <v>1</v>
      </c>
      <c r="Y13" s="12"/>
      <c r="Z13" s="13"/>
      <c r="AA13" s="14"/>
      <c r="AB13" s="37"/>
      <c r="AC13" s="66" t="s">
        <v>0</v>
      </c>
      <c r="AD13" s="67"/>
      <c r="AE13" s="39"/>
    </row>
    <row r="14" spans="2:33" ht="17.850000000000001" customHeight="1" thickBot="1" x14ac:dyDescent="0.2">
      <c r="B14" s="91"/>
      <c r="C14" s="6"/>
      <c r="D14" s="9"/>
      <c r="E14" s="5">
        <f>COUNTIF($B$8:$K$12,"○")+COUNTIF($B$14,"○")</f>
        <v>0</v>
      </c>
      <c r="F14" s="5" t="s">
        <v>2</v>
      </c>
      <c r="G14" s="10"/>
      <c r="H14" s="9"/>
      <c r="I14" s="71">
        <f>COUNTIF($B$8:$K$12,"△")+COUNTIF($B$14,"△")</f>
        <v>0</v>
      </c>
      <c r="J14" s="71" t="s">
        <v>2</v>
      </c>
      <c r="K14" s="64"/>
      <c r="L14" s="92"/>
      <c r="M14" s="19"/>
      <c r="N14" s="20"/>
      <c r="O14" s="21">
        <f>COUNTIF($L$8:$U$12,"○")+COUNTIF($L$14,"○")</f>
        <v>0</v>
      </c>
      <c r="P14" s="21" t="s">
        <v>2</v>
      </c>
      <c r="Q14" s="22"/>
      <c r="R14" s="20"/>
      <c r="S14" s="5">
        <f>COUNTIF($L$8:$U$12,"△")+COUNTIF($L$14,"△")</f>
        <v>0</v>
      </c>
      <c r="T14" s="5" t="s">
        <v>2</v>
      </c>
      <c r="U14" s="64"/>
      <c r="V14" s="91"/>
      <c r="W14" s="6"/>
      <c r="X14" s="9"/>
      <c r="Y14" s="5">
        <f>COUNTIF($V$8:$AE$12,"○")+COUNTIF($V$14,"○")</f>
        <v>0</v>
      </c>
      <c r="Z14" s="5" t="s">
        <v>2</v>
      </c>
      <c r="AA14" s="10"/>
      <c r="AB14" s="5"/>
      <c r="AC14" s="68">
        <f>COUNTIF($V$8:$AE$12,"△")+COUNTIF($V$14,"△")</f>
        <v>0</v>
      </c>
      <c r="AD14" s="68" t="s">
        <v>2</v>
      </c>
      <c r="AE14" s="64"/>
    </row>
    <row r="15" spans="2:33" ht="17.850000000000001" customHeight="1" x14ac:dyDescent="0.15">
      <c r="B15" s="161" t="s">
        <v>16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3"/>
      <c r="U15" s="76" t="s">
        <v>9</v>
      </c>
      <c r="V15" s="77"/>
      <c r="W15" s="74"/>
      <c r="X15" s="15" t="s">
        <v>7</v>
      </c>
      <c r="Y15" s="16"/>
      <c r="Z15" s="16"/>
      <c r="AA15" s="17"/>
      <c r="AB15" s="15" t="s">
        <v>6</v>
      </c>
      <c r="AC15" s="69"/>
      <c r="AD15" s="69"/>
      <c r="AE15" s="18"/>
    </row>
    <row r="16" spans="2:33" ht="17.850000000000001" customHeight="1" thickBot="1" x14ac:dyDescent="0.2"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  <c r="U16" s="75" t="s">
        <v>8</v>
      </c>
      <c r="V16" s="65"/>
      <c r="W16" s="73"/>
      <c r="X16" s="70"/>
      <c r="Y16" s="71">
        <f>SUM(E14,O14,Y14)</f>
        <v>0</v>
      </c>
      <c r="Z16" s="71" t="s">
        <v>2</v>
      </c>
      <c r="AA16" s="72"/>
      <c r="AB16" s="21"/>
      <c r="AC16" s="68">
        <f>SUM(I14,S14,AC14)</f>
        <v>0</v>
      </c>
      <c r="AD16" s="68" t="s">
        <v>2</v>
      </c>
      <c r="AE16" s="40"/>
    </row>
    <row r="17" spans="1:31" ht="15.6" customHeight="1" x14ac:dyDescent="0.15">
      <c r="B17" s="170"/>
      <c r="C17" s="141"/>
      <c r="D17" s="140" t="s">
        <v>17</v>
      </c>
      <c r="E17" s="140"/>
      <c r="F17" s="140"/>
      <c r="G17" s="140"/>
      <c r="H17" s="140"/>
      <c r="I17" s="140"/>
      <c r="J17" s="140"/>
      <c r="K17" s="140"/>
      <c r="L17" s="141"/>
      <c r="M17" s="32"/>
      <c r="N17" s="33" t="s">
        <v>19</v>
      </c>
      <c r="O17" s="33"/>
      <c r="P17" s="34"/>
      <c r="Q17" s="131" t="s">
        <v>64</v>
      </c>
      <c r="R17" s="132"/>
      <c r="S17" s="132"/>
      <c r="T17" s="132"/>
      <c r="U17" s="133"/>
      <c r="V17" s="80" t="s">
        <v>21</v>
      </c>
      <c r="W17" s="81"/>
      <c r="X17" s="81"/>
      <c r="Y17" s="81"/>
      <c r="Z17" s="74"/>
      <c r="AA17" s="167" t="s">
        <v>62</v>
      </c>
      <c r="AB17" s="140"/>
      <c r="AC17" s="125"/>
      <c r="AD17" s="125"/>
      <c r="AE17" s="168"/>
    </row>
    <row r="18" spans="1:31" ht="16.899999999999999" customHeight="1" x14ac:dyDescent="0.15">
      <c r="B18" s="151"/>
      <c r="C18" s="121"/>
      <c r="D18" s="120"/>
      <c r="E18" s="120"/>
      <c r="F18" s="120"/>
      <c r="G18" s="120"/>
      <c r="H18" s="120"/>
      <c r="I18" s="120"/>
      <c r="J18" s="120"/>
      <c r="K18" s="120"/>
      <c r="L18" s="121"/>
      <c r="M18" s="29" t="s">
        <v>20</v>
      </c>
      <c r="N18" s="30"/>
      <c r="O18" s="30"/>
      <c r="P18" s="31"/>
      <c r="Q18" s="134"/>
      <c r="R18" s="135"/>
      <c r="S18" s="135"/>
      <c r="T18" s="135"/>
      <c r="U18" s="136"/>
      <c r="V18" s="82"/>
      <c r="W18" s="30" t="s">
        <v>22</v>
      </c>
      <c r="X18" s="30"/>
      <c r="Y18" s="30"/>
      <c r="Z18" s="27"/>
      <c r="AA18" s="119"/>
      <c r="AB18" s="120"/>
      <c r="AC18" s="120"/>
      <c r="AD18" s="120"/>
      <c r="AE18" s="169"/>
    </row>
    <row r="19" spans="1:31" ht="21.6" customHeight="1" x14ac:dyDescent="0.15">
      <c r="B19" s="150" t="s">
        <v>33</v>
      </c>
      <c r="C19" s="143"/>
      <c r="D19" s="137"/>
      <c r="E19" s="138"/>
      <c r="F19" s="138"/>
      <c r="G19" s="138"/>
      <c r="H19" s="37" t="s">
        <v>23</v>
      </c>
      <c r="I19" s="138"/>
      <c r="J19" s="138"/>
      <c r="K19" s="138"/>
      <c r="L19" s="139"/>
      <c r="M19" s="155"/>
      <c r="N19" s="156"/>
      <c r="O19" s="156"/>
      <c r="P19" s="38" t="s">
        <v>18</v>
      </c>
      <c r="Q19" s="102">
        <f>SUM(M19*2*$Y$16,M19*$AC$16)</f>
        <v>0</v>
      </c>
      <c r="R19" s="103"/>
      <c r="S19" s="103"/>
      <c r="T19" s="103"/>
      <c r="U19" s="38" t="s">
        <v>18</v>
      </c>
      <c r="V19" s="159"/>
      <c r="W19" s="160"/>
      <c r="X19" s="160"/>
      <c r="Y19" s="160"/>
      <c r="Z19" s="38" t="s">
        <v>18</v>
      </c>
      <c r="AA19" s="102">
        <f>IF(AA22&gt;1,0,MIN(Q19,V19))</f>
        <v>0</v>
      </c>
      <c r="AB19" s="103"/>
      <c r="AC19" s="103"/>
      <c r="AD19" s="103"/>
      <c r="AE19" s="39" t="s">
        <v>18</v>
      </c>
    </row>
    <row r="20" spans="1:31" ht="21.6" customHeight="1" x14ac:dyDescent="0.15">
      <c r="B20" s="154"/>
      <c r="C20" s="144"/>
      <c r="D20" s="137"/>
      <c r="E20" s="138"/>
      <c r="F20" s="138"/>
      <c r="G20" s="138"/>
      <c r="H20" s="37" t="s">
        <v>23</v>
      </c>
      <c r="I20" s="138"/>
      <c r="J20" s="138"/>
      <c r="K20" s="138"/>
      <c r="L20" s="139"/>
      <c r="M20" s="155"/>
      <c r="N20" s="156"/>
      <c r="O20" s="156"/>
      <c r="P20" s="38" t="s">
        <v>18</v>
      </c>
      <c r="Q20" s="102">
        <f>SUM(M20*2*$Y$16,M20*$AC$16)</f>
        <v>0</v>
      </c>
      <c r="R20" s="103"/>
      <c r="S20" s="103"/>
      <c r="T20" s="103"/>
      <c r="U20" s="38" t="s">
        <v>18</v>
      </c>
      <c r="V20" s="159"/>
      <c r="W20" s="160"/>
      <c r="X20" s="160"/>
      <c r="Y20" s="160"/>
      <c r="Z20" s="38" t="s">
        <v>18</v>
      </c>
      <c r="AA20" s="102">
        <f>IF(AA22&gt;1,0,MIN(Q20,V20))</f>
        <v>0</v>
      </c>
      <c r="AB20" s="103"/>
      <c r="AC20" s="103"/>
      <c r="AD20" s="103"/>
      <c r="AE20" s="39" t="s">
        <v>18</v>
      </c>
    </row>
    <row r="21" spans="1:31" ht="21" customHeight="1" x14ac:dyDescent="0.15">
      <c r="B21" s="154"/>
      <c r="C21" s="144"/>
      <c r="D21" s="137"/>
      <c r="E21" s="138"/>
      <c r="F21" s="138"/>
      <c r="G21" s="138"/>
      <c r="H21" s="37" t="s">
        <v>23</v>
      </c>
      <c r="I21" s="138"/>
      <c r="J21" s="138"/>
      <c r="K21" s="138"/>
      <c r="L21" s="139"/>
      <c r="M21" s="155"/>
      <c r="N21" s="156"/>
      <c r="O21" s="156"/>
      <c r="P21" s="26" t="s">
        <v>18</v>
      </c>
      <c r="Q21" s="102">
        <f>SUM(M21*2*$Y$16,M21*$AC$16)</f>
        <v>0</v>
      </c>
      <c r="R21" s="103"/>
      <c r="S21" s="103"/>
      <c r="T21" s="103"/>
      <c r="U21" s="38" t="s">
        <v>18</v>
      </c>
      <c r="V21" s="159"/>
      <c r="W21" s="160"/>
      <c r="X21" s="160"/>
      <c r="Y21" s="160"/>
      <c r="Z21" s="38" t="s">
        <v>18</v>
      </c>
      <c r="AA21" s="102">
        <f>IF(AA22&gt;1,0,MIN(Q21,V21))</f>
        <v>0</v>
      </c>
      <c r="AB21" s="103"/>
      <c r="AC21" s="103"/>
      <c r="AD21" s="103"/>
      <c r="AE21" s="39" t="s">
        <v>18</v>
      </c>
    </row>
    <row r="22" spans="1:31" ht="31.15" customHeight="1" x14ac:dyDescent="0.15">
      <c r="B22" s="151"/>
      <c r="C22" s="121"/>
      <c r="D22" s="152" t="s">
        <v>35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3"/>
      <c r="V22" s="104">
        <f>IF(COUNT(V19:Y21)&gt;1,MAX(V19:Y21),0)</f>
        <v>0</v>
      </c>
      <c r="W22" s="105"/>
      <c r="X22" s="105"/>
      <c r="Y22" s="105"/>
      <c r="Z22" s="38" t="s">
        <v>18</v>
      </c>
      <c r="AA22" s="102">
        <f>IF(V22="",0,MIN(SUM(Q19:T21),V22))</f>
        <v>0</v>
      </c>
      <c r="AB22" s="103"/>
      <c r="AC22" s="103"/>
      <c r="AD22" s="103"/>
      <c r="AE22" s="39" t="s">
        <v>18</v>
      </c>
    </row>
    <row r="23" spans="1:31" ht="21.6" customHeight="1" x14ac:dyDescent="0.15">
      <c r="B23" s="150" t="s">
        <v>34</v>
      </c>
      <c r="C23" s="143"/>
      <c r="D23" s="116"/>
      <c r="E23" s="117"/>
      <c r="F23" s="117"/>
      <c r="G23" s="117"/>
      <c r="H23" s="37" t="s">
        <v>23</v>
      </c>
      <c r="I23" s="117"/>
      <c r="J23" s="117"/>
      <c r="K23" s="117"/>
      <c r="L23" s="118"/>
      <c r="M23" s="155"/>
      <c r="N23" s="156"/>
      <c r="O23" s="156"/>
      <c r="P23" s="38" t="s">
        <v>18</v>
      </c>
      <c r="Q23" s="102">
        <f>SUM(M23*2*$Y$16,M23*$AC$16)</f>
        <v>0</v>
      </c>
      <c r="R23" s="103"/>
      <c r="S23" s="103"/>
      <c r="T23" s="103"/>
      <c r="U23" s="38" t="s">
        <v>18</v>
      </c>
      <c r="V23" s="159"/>
      <c r="W23" s="160"/>
      <c r="X23" s="160"/>
      <c r="Y23" s="160"/>
      <c r="Z23" s="38" t="s">
        <v>18</v>
      </c>
      <c r="AA23" s="102">
        <f>MIN(Q23,V23)</f>
        <v>0</v>
      </c>
      <c r="AB23" s="103"/>
      <c r="AC23" s="103"/>
      <c r="AD23" s="103"/>
      <c r="AE23" s="39" t="s">
        <v>18</v>
      </c>
    </row>
    <row r="24" spans="1:31" ht="21.6" customHeight="1" x14ac:dyDescent="0.15">
      <c r="A24" s="21"/>
      <c r="B24" s="151"/>
      <c r="C24" s="121"/>
      <c r="D24" s="116"/>
      <c r="E24" s="117"/>
      <c r="F24" s="117"/>
      <c r="G24" s="117"/>
      <c r="H24" s="37" t="s">
        <v>23</v>
      </c>
      <c r="I24" s="117"/>
      <c r="J24" s="117"/>
      <c r="K24" s="117"/>
      <c r="L24" s="118"/>
      <c r="M24" s="155"/>
      <c r="N24" s="156"/>
      <c r="O24" s="156"/>
      <c r="P24" s="38" t="s">
        <v>18</v>
      </c>
      <c r="Q24" s="102">
        <f>SUM(M24*2*$Y$16,M24*$AC$16)</f>
        <v>0</v>
      </c>
      <c r="R24" s="103"/>
      <c r="S24" s="103"/>
      <c r="T24" s="103"/>
      <c r="U24" s="38" t="s">
        <v>18</v>
      </c>
      <c r="V24" s="159"/>
      <c r="W24" s="160"/>
      <c r="X24" s="160"/>
      <c r="Y24" s="160"/>
      <c r="Z24" s="38" t="s">
        <v>18</v>
      </c>
      <c r="AA24" s="102">
        <f>MIN(Q24,V24)</f>
        <v>0</v>
      </c>
      <c r="AB24" s="103"/>
      <c r="AC24" s="103"/>
      <c r="AD24" s="103"/>
      <c r="AE24" s="39" t="s">
        <v>18</v>
      </c>
    </row>
    <row r="25" spans="1:31" ht="30" customHeight="1" x14ac:dyDescent="0.15">
      <c r="A25" s="21"/>
      <c r="B25" s="95" t="s">
        <v>63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7"/>
    </row>
    <row r="26" spans="1:31" ht="17.850000000000001" customHeight="1" x14ac:dyDescent="0.15">
      <c r="A26" s="21"/>
      <c r="B26" s="145"/>
      <c r="C26" s="146"/>
      <c r="D26" s="146"/>
      <c r="E26" s="147"/>
      <c r="F26" s="119" t="s">
        <v>17</v>
      </c>
      <c r="G26" s="120"/>
      <c r="H26" s="120"/>
      <c r="I26" s="120"/>
      <c r="J26" s="120"/>
      <c r="K26" s="120"/>
      <c r="L26" s="120"/>
      <c r="M26" s="120"/>
      <c r="N26" s="120"/>
      <c r="O26" s="121"/>
      <c r="P26" s="119" t="s">
        <v>25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1"/>
      <c r="AA26" s="42" t="s">
        <v>26</v>
      </c>
      <c r="AB26" s="43"/>
      <c r="AC26" s="44"/>
      <c r="AD26" s="45"/>
      <c r="AE26" s="46"/>
    </row>
    <row r="27" spans="1:31" ht="17.850000000000001" customHeight="1" x14ac:dyDescent="0.15">
      <c r="A27" s="21"/>
      <c r="B27" s="47"/>
      <c r="C27" s="24"/>
      <c r="D27" s="24"/>
      <c r="E27" s="26"/>
      <c r="F27" s="49"/>
      <c r="G27" s="36"/>
      <c r="H27" s="50"/>
      <c r="I27" s="50"/>
      <c r="J27" s="50"/>
      <c r="K27" s="50"/>
      <c r="L27" s="50"/>
      <c r="M27" s="50"/>
      <c r="N27" s="50"/>
      <c r="O27" s="26"/>
      <c r="P27" s="23"/>
      <c r="Q27" s="24"/>
      <c r="R27" s="24"/>
      <c r="S27" s="123" t="e">
        <f>VLOOKUP(P28,Sheet3!A1:B4,2,0)</f>
        <v>#N/A</v>
      </c>
      <c r="T27" s="123"/>
      <c r="U27" s="123"/>
      <c r="V27" s="123"/>
      <c r="W27" s="123"/>
      <c r="X27" s="123"/>
      <c r="Y27" s="123"/>
      <c r="Z27" s="143"/>
      <c r="AA27" s="122">
        <f>IF(B28="■",SUM(P28*2*Y16,P28*AC16),)</f>
        <v>0</v>
      </c>
      <c r="AB27" s="123"/>
      <c r="AC27" s="123"/>
      <c r="AD27" s="123"/>
      <c r="AE27" s="41"/>
    </row>
    <row r="28" spans="1:31" ht="17.850000000000001" customHeight="1" x14ac:dyDescent="0.15">
      <c r="A28" s="21"/>
      <c r="B28" s="93" t="s">
        <v>27</v>
      </c>
      <c r="C28" s="48" t="s">
        <v>28</v>
      </c>
      <c r="D28" s="21"/>
      <c r="E28" s="22"/>
      <c r="F28" s="51"/>
      <c r="G28" s="52" t="s">
        <v>24</v>
      </c>
      <c r="H28" s="52"/>
      <c r="I28" s="21" t="s">
        <v>23</v>
      </c>
      <c r="J28" s="98"/>
      <c r="K28" s="98"/>
      <c r="L28" s="98"/>
      <c r="M28" s="98"/>
      <c r="N28" s="98"/>
      <c r="O28" s="53"/>
      <c r="P28" s="126"/>
      <c r="Q28" s="98"/>
      <c r="R28" s="21" t="s">
        <v>29</v>
      </c>
      <c r="S28" s="125"/>
      <c r="T28" s="125"/>
      <c r="U28" s="125"/>
      <c r="V28" s="125"/>
      <c r="W28" s="125"/>
      <c r="X28" s="125"/>
      <c r="Y28" s="125"/>
      <c r="Z28" s="144"/>
      <c r="AA28" s="124"/>
      <c r="AB28" s="125"/>
      <c r="AC28" s="125"/>
      <c r="AD28" s="125"/>
      <c r="AE28" s="40" t="s">
        <v>18</v>
      </c>
    </row>
    <row r="29" spans="1:31" ht="17.850000000000001" customHeight="1" x14ac:dyDescent="0.15">
      <c r="B29" s="57"/>
      <c r="C29" s="25"/>
      <c r="D29" s="25"/>
      <c r="E29" s="27"/>
      <c r="F29" s="20"/>
      <c r="G29" s="21"/>
      <c r="H29" s="21"/>
      <c r="I29" s="21"/>
      <c r="J29" s="21"/>
      <c r="K29" s="21"/>
      <c r="L29" s="21"/>
      <c r="M29" s="21"/>
      <c r="N29" s="21"/>
      <c r="O29" s="22"/>
      <c r="P29" s="20"/>
      <c r="Q29" s="21"/>
      <c r="R29" s="21"/>
      <c r="S29" s="125"/>
      <c r="T29" s="125"/>
      <c r="U29" s="125"/>
      <c r="V29" s="125"/>
      <c r="W29" s="125"/>
      <c r="X29" s="125"/>
      <c r="Y29" s="125"/>
      <c r="Z29" s="144"/>
      <c r="AA29" s="119"/>
      <c r="AB29" s="120"/>
      <c r="AC29" s="120"/>
      <c r="AD29" s="120"/>
      <c r="AE29" s="83"/>
    </row>
    <row r="30" spans="1:31" ht="31.9" customHeight="1" x14ac:dyDescent="0.15">
      <c r="B30" s="57" t="s">
        <v>27</v>
      </c>
      <c r="C30" s="148" t="s">
        <v>36</v>
      </c>
      <c r="D30" s="148"/>
      <c r="E30" s="149"/>
      <c r="F30" s="35"/>
      <c r="G30" s="117"/>
      <c r="H30" s="117"/>
      <c r="I30" s="117"/>
      <c r="J30" s="117"/>
      <c r="K30" s="117"/>
      <c r="L30" s="37" t="s">
        <v>23</v>
      </c>
      <c r="M30" s="117"/>
      <c r="N30" s="117"/>
      <c r="O30" s="117"/>
      <c r="P30" s="117"/>
      <c r="Q30" s="117"/>
      <c r="R30" s="37"/>
      <c r="S30" s="56" t="s">
        <v>27</v>
      </c>
      <c r="T30" s="37" t="s">
        <v>37</v>
      </c>
      <c r="U30" s="37"/>
      <c r="V30" s="37"/>
      <c r="W30" s="56" t="s">
        <v>27</v>
      </c>
      <c r="X30" s="37" t="s">
        <v>19</v>
      </c>
      <c r="Y30" s="37"/>
      <c r="Z30" s="37"/>
      <c r="AA30" s="37" t="s">
        <v>38</v>
      </c>
      <c r="AB30" s="37"/>
      <c r="AC30" s="37"/>
      <c r="AD30" s="37"/>
      <c r="AE30" s="39"/>
    </row>
    <row r="31" spans="1:31" ht="17.850000000000001" customHeight="1" x14ac:dyDescent="0.15">
      <c r="B31" s="106" t="s">
        <v>39</v>
      </c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8"/>
    </row>
    <row r="32" spans="1:31" ht="17.850000000000001" customHeight="1" x14ac:dyDescent="0.15"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1"/>
    </row>
    <row r="33" spans="2:31" ht="14.45" customHeight="1" x14ac:dyDescent="0.15">
      <c r="B33" s="112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1"/>
    </row>
    <row r="34" spans="2:31" ht="13.15" customHeight="1" x14ac:dyDescent="0.15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5"/>
    </row>
    <row r="35" spans="2:31" ht="17.850000000000001" customHeight="1" x14ac:dyDescent="0.15">
      <c r="B35" s="54"/>
      <c r="C35" s="21" t="s">
        <v>40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40"/>
    </row>
    <row r="36" spans="2:31" ht="17.850000000000001" customHeight="1" x14ac:dyDescent="0.15">
      <c r="B36" s="5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 t="s">
        <v>41</v>
      </c>
      <c r="P36" s="21"/>
      <c r="Q36" s="21"/>
      <c r="R36" s="21"/>
      <c r="S36" s="21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9"/>
    </row>
    <row r="37" spans="2:31" ht="17.850000000000001" customHeight="1" x14ac:dyDescent="0.15">
      <c r="B37" s="54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 t="s">
        <v>42</v>
      </c>
      <c r="P37" s="21"/>
      <c r="Q37" s="21"/>
      <c r="R37" s="21"/>
      <c r="S37" s="21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9"/>
    </row>
    <row r="38" spans="2:31" ht="17.850000000000001" customHeight="1" thickBot="1" x14ac:dyDescent="0.2">
      <c r="B38" s="5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 t="s">
        <v>43</v>
      </c>
      <c r="P38" s="5"/>
      <c r="Q38" s="5"/>
      <c r="R38" s="5"/>
      <c r="S38" s="5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1"/>
    </row>
    <row r="39" spans="2:31" ht="17.850000000000001" customHeight="1" x14ac:dyDescent="0.15">
      <c r="B39" s="33" t="s">
        <v>44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2:31" ht="17.850000000000001" customHeight="1" x14ac:dyDescent="0.15">
      <c r="B40" s="129" t="s">
        <v>45</v>
      </c>
      <c r="C40" s="129"/>
      <c r="D40" s="129"/>
      <c r="E40" s="129"/>
      <c r="F40" s="129"/>
      <c r="G40" s="129"/>
      <c r="H40" s="129" t="s">
        <v>46</v>
      </c>
      <c r="I40" s="129"/>
      <c r="J40" s="129"/>
      <c r="K40" s="129"/>
      <c r="L40" s="129"/>
      <c r="M40" s="129"/>
      <c r="N40" s="129" t="s">
        <v>47</v>
      </c>
      <c r="O40" s="129"/>
      <c r="P40" s="129"/>
      <c r="Q40" s="129"/>
      <c r="R40" s="129"/>
      <c r="S40" s="129"/>
      <c r="T40" s="128"/>
      <c r="U40" s="128"/>
      <c r="V40" s="128"/>
      <c r="W40" s="128"/>
      <c r="X40" s="128"/>
      <c r="Y40" s="128"/>
      <c r="Z40" s="142" t="s">
        <v>49</v>
      </c>
      <c r="AA40" s="142"/>
      <c r="AB40" s="142"/>
      <c r="AC40" s="142"/>
      <c r="AD40" s="142"/>
      <c r="AE40" s="142"/>
    </row>
    <row r="41" spans="2:31" ht="17.850000000000001" customHeight="1" x14ac:dyDescent="0.15">
      <c r="B41" s="129" t="s">
        <v>48</v>
      </c>
      <c r="C41" s="129"/>
      <c r="D41" s="129"/>
      <c r="E41" s="129"/>
      <c r="F41" s="129"/>
      <c r="G41" s="129"/>
      <c r="H41" s="129" t="s">
        <v>48</v>
      </c>
      <c r="I41" s="129"/>
      <c r="J41" s="129"/>
      <c r="K41" s="129"/>
      <c r="L41" s="129"/>
      <c r="M41" s="129"/>
      <c r="N41" s="129" t="s">
        <v>48</v>
      </c>
      <c r="O41" s="129"/>
      <c r="P41" s="129"/>
      <c r="Q41" s="129"/>
      <c r="R41" s="129"/>
      <c r="S41" s="129"/>
      <c r="T41" s="128"/>
      <c r="U41" s="128"/>
      <c r="V41" s="128"/>
      <c r="W41" s="128"/>
      <c r="X41" s="128"/>
      <c r="Y41" s="128"/>
      <c r="Z41" s="130" t="s">
        <v>50</v>
      </c>
      <c r="AA41" s="130"/>
      <c r="AB41" s="130"/>
      <c r="AC41" s="130"/>
      <c r="AD41" s="130"/>
      <c r="AE41" s="130"/>
    </row>
    <row r="42" spans="2:31" ht="17.850000000000001" customHeight="1" x14ac:dyDescent="0.15">
      <c r="B42" s="127" t="s">
        <v>18</v>
      </c>
      <c r="C42" s="127"/>
      <c r="D42" s="127"/>
      <c r="E42" s="127"/>
      <c r="F42" s="127"/>
      <c r="G42" s="127"/>
      <c r="H42" s="127" t="s">
        <v>18</v>
      </c>
      <c r="I42" s="127"/>
      <c r="J42" s="127"/>
      <c r="K42" s="127"/>
      <c r="L42" s="127"/>
      <c r="M42" s="127"/>
      <c r="N42" s="127" t="s">
        <v>18</v>
      </c>
      <c r="O42" s="127"/>
      <c r="P42" s="127"/>
      <c r="Q42" s="127"/>
      <c r="R42" s="127"/>
      <c r="S42" s="127"/>
      <c r="T42" s="128"/>
      <c r="U42" s="128"/>
      <c r="V42" s="128"/>
      <c r="W42" s="128"/>
      <c r="X42" s="128"/>
      <c r="Y42" s="128"/>
      <c r="Z42" s="127" t="s">
        <v>18</v>
      </c>
      <c r="AA42" s="127"/>
      <c r="AB42" s="127"/>
      <c r="AC42" s="127"/>
      <c r="AD42" s="127"/>
      <c r="AE42" s="127"/>
    </row>
    <row r="43" spans="2:31" ht="17.850000000000001" customHeight="1" x14ac:dyDescent="0.15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8"/>
      <c r="U43" s="128"/>
      <c r="V43" s="128"/>
      <c r="W43" s="128"/>
      <c r="X43" s="128"/>
      <c r="Y43" s="128"/>
      <c r="Z43" s="127"/>
      <c r="AA43" s="127"/>
      <c r="AB43" s="127"/>
      <c r="AC43" s="127"/>
      <c r="AD43" s="127"/>
      <c r="AE43" s="127"/>
    </row>
    <row r="44" spans="2:31" ht="17.850000000000001" customHeight="1" x14ac:dyDescent="0.15">
      <c r="B44" s="58" t="s">
        <v>51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 ht="17.850000000000001" customHeight="1" x14ac:dyDescent="0.15">
      <c r="B45" s="58" t="s">
        <v>52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</row>
    <row r="46" spans="2:31" ht="17.850000000000001" customHeight="1" x14ac:dyDescent="0.15">
      <c r="B46" s="58" t="s">
        <v>53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</row>
    <row r="47" spans="2:31" ht="17.850000000000001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</row>
  </sheetData>
  <sheetProtection sheet="1" selectLockedCells="1"/>
  <mergeCells count="71">
    <mergeCell ref="S3:AE3"/>
    <mergeCell ref="S4:AE4"/>
    <mergeCell ref="V23:Y23"/>
    <mergeCell ref="V24:Y24"/>
    <mergeCell ref="Q23:T23"/>
    <mergeCell ref="B15:T16"/>
    <mergeCell ref="V19:Y19"/>
    <mergeCell ref="AA19:AD19"/>
    <mergeCell ref="AA17:AE18"/>
    <mergeCell ref="M24:O24"/>
    <mergeCell ref="M20:O20"/>
    <mergeCell ref="V20:Y20"/>
    <mergeCell ref="V21:Y21"/>
    <mergeCell ref="AA20:AD20"/>
    <mergeCell ref="AA21:AD21"/>
    <mergeCell ref="B17:C18"/>
    <mergeCell ref="B23:C24"/>
    <mergeCell ref="D22:U22"/>
    <mergeCell ref="B19:C22"/>
    <mergeCell ref="M23:O23"/>
    <mergeCell ref="D24:G24"/>
    <mergeCell ref="I24:L24"/>
    <mergeCell ref="Q19:T19"/>
    <mergeCell ref="M19:O19"/>
    <mergeCell ref="M21:O21"/>
    <mergeCell ref="Q21:T21"/>
    <mergeCell ref="I21:L21"/>
    <mergeCell ref="Q17:U18"/>
    <mergeCell ref="D19:G19"/>
    <mergeCell ref="I19:L19"/>
    <mergeCell ref="D17:L18"/>
    <mergeCell ref="Z40:AE40"/>
    <mergeCell ref="S27:Z29"/>
    <mergeCell ref="J28:N28"/>
    <mergeCell ref="F26:O26"/>
    <mergeCell ref="B26:E26"/>
    <mergeCell ref="C30:E30"/>
    <mergeCell ref="G30:K30"/>
    <mergeCell ref="M30:Q30"/>
    <mergeCell ref="D20:G20"/>
    <mergeCell ref="I20:L20"/>
    <mergeCell ref="D21:G21"/>
    <mergeCell ref="Q20:T20"/>
    <mergeCell ref="B42:G43"/>
    <mergeCell ref="H42:M43"/>
    <mergeCell ref="N42:S43"/>
    <mergeCell ref="Z42:AE43"/>
    <mergeCell ref="T40:Y43"/>
    <mergeCell ref="B40:G40"/>
    <mergeCell ref="H40:M40"/>
    <mergeCell ref="N40:S40"/>
    <mergeCell ref="B41:G41"/>
    <mergeCell ref="H41:M41"/>
    <mergeCell ref="N41:S41"/>
    <mergeCell ref="Z41:AE41"/>
    <mergeCell ref="B25:AE25"/>
    <mergeCell ref="T36:AE36"/>
    <mergeCell ref="T37:AE37"/>
    <mergeCell ref="T38:AE38"/>
    <mergeCell ref="AA22:AD22"/>
    <mergeCell ref="V22:Y22"/>
    <mergeCell ref="AA23:AD23"/>
    <mergeCell ref="AA24:AD24"/>
    <mergeCell ref="Q24:T24"/>
    <mergeCell ref="B31:AE31"/>
    <mergeCell ref="B32:AE34"/>
    <mergeCell ref="D23:G23"/>
    <mergeCell ref="I23:L23"/>
    <mergeCell ref="P26:Z26"/>
    <mergeCell ref="AA27:AD29"/>
    <mergeCell ref="P28:Q28"/>
  </mergeCells>
  <phoneticPr fontId="3"/>
  <conditionalFormatting sqref="AA22:AD24">
    <cfRule type="cellIs" dxfId="11" priority="47" stopIfTrue="1" operator="equal">
      <formula>0</formula>
    </cfRule>
  </conditionalFormatting>
  <conditionalFormatting sqref="Q19:T21">
    <cfRule type="cellIs" dxfId="10" priority="46" stopIfTrue="1" operator="equal">
      <formula>0</formula>
    </cfRule>
  </conditionalFormatting>
  <conditionalFormatting sqref="Q23:T24">
    <cfRule type="cellIs" dxfId="9" priority="45" stopIfTrue="1" operator="equal">
      <formula>0</formula>
    </cfRule>
  </conditionalFormatting>
  <conditionalFormatting sqref="S27:Z29">
    <cfRule type="containsErrors" dxfId="8" priority="44" stopIfTrue="1">
      <formula>ISERROR(S27)</formula>
    </cfRule>
  </conditionalFormatting>
  <conditionalFormatting sqref="AA27:AD29">
    <cfRule type="containsErrors" dxfId="7" priority="12" stopIfTrue="1">
      <formula>ISERROR(AA27)</formula>
    </cfRule>
    <cfRule type="cellIs" dxfId="6" priority="43" stopIfTrue="1" operator="equal">
      <formula>0</formula>
    </cfRule>
  </conditionalFormatting>
  <conditionalFormatting sqref="S3:AE4">
    <cfRule type="notContainsBlanks" dxfId="5" priority="48" stopIfTrue="1">
      <formula>LEN(TRIM(S3))&gt;0</formula>
    </cfRule>
  </conditionalFormatting>
  <conditionalFormatting sqref="E6 G6 O6 Q6 Y6 AA6 B8:AE8 B10:AE10 B12:AE12 B14 L14 V14">
    <cfRule type="notContainsBlanks" dxfId="4" priority="49" stopIfTrue="1">
      <formula>LEN(TRIM(B6))&gt;0</formula>
    </cfRule>
  </conditionalFormatting>
  <conditionalFormatting sqref="D19:G21 I19:O21 D23:G24 I23:O24 V19:Y24">
    <cfRule type="notContainsBlanks" dxfId="3" priority="4" stopIfTrue="1">
      <formula>LEN(TRIM(D19))&gt;0</formula>
    </cfRule>
  </conditionalFormatting>
  <conditionalFormatting sqref="B32:AE34 T36:AE38">
    <cfRule type="notContainsBlanks" dxfId="2" priority="3" stopIfTrue="1">
      <formula>LEN(TRIM(B32))&gt;0</formula>
    </cfRule>
  </conditionalFormatting>
  <conditionalFormatting sqref="V22:Y22">
    <cfRule type="cellIs" dxfId="1" priority="2" operator="equal">
      <formula>0</formula>
    </cfRule>
  </conditionalFormatting>
  <conditionalFormatting sqref="AA19:AD21">
    <cfRule type="cellIs" dxfId="0" priority="1" stopIfTrue="1" operator="equal">
      <formula>0</formula>
    </cfRule>
  </conditionalFormatting>
  <dataValidations count="3">
    <dataValidation type="list" allowBlank="1" showInputMessage="1" showErrorMessage="1" sqref="V14 B14 L14 B8:AE8 B10:AE10 B12:AE12">
      <formula1>"○,△"</formula1>
    </dataValidation>
    <dataValidation type="list" allowBlank="1" showInputMessage="1" showErrorMessage="1" sqref="A26 B28 B30 S30 W30">
      <formula1>"□,■"</formula1>
    </dataValidation>
    <dataValidation type="list" allowBlank="1" showInputMessage="1" showErrorMessage="1" sqref="P28">
      <formula1>"50,75,125"</formula1>
    </dataValidation>
  </dataValidations>
  <pageMargins left="0.27559055118110237" right="0" top="0.31496062992125984" bottom="0" header="0" footer="0"/>
  <pageSetup paperSize="9" orientation="portrait" errors="blank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M8" sqref="M8"/>
    </sheetView>
  </sheetViews>
  <sheetFormatPr defaultRowHeight="13.5" x14ac:dyDescent="0.15"/>
  <sheetData>
    <row r="1" spans="1:5" x14ac:dyDescent="0.15">
      <c r="A1" t="s">
        <v>55</v>
      </c>
      <c r="B1" t="s">
        <v>54</v>
      </c>
      <c r="C1" t="s">
        <v>56</v>
      </c>
      <c r="E1">
        <v>1</v>
      </c>
    </row>
    <row r="2" spans="1:5" x14ac:dyDescent="0.15">
      <c r="A2">
        <v>50</v>
      </c>
      <c r="B2" t="s">
        <v>30</v>
      </c>
      <c r="C2">
        <v>50</v>
      </c>
      <c r="E2">
        <v>2</v>
      </c>
    </row>
    <row r="3" spans="1:5" x14ac:dyDescent="0.15">
      <c r="A3">
        <v>75</v>
      </c>
      <c r="B3" t="s">
        <v>31</v>
      </c>
      <c r="C3">
        <v>75</v>
      </c>
      <c r="E3">
        <v>3</v>
      </c>
    </row>
    <row r="4" spans="1:5" x14ac:dyDescent="0.15">
      <c r="A4">
        <v>125</v>
      </c>
      <c r="B4" t="s">
        <v>32</v>
      </c>
      <c r="C4">
        <v>125</v>
      </c>
      <c r="E4">
        <v>4</v>
      </c>
    </row>
    <row r="5" spans="1:5" x14ac:dyDescent="0.15">
      <c r="E5">
        <v>5</v>
      </c>
    </row>
    <row r="6" spans="1:5" x14ac:dyDescent="0.15">
      <c r="E6">
        <v>6</v>
      </c>
    </row>
    <row r="7" spans="1:5" x14ac:dyDescent="0.15">
      <c r="E7">
        <v>7</v>
      </c>
    </row>
    <row r="8" spans="1:5" x14ac:dyDescent="0.15">
      <c r="E8">
        <v>8</v>
      </c>
    </row>
    <row r="9" spans="1:5" x14ac:dyDescent="0.15">
      <c r="E9">
        <v>9</v>
      </c>
    </row>
    <row r="10" spans="1:5" x14ac:dyDescent="0.15">
      <c r="E10">
        <v>10</v>
      </c>
    </row>
    <row r="11" spans="1:5" x14ac:dyDescent="0.15">
      <c r="E11">
        <v>11</v>
      </c>
    </row>
    <row r="12" spans="1:5" x14ac:dyDescent="0.15">
      <c r="E12">
        <v>12</v>
      </c>
    </row>
    <row r="13" spans="1:5" x14ac:dyDescent="0.15">
      <c r="E13">
        <v>13</v>
      </c>
    </row>
    <row r="14" spans="1:5" x14ac:dyDescent="0.15">
      <c r="E14">
        <v>14</v>
      </c>
    </row>
    <row r="15" spans="1:5" x14ac:dyDescent="0.15">
      <c r="E15">
        <v>15</v>
      </c>
    </row>
    <row r="16" spans="1:5" x14ac:dyDescent="0.15">
      <c r="E16">
        <v>16</v>
      </c>
    </row>
    <row r="17" spans="5:5" x14ac:dyDescent="0.15">
      <c r="E17">
        <v>17</v>
      </c>
    </row>
    <row r="18" spans="5:5" x14ac:dyDescent="0.15">
      <c r="E18">
        <v>18</v>
      </c>
    </row>
    <row r="19" spans="5:5" x14ac:dyDescent="0.15">
      <c r="E19">
        <v>19</v>
      </c>
    </row>
    <row r="20" spans="5:5" x14ac:dyDescent="0.15">
      <c r="E20">
        <v>20</v>
      </c>
    </row>
    <row r="21" spans="5:5" x14ac:dyDescent="0.15">
      <c r="E21">
        <v>21</v>
      </c>
    </row>
    <row r="22" spans="5:5" x14ac:dyDescent="0.15">
      <c r="E22">
        <v>22</v>
      </c>
    </row>
    <row r="23" spans="5:5" x14ac:dyDescent="0.15">
      <c r="E23">
        <v>23</v>
      </c>
    </row>
    <row r="24" spans="5:5" x14ac:dyDescent="0.15">
      <c r="E24">
        <v>24</v>
      </c>
    </row>
    <row r="25" spans="5:5" x14ac:dyDescent="0.15">
      <c r="E25">
        <v>25</v>
      </c>
    </row>
    <row r="26" spans="5:5" x14ac:dyDescent="0.15">
      <c r="E26">
        <v>26</v>
      </c>
    </row>
    <row r="27" spans="5:5" x14ac:dyDescent="0.15">
      <c r="E27">
        <v>27</v>
      </c>
    </row>
    <row r="28" spans="5:5" x14ac:dyDescent="0.15">
      <c r="E28">
        <v>28</v>
      </c>
    </row>
    <row r="29" spans="5:5" x14ac:dyDescent="0.15">
      <c r="E29">
        <v>29</v>
      </c>
    </row>
    <row r="30" spans="5:5" x14ac:dyDescent="0.15">
      <c r="E30">
        <v>30</v>
      </c>
    </row>
    <row r="31" spans="5:5" x14ac:dyDescent="0.15">
      <c r="E31">
        <v>31</v>
      </c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Sheet3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2024-05-09T11:36:13Z</cp:lastPrinted>
  <dcterms:created xsi:type="dcterms:W3CDTF">2007-04-20T16:12:56Z</dcterms:created>
  <dcterms:modified xsi:type="dcterms:W3CDTF">2024-10-22T11:02:34Z</dcterms:modified>
</cp:coreProperties>
</file>