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3_居宅介護支援\居宅介護支援_関係\運営の手引き・運営状況点検書\（平塚市版）\運営状況点検書\R7\"/>
    </mc:Choice>
  </mc:AlternateContent>
  <bookViews>
    <workbookView xWindow="8790" yWindow="-120" windowWidth="11445" windowHeight="8490"/>
  </bookViews>
  <sheets>
    <sheet name="R7運営状況点検書" sheetId="1" r:id="rId1"/>
    <sheet name="特定事業所加算用記録" sheetId="7" r:id="rId2"/>
    <sheet name="（参考）勤務形態一覧表" sheetId="8" r:id="rId3"/>
  </sheets>
  <externalReferences>
    <externalReference r:id="rId4"/>
  </externalReferences>
  <definedNames>
    <definedName name="_xlnm.Print_Area" localSheetId="2">'（参考）勤務形態一覧表'!$A$1:$BD$51</definedName>
    <definedName name="_xlnm.Print_Area" localSheetId="0">'R7運営状況点検書'!$A$1:$Q$467</definedName>
    <definedName name="_xlnm.Print_Area" localSheetId="1">特定事業所加算用記録!$A$1:$I$78</definedName>
    <definedName name="_xlnm.Print_Titles" localSheetId="2">'（参考）勤務形態一覧表'!$1:$13</definedName>
    <definedName name="職種">[1]プルダウン・リスト!$C$15:$K$15</definedName>
  </definedNames>
  <calcPr calcId="162913"/>
</workbook>
</file>

<file path=xl/calcChain.xml><?xml version="1.0" encoding="utf-8"?>
<calcChain xmlns="http://schemas.openxmlformats.org/spreadsheetml/2006/main">
  <c r="X2" i="8" l="1"/>
  <c r="AZ7" i="8" s="1"/>
  <c r="AU9" i="8"/>
  <c r="AR11" i="8"/>
  <c r="AR12" i="8" s="1"/>
  <c r="AR13" i="8" s="1"/>
  <c r="AS11" i="8"/>
  <c r="AS12" i="8" s="1"/>
  <c r="AS13" i="8" s="1"/>
  <c r="AT11" i="8"/>
  <c r="AT12" i="8" s="1"/>
  <c r="AT13" i="8" s="1"/>
  <c r="AU14" i="8"/>
  <c r="AW14" i="8"/>
  <c r="B15" i="8"/>
  <c r="AU15" i="8"/>
  <c r="AW15" i="8"/>
  <c r="B16" i="8"/>
  <c r="B17" i="8" s="1"/>
  <c r="B18" i="8" s="1"/>
  <c r="B19" i="8" s="1"/>
  <c r="B20" i="8" s="1"/>
  <c r="B21" i="8" s="1"/>
  <c r="B22" i="8" s="1"/>
  <c r="B23" i="8" s="1"/>
  <c r="B24" i="8" s="1"/>
  <c r="B25" i="8" s="1"/>
  <c r="B26" i="8" s="1"/>
  <c r="B27" i="8" s="1"/>
  <c r="B28" i="8" s="1"/>
  <c r="B29" i="8" s="1"/>
  <c r="B30" i="8" s="1"/>
  <c r="B31" i="8" s="1"/>
  <c r="AU16" i="8"/>
  <c r="AW16" i="8" s="1"/>
  <c r="AU17" i="8"/>
  <c r="AW17" i="8"/>
  <c r="AU18" i="8"/>
  <c r="AW18" i="8"/>
  <c r="AU19" i="8"/>
  <c r="AW19" i="8"/>
  <c r="AU20" i="8"/>
  <c r="AW20" i="8"/>
  <c r="AU21" i="8"/>
  <c r="AW21" i="8" s="1"/>
  <c r="AU22" i="8"/>
  <c r="AW22" i="8"/>
  <c r="AU23" i="8"/>
  <c r="AW23" i="8"/>
  <c r="AU24" i="8"/>
  <c r="AW24" i="8"/>
  <c r="AU25" i="8"/>
  <c r="AW25" i="8" s="1"/>
  <c r="AU26" i="8"/>
  <c r="AW26" i="8"/>
  <c r="AU27" i="8"/>
  <c r="AW27" i="8"/>
  <c r="AU28" i="8"/>
  <c r="AW28" i="8"/>
  <c r="AU29" i="8"/>
  <c r="AW29" i="8"/>
  <c r="AU30" i="8"/>
  <c r="AW30" i="8"/>
  <c r="AU31" i="8"/>
  <c r="AW31" i="8"/>
  <c r="E36" i="8"/>
  <c r="E40" i="8" s="1"/>
  <c r="G36" i="8"/>
  <c r="E37" i="8"/>
  <c r="G37" i="8"/>
  <c r="E38" i="8"/>
  <c r="G38" i="8"/>
  <c r="E39" i="8"/>
  <c r="G39" i="8"/>
  <c r="G40" i="8" s="1"/>
  <c r="J40" i="8"/>
  <c r="L40" i="8"/>
  <c r="C45" i="8" s="1"/>
  <c r="M45" i="8" s="1"/>
  <c r="H50" i="8" s="1"/>
  <c r="P40" i="8"/>
  <c r="C50" i="8" s="1"/>
  <c r="C44" i="8"/>
  <c r="H44" i="8"/>
  <c r="H45" i="8"/>
  <c r="M50" i="8" l="1"/>
  <c r="AD12" i="8"/>
  <c r="AD13" i="8" s="1"/>
  <c r="AC11" i="8"/>
  <c r="AC12" i="8"/>
  <c r="AC13" i="8" s="1"/>
  <c r="AB11" i="8"/>
  <c r="AB12" i="8"/>
  <c r="AB13" i="8" s="1"/>
  <c r="AQ11" i="8"/>
  <c r="AA11" i="8"/>
  <c r="AQ12" i="8"/>
  <c r="AQ13" i="8" s="1"/>
  <c r="AA12" i="8"/>
  <c r="AA13" i="8" s="1"/>
  <c r="AP11" i="8"/>
  <c r="Z11" i="8"/>
  <c r="AN12" i="8"/>
  <c r="AN13" i="8" s="1"/>
  <c r="X12" i="8"/>
  <c r="X13" i="8" s="1"/>
  <c r="AM11" i="8"/>
  <c r="W11" i="8"/>
  <c r="AL12" i="8"/>
  <c r="AL13" i="8" s="1"/>
  <c r="V12" i="8"/>
  <c r="V13" i="8" s="1"/>
  <c r="AK11" i="8"/>
  <c r="U11" i="8"/>
  <c r="AK12" i="8"/>
  <c r="AK13" i="8" s="1"/>
  <c r="U12" i="8"/>
  <c r="U13" i="8" s="1"/>
  <c r="AJ11" i="8"/>
  <c r="T11" i="8"/>
  <c r="AP12" i="8"/>
  <c r="AP13" i="8" s="1"/>
  <c r="Z12" i="8"/>
  <c r="Z13" i="8" s="1"/>
  <c r="AO11" i="8"/>
  <c r="Y11" i="8"/>
  <c r="AM12" i="8"/>
  <c r="AM13" i="8" s="1"/>
  <c r="W12" i="8"/>
  <c r="W13" i="8" s="1"/>
  <c r="AL11" i="8"/>
  <c r="V11" i="8"/>
  <c r="AJ12" i="8"/>
  <c r="AJ13" i="8" s="1"/>
  <c r="T12" i="8"/>
  <c r="T13" i="8" s="1"/>
  <c r="AI11" i="8"/>
  <c r="S11" i="8"/>
  <c r="AO12" i="8"/>
  <c r="AO13" i="8" s="1"/>
  <c r="Y12" i="8"/>
  <c r="Y13" i="8" s="1"/>
  <c r="AN11" i="8"/>
  <c r="X11" i="8"/>
  <c r="AI12" i="8"/>
  <c r="AI13" i="8" s="1"/>
  <c r="AH11" i="8"/>
  <c r="R11" i="8"/>
  <c r="S12" i="8"/>
  <c r="S13" i="8" s="1"/>
  <c r="AH12" i="8"/>
  <c r="AH13" i="8" s="1"/>
  <c r="R12" i="8"/>
  <c r="R13" i="8" s="1"/>
  <c r="AG11" i="8"/>
  <c r="Q11" i="8"/>
  <c r="AG12" i="8"/>
  <c r="AG13" i="8" s="1"/>
  <c r="Q12" i="8"/>
  <c r="Q13" i="8" s="1"/>
  <c r="AF11" i="8"/>
  <c r="P11" i="8"/>
  <c r="AF12" i="8"/>
  <c r="AF13" i="8" s="1"/>
  <c r="P12" i="8"/>
  <c r="P13" i="8" s="1"/>
  <c r="AE11" i="8"/>
  <c r="AE12" i="8"/>
  <c r="AE13" i="8" s="1"/>
  <c r="AD11" i="8"/>
  <c r="C51" i="1" l="1"/>
  <c r="C54" i="1" s="1"/>
  <c r="F276" i="1"/>
  <c r="M276" i="1" s="1"/>
  <c r="G281" i="1" s="1"/>
  <c r="G27" i="7"/>
  <c r="H27" i="7"/>
  <c r="G28" i="7"/>
  <c r="H28" i="7" s="1"/>
  <c r="H30" i="7" s="1"/>
  <c r="G29" i="7"/>
  <c r="H29" i="7"/>
  <c r="I21" i="7"/>
  <c r="I15" i="7"/>
  <c r="D51" i="1"/>
  <c r="D54" i="1" s="1"/>
  <c r="F51" i="1"/>
  <c r="F54" i="1" s="1"/>
  <c r="H51" i="1"/>
  <c r="H54" i="1" s="1"/>
  <c r="J51" i="1"/>
  <c r="J54" i="1" s="1"/>
  <c r="L51" i="1"/>
  <c r="L54" i="1" s="1"/>
</calcChain>
</file>

<file path=xl/sharedStrings.xml><?xml version="1.0" encoding="utf-8"?>
<sst xmlns="http://schemas.openxmlformats.org/spreadsheetml/2006/main" count="834" uniqueCount="622">
  <si>
    <t>　苦情を受け付けた場合は、当該苦情の内容等を記録している。</t>
    <phoneticPr fontId="3"/>
  </si>
  <si>
    <t>　事故の状況及び事故に際して採った処置について記録している。</t>
    <phoneticPr fontId="3"/>
  </si>
  <si>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3"/>
  </si>
  <si>
    <t>　　　　　　法人名：</t>
    <rPh sb="6" eb="8">
      <t>ホウジン</t>
    </rPh>
    <rPh sb="8" eb="9">
      <t>メイ</t>
    </rPh>
    <phoneticPr fontId="12"/>
  </si>
  <si>
    <t>　　　　　　占有率：　　　　　　　　　　％</t>
    <rPh sb="6" eb="8">
      <t>センユウ</t>
    </rPh>
    <rPh sb="8" eb="9">
      <t>リツ</t>
    </rPh>
    <phoneticPr fontId="12"/>
  </si>
  <si>
    <t>　　　　　　　　　　　　　　　　　　　　　当該サービスを位置付けた計画数</t>
    <rPh sb="21" eb="23">
      <t>トウガイ</t>
    </rPh>
    <rPh sb="28" eb="30">
      <t>イチ</t>
    </rPh>
    <rPh sb="30" eb="31">
      <t>ヅ</t>
    </rPh>
    <rPh sb="33" eb="34">
      <t>ケイ</t>
    </rPh>
    <rPh sb="34" eb="36">
      <t>カクスウ</t>
    </rPh>
    <phoneticPr fontId="12"/>
  </si>
  <si>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2"/>
  </si>
  <si>
    <t>　修了年月日：</t>
    <phoneticPr fontId="3"/>
  </si>
  <si>
    <t>介護支援専門員証の有効期間満了日</t>
    <rPh sb="7" eb="8">
      <t>ショウ</t>
    </rPh>
    <phoneticPr fontId="3"/>
  </si>
  <si>
    <t>常勤・非常勤　計</t>
    <phoneticPr fontId="3"/>
  </si>
  <si>
    <t>　○基準上、常勤の介護支援専門員を１以上配置する必要があります。常勤計の欄が０の場合は、
　　基準違反です。早急に常勤の介護支援専門員を配置してください。</t>
    <rPh sb="9" eb="11">
      <t>カイゴ</t>
    </rPh>
    <rPh sb="11" eb="13">
      <t>シエン</t>
    </rPh>
    <rPh sb="13" eb="15">
      <t>センモン</t>
    </rPh>
    <rPh sb="15" eb="16">
      <t>イン</t>
    </rPh>
    <phoneticPr fontId="3"/>
  </si>
  <si>
    <t>　○介護支援専門員を交代（増員・減員を含む）する場合、「変更届」の提出が必要です。</t>
    <rPh sb="10" eb="12">
      <t>コウタイ</t>
    </rPh>
    <rPh sb="13" eb="15">
      <t>ゾウイン</t>
    </rPh>
    <rPh sb="16" eb="18">
      <t>ゲンイン</t>
    </rPh>
    <rPh sb="19" eb="20">
      <t>フク</t>
    </rPh>
    <rPh sb="33" eb="35">
      <t>テイシュツ</t>
    </rPh>
    <phoneticPr fontId="3"/>
  </si>
  <si>
    <t>常勤換算後の員数 (a)</t>
    <phoneticPr fontId="3"/>
  </si>
  <si>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3"/>
  </si>
  <si>
    <t>　事業所の介護支援専門員に身分を証する書類を携行させ、初回訪問時又は利用者若しくはその家族から求められたときは、これを提示すべき旨を指導している。</t>
    <rPh sb="1" eb="4">
      <t>ジギョウショ</t>
    </rPh>
    <phoneticPr fontId="3"/>
  </si>
  <si>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3"/>
  </si>
  <si>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3"/>
  </si>
  <si>
    <t>　管理者は、介護支援専門員に居宅サービス計画の作成に関する業務を担当させている。</t>
    <phoneticPr fontId="3"/>
  </si>
  <si>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3"/>
  </si>
  <si>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3"/>
  </si>
  <si>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3"/>
  </si>
  <si>
    <t>　介護支援専門員の資質の向上のために、その研修の機会を確保している。</t>
    <phoneticPr fontId="3"/>
  </si>
  <si>
    <t>　事業所ごとに経理を区分するとともに、指定居宅介護支援の事業の会計とその他の事業の会計を区分している。</t>
    <phoneticPr fontId="3"/>
  </si>
  <si>
    <t>(Ａ)
(イ＋ロ)　　　　　　　</t>
    <phoneticPr fontId="3"/>
  </si>
  <si>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3"/>
  </si>
  <si>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3"/>
  </si>
  <si>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3"/>
  </si>
  <si>
    <t>　運営基準減算が適用されている場合、当該加算を算定していない。</t>
    <rPh sb="18" eb="20">
      <t>トウガイ</t>
    </rPh>
    <rPh sb="20" eb="22">
      <t>カサン</t>
    </rPh>
    <rPh sb="23" eb="25">
      <t>サンテイ</t>
    </rPh>
    <phoneticPr fontId="3"/>
  </si>
  <si>
    <t>　当該加算を算定する場合、退院・退所加算を算定していない。</t>
    <rPh sb="1" eb="3">
      <t>トウガイ</t>
    </rPh>
    <rPh sb="3" eb="5">
      <t>カサン</t>
    </rPh>
    <rPh sb="6" eb="8">
      <t>サンテイ</t>
    </rPh>
    <rPh sb="10" eb="12">
      <t>バアイ</t>
    </rPh>
    <rPh sb="21" eb="23">
      <t>サンテイ</t>
    </rPh>
    <phoneticPr fontId="3"/>
  </si>
  <si>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3"/>
  </si>
  <si>
    <t>　居宅サービス計画に位置付けられている基準該当居宅サービスに係る特例居宅介護サービス費の支給に係る事務に必要な情報を記載した文書を、市町村に対して提出している。</t>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</si>
  <si>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3"/>
  </si>
  <si>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</si>
  <si>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3"/>
  </si>
  <si>
    <t>問２</t>
    <phoneticPr fontId="3"/>
  </si>
  <si>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3"/>
  </si>
  <si>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3"/>
  </si>
  <si>
    <t>・　居宅サービス計画を新規に作成した場合</t>
    <phoneticPr fontId="3"/>
  </si>
  <si>
    <t>･　居宅サービス計画を変更した場合</t>
    <rPh sb="2" eb="4">
      <t>キョタク</t>
    </rPh>
    <rPh sb="8" eb="10">
      <t>ケイカク</t>
    </rPh>
    <rPh sb="11" eb="13">
      <t>ヘンコウ</t>
    </rPh>
    <rPh sb="15" eb="17">
      <t>バアイ</t>
    </rPh>
    <phoneticPr fontId="3"/>
  </si>
  <si>
    <t>※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7" eb="79">
      <t>ショウカイ</t>
    </rPh>
    <rPh sb="79" eb="80">
      <t>トウ</t>
    </rPh>
    <rPh sb="86" eb="87">
      <t>モト</t>
    </rPh>
    <rPh sb="103" eb="104">
      <t>エ</t>
    </rPh>
    <rPh sb="106" eb="108">
      <t>リユウ</t>
    </rPh>
    <rPh sb="111" eb="113">
      <t>バアイ</t>
    </rPh>
    <rPh sb="142" eb="145">
      <t>タントウシャ</t>
    </rPh>
    <rPh sb="146" eb="148">
      <t>ジユウ</t>
    </rPh>
    <rPh sb="174" eb="176">
      <t>キョタク</t>
    </rPh>
    <rPh sb="180" eb="182">
      <t>ケイカク</t>
    </rPh>
    <rPh sb="183" eb="185">
      <t>ヘンコウ</t>
    </rPh>
    <rPh sb="187" eb="188">
      <t>マ</t>
    </rPh>
    <rPh sb="191" eb="193">
      <t>バアイ</t>
    </rPh>
    <rPh sb="194" eb="197">
      <t>リヨウシャ</t>
    </rPh>
    <rPh sb="198" eb="200">
      <t>ジョウタイ</t>
    </rPh>
    <rPh sb="201" eb="202">
      <t>オオ</t>
    </rPh>
    <rPh sb="204" eb="206">
      <t>ヘンコウ</t>
    </rPh>
    <rPh sb="207" eb="208">
      <t>ミ</t>
    </rPh>
    <rPh sb="212" eb="214">
      <t>バアイ</t>
    </rPh>
    <rPh sb="214" eb="215">
      <t>トウ</t>
    </rPh>
    <rPh sb="216" eb="218">
      <t>ソウテイ</t>
    </rPh>
    <phoneticPr fontId="3"/>
  </si>
  <si>
    <t>要介護５</t>
    <phoneticPr fontId="3"/>
  </si>
  <si>
    <t>※　本報告書については、介護支援専門員の名簿（介護支援専門員の登録番号を記載したもの）の
　　添付は必要ありません。（６月の勤務表をもって名簿に代えます。）</t>
    <phoneticPr fontId="3"/>
  </si>
  <si>
    <t>※有無にかかわらず左記を記載すること。</t>
    <rPh sb="1" eb="3">
      <t>ウム</t>
    </rPh>
    <rPh sb="9" eb="11">
      <t>サキ</t>
    </rPh>
    <rPh sb="12" eb="14">
      <t>キサイ</t>
    </rPh>
    <phoneticPr fontId="12"/>
  </si>
  <si>
    <t>　当該加算を算定する場合、初回加算を算定していない。</t>
    <rPh sb="1" eb="3">
      <t>トウガイ</t>
    </rPh>
    <rPh sb="3" eb="5">
      <t>カサン</t>
    </rPh>
    <rPh sb="6" eb="8">
      <t>サンテイ</t>
    </rPh>
    <rPh sb="10" eb="12">
      <t>バアイ</t>
    </rPh>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</si>
  <si>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3"/>
  </si>
  <si>
    <t>　利用者１人につき、１月に２回を限度として算定している。</t>
    <rPh sb="1" eb="4">
      <t>リヨウシャ</t>
    </rPh>
    <rPh sb="5" eb="6">
      <t>ニン</t>
    </rPh>
    <rPh sb="11" eb="12">
      <t>ツキ</t>
    </rPh>
    <rPh sb="14" eb="15">
      <t>カイ</t>
    </rPh>
    <rPh sb="16" eb="18">
      <t>ゲンド</t>
    </rPh>
    <rPh sb="21" eb="23">
      <t>サンテイ</t>
    </rPh>
    <phoneticPr fontId="3"/>
  </si>
  <si>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3"/>
  </si>
  <si>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3"/>
  </si>
  <si>
    <t>居宅介護支援費は、上記の方法で取扱件数を算出し、次表に基づき算定している。　</t>
    <rPh sb="9" eb="11">
      <t>ジョウキ</t>
    </rPh>
    <rPh sb="24" eb="25">
      <t>ジ</t>
    </rPh>
    <phoneticPr fontId="3"/>
  </si>
  <si>
    <t>　居宅サービス計画は全表（１～３表及び６，７表）を作成している。</t>
    <phoneticPr fontId="3"/>
  </si>
  <si>
    <t>　居宅サービス計画には、次に掲げる項目を記載している。</t>
    <rPh sb="12" eb="13">
      <t>ツギ</t>
    </rPh>
    <rPh sb="14" eb="15">
      <t>カカ</t>
    </rPh>
    <phoneticPr fontId="3"/>
  </si>
  <si>
    <t>（４）　提供されるサービスの目標及びその達成時期</t>
    <rPh sb="20" eb="22">
      <t>タッセイ</t>
    </rPh>
    <rPh sb="22" eb="24">
      <t>ジキ</t>
    </rPh>
    <phoneticPr fontId="3"/>
  </si>
  <si>
    <t>（５）　サービスの種類、内容及び利用料</t>
    <phoneticPr fontId="3"/>
  </si>
  <si>
    <t>　介護支援専門員は、居宅サービス計画の作成後、定期的に計画を見直している。</t>
    <rPh sb="1" eb="3">
      <t>カイゴ</t>
    </rPh>
    <rPh sb="3" eb="5">
      <t>シエン</t>
    </rPh>
    <rPh sb="5" eb="7">
      <t>センモン</t>
    </rPh>
    <rPh sb="7" eb="8">
      <t>イン</t>
    </rPh>
    <phoneticPr fontId="3"/>
  </si>
  <si>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3"/>
  </si>
  <si>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3"/>
  </si>
  <si>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3"/>
  </si>
  <si>
    <t>　指定居宅介護支援の提供を求められた場合には、その者の提示する被保険者証によって、被保険者資格、要介護認定の有無及び要介護認定の有効期間を確認している。</t>
    <rPh sb="69" eb="71">
      <t>カクニン</t>
    </rPh>
    <phoneticPr fontId="3"/>
  </si>
  <si>
    <t>　○人員欠如の状態のまま事業を継続している場合、指定基準等の違反として監査等の対象と
　　なります。基準に定める人員配置ができない場合は、事業の休止又は廃止を届け出る必要
　　があります。（休止届又は廃止届の提出が必要です。）
　　なお、重大な基準違反については、指定取消となる場合もありますので、十分ご注意ください。</t>
    <rPh sb="74" eb="75">
      <t>マタ</t>
    </rPh>
    <rPh sb="76" eb="78">
      <t>ハイシ</t>
    </rPh>
    <rPh sb="98" eb="99">
      <t>マタ</t>
    </rPh>
    <rPh sb="100" eb="102">
      <t>ハイシ</t>
    </rPh>
    <rPh sb="102" eb="103">
      <t>トドケ</t>
    </rPh>
    <rPh sb="104" eb="106">
      <t>テイシュツ</t>
    </rPh>
    <phoneticPr fontId="3"/>
  </si>
  <si>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3"/>
  </si>
  <si>
    <t>④地域包括支援センター等との連携について</t>
    <phoneticPr fontId="3"/>
  </si>
  <si>
    <t>１　主任介護支援専門員の状況</t>
    <phoneticPr fontId="12"/>
  </si>
  <si>
    <t>３　利用者の状況</t>
    <phoneticPr fontId="12"/>
  </si>
  <si>
    <t>４　その他</t>
    <phoneticPr fontId="12"/>
  </si>
  <si>
    <t>問１</t>
    <phoneticPr fontId="3"/>
  </si>
  <si>
    <t>問２</t>
    <phoneticPr fontId="3"/>
  </si>
  <si>
    <t>問３</t>
    <phoneticPr fontId="3"/>
  </si>
  <si>
    <t xml:space="preserve"> 介護保険事業所番号</t>
  </si>
  <si>
    <t>フリガナ</t>
  </si>
  <si>
    <t>　</t>
  </si>
  <si>
    <t>名　　称</t>
  </si>
  <si>
    <t>所在地</t>
  </si>
  <si>
    <t>〒</t>
  </si>
  <si>
    <t>点検日</t>
  </si>
  <si>
    <t xml:space="preserve">点検者（職・氏名）　※原則として管理者が行ってください。　　          　　           </t>
  </si>
  <si>
    <t>職種</t>
  </si>
  <si>
    <t xml:space="preserve"> </t>
  </si>
  <si>
    <t>（２）　管理者の職務について　　　　　　　　　　　　　　　　　　　　　　　　　　　　　　　　 　　　　</t>
  </si>
  <si>
    <t>問１</t>
  </si>
  <si>
    <t>問２</t>
  </si>
  <si>
    <t>（３）　管理者の責務</t>
  </si>
  <si>
    <t>（４）　介護支援専門員の配置状況</t>
  </si>
  <si>
    <t>３月</t>
  </si>
  <si>
    <t>４月</t>
  </si>
  <si>
    <t>５月</t>
  </si>
  <si>
    <t>常勤専従</t>
  </si>
  <si>
    <t>常勤兼務</t>
  </si>
  <si>
    <t>常勤　計　※</t>
  </si>
  <si>
    <t>非常勤専従</t>
  </si>
  <si>
    <t>非常勤兼務</t>
  </si>
  <si>
    <t>事
業
所</t>
    <rPh sb="0" eb="1">
      <t>コト</t>
    </rPh>
    <rPh sb="2" eb="3">
      <t>ギョウ</t>
    </rPh>
    <rPh sb="4" eb="5">
      <t>ショ</t>
    </rPh>
    <phoneticPr fontId="3"/>
  </si>
  <si>
    <t>管理者氏名</t>
    <phoneticPr fontId="3"/>
  </si>
  <si>
    <t>介護支援専門員
登録番号</t>
    <phoneticPr fontId="3"/>
  </si>
  <si>
    <t>当該事業所で
兼務する職種</t>
    <phoneticPr fontId="3"/>
  </si>
  <si>
    <t>時間数
(１週)</t>
    <phoneticPr fontId="3"/>
  </si>
  <si>
    <t>　　注意</t>
    <phoneticPr fontId="3"/>
  </si>
  <si>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</si>
  <si>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</si>
  <si>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</si>
  <si>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</si>
  <si>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</si>
  <si>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</si>
  <si>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</si>
  <si>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</si>
  <si>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</si>
  <si>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</si>
  <si>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</si>
  <si>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</si>
  <si>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</si>
  <si>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</si>
  <si>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</si>
  <si>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</si>
  <si>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</si>
  <si>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</si>
  <si>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</si>
  <si>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（３）　営業日及び営業時間</t>
  </si>
  <si>
    <t>（５）　通常の事業の実施地域</t>
  </si>
  <si>
    <t>（１５）　勤務体制の確保</t>
  </si>
  <si>
    <t>　正当な理由なく指定居宅介護支援の提供を拒んでいない。</t>
    <phoneticPr fontId="3"/>
  </si>
  <si>
    <t>　被保険者の要介護認定に係る申請について、利用申込者の意思を踏まえ、必要な協力を行っている。</t>
    <phoneticPr fontId="3"/>
  </si>
  <si>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</si>
  <si>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要介護認定の更新の申請が、遅くとも当該利用者が受けている要介護認定の有効期間の満了日の３０日前には行われるよう、必要な援助を行っている。</t>
    <phoneticPr fontId="3"/>
  </si>
  <si>
    <t>　自らその提供する指定居宅介護支援の質の評価を行い、常にその改善を図っている。</t>
    <phoneticPr fontId="3"/>
  </si>
  <si>
    <t>　指定居宅介護支援の提供に当たっては、懇切丁寧に行うことを旨とし、利用者又はその家族に対し、サービスの提供方法等について、理解しやすいように説明を行っている。</t>
    <phoneticPr fontId="3"/>
  </si>
  <si>
    <t>　指定居宅介護支援の提供を受けている利用者が次のいずれかに該当する場合は、遅滞なく、意見を付してその旨を市町村に通知している。</t>
    <phoneticPr fontId="3"/>
  </si>
  <si>
    <t>　　（２） 偽りその他不正の行為によって保険給付の支給を受け、又は受けようとしたとき。</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</si>
  <si>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</si>
  <si>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自ら提供した指定居宅介護支援又は自らが居宅サービス計画に位置付けた指定居宅サービス等に対する利用者及びその家族からの苦情に迅速かつ適切に対応している。</t>
    <phoneticPr fontId="3"/>
  </si>
  <si>
    <t>　利用者に対する指定居宅介護支援の提供により事故が発生した場合には速やかに市町村、利用者の家族等に連絡を行うとともに、必要な措置を講じている。</t>
    <phoneticPr fontId="3"/>
  </si>
  <si>
    <t>　利用者に対する指定居宅介護支援の提供により賠償すべき事故が発生した場合には、損害賠償を速やかに行っている。</t>
    <phoneticPr fontId="3"/>
  </si>
  <si>
    <t>１　居宅介護支援費</t>
  </si>
  <si>
    <t>（１）　取扱件数</t>
  </si>
  <si>
    <t>　　　　　　　　　　　　　　　　　　　　　　　　　　　　</t>
  </si>
  <si>
    <t>（２）　給付管理</t>
  </si>
  <si>
    <t>　　Ａ．事業所全体の６月の利用者数</t>
    <phoneticPr fontId="3"/>
  </si>
  <si>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</si>
  <si>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</si>
  <si>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</si>
  <si>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</si>
  <si>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①前年度（３月を除く）１月あたりの実利用者数が、２０名以下である。</t>
  </si>
  <si>
    <t>３　減算</t>
  </si>
  <si>
    <t>・　要介護認定を受けている利用者が要介護更新認定を受けた場合</t>
  </si>
  <si>
    <t>・　要介護認定を受けている利用者が要介護状態区分の変更の認定を受けた場合</t>
  </si>
  <si>
    <t xml:space="preserve">２　加算　　　　 </t>
    <phoneticPr fontId="3"/>
  </si>
  <si>
    <t>　地域包括支援センターから支援が困難な事例を紹介された場合においても、当該支援が困難な事例に係る者に指定居宅介護支援を提供している。</t>
    <phoneticPr fontId="3"/>
  </si>
  <si>
    <t>　居宅サービス計画の策定に際し、下記Ａ～Ｃのいずれかの要件を満たし、アセスメントを実施したものについてのみ算定している。</t>
    <phoneticPr fontId="3"/>
  </si>
  <si>
    <t>　利用者１人につき１月に１回を限度として算定している。</t>
    <phoneticPr fontId="3"/>
  </si>
  <si>
    <t>　清川村（宮ヶ瀬、煤ヶ谷）、山北町（三保、共和、清水）、相模原市緑区（鳥屋、青根、牧野）に所在する事業所である。</t>
    <phoneticPr fontId="3"/>
  </si>
  <si>
    <t>　上記の地域を、運営規程で「通常の事業の実施地域」と定めていない。</t>
    <phoneticPr fontId="3"/>
  </si>
  <si>
    <t>　当該加算を算定する利用者から交通費の支払いを受けていない。</t>
    <phoneticPr fontId="3"/>
  </si>
  <si>
    <t>問１</t>
    <phoneticPr fontId="3"/>
  </si>
  <si>
    <t>問２</t>
    <phoneticPr fontId="3"/>
  </si>
  <si>
    <t>問３</t>
    <phoneticPr fontId="3"/>
  </si>
  <si>
    <t>問４</t>
    <phoneticPr fontId="3"/>
  </si>
  <si>
    <t>問５</t>
    <phoneticPr fontId="3"/>
  </si>
  <si>
    <t>問６</t>
    <phoneticPr fontId="3"/>
  </si>
  <si>
    <t>問７</t>
    <phoneticPr fontId="3"/>
  </si>
  <si>
    <t>問８</t>
    <phoneticPr fontId="3"/>
  </si>
  <si>
    <t>問９</t>
    <phoneticPr fontId="3"/>
  </si>
  <si>
    <t>問10</t>
    <phoneticPr fontId="3"/>
  </si>
  <si>
    <t>問11</t>
    <phoneticPr fontId="3"/>
  </si>
  <si>
    <t>問14</t>
    <rPh sb="0" eb="1">
      <t>ト</t>
    </rPh>
    <phoneticPr fontId="3"/>
  </si>
  <si>
    <t>問15</t>
    <rPh sb="0" eb="1">
      <t>ト</t>
    </rPh>
    <phoneticPr fontId="3"/>
  </si>
  <si>
    <t>問16</t>
    <rPh sb="0" eb="1">
      <t>ト</t>
    </rPh>
    <phoneticPr fontId="3"/>
  </si>
  <si>
    <t>問17</t>
    <rPh sb="0" eb="1">
      <t>ト</t>
    </rPh>
    <phoneticPr fontId="3"/>
  </si>
  <si>
    <t>問18</t>
    <rPh sb="0" eb="1">
      <t>ト</t>
    </rPh>
    <phoneticPr fontId="3"/>
  </si>
  <si>
    <t>問19</t>
    <rPh sb="0" eb="1">
      <t>ト</t>
    </rPh>
    <phoneticPr fontId="3"/>
  </si>
  <si>
    <t>問20</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</si>
  <si>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</si>
  <si>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</si>
  <si>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</si>
  <si>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</si>
  <si>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</si>
  <si>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</si>
  <si>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</si>
  <si>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問1</t>
    <rPh sb="0" eb="1">
      <t>ト</t>
    </rPh>
    <phoneticPr fontId="3"/>
  </si>
  <si>
    <t>問 １</t>
    <phoneticPr fontId="3"/>
  </si>
  <si>
    <t>問10</t>
    <rPh sb="0" eb="1">
      <t>ト</t>
    </rPh>
    <phoneticPr fontId="3"/>
  </si>
  <si>
    <t>問11</t>
    <rPh sb="0" eb="1">
      <t>ト</t>
    </rPh>
    <phoneticPr fontId="3"/>
  </si>
  <si>
    <t>（ロ）</t>
    <phoneticPr fontId="3"/>
  </si>
  <si>
    <t>合計(イ）</t>
    <rPh sb="0" eb="2">
      <t>ゴウケイ</t>
    </rPh>
    <phoneticPr fontId="3"/>
  </si>
  <si>
    <t>（B)</t>
    <phoneticPr fontId="3"/>
  </si>
  <si>
    <t>（Ｃ）</t>
    <phoneticPr fontId="3"/>
  </si>
  <si>
    <t>居宅介護支援における特定事業所加算に係る基準の遵守状況に関する記録</t>
    <phoneticPr fontId="3"/>
  </si>
  <si>
    <t>事業所名</t>
  </si>
  <si>
    <t>事業所番号</t>
    <rPh sb="0" eb="3">
      <t>ジギョウショ</t>
    </rPh>
    <rPh sb="3" eb="5">
      <t>バンゴウ</t>
    </rPh>
    <phoneticPr fontId="3"/>
  </si>
  <si>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
  </si>
  <si>
    <t>①　主任介護支援専門員研修</t>
    <phoneticPr fontId="3"/>
  </si>
  <si>
    <t>１　修了　　　　２　未修了</t>
    <phoneticPr fontId="3"/>
  </si>
  <si>
    <t>　研修機関名：</t>
    <phoneticPr fontId="3"/>
  </si>
  <si>
    <t>２　介護支援専門員の状況</t>
    <phoneticPr fontId="3"/>
  </si>
  <si>
    <t>介護支援
専門員数</t>
    <phoneticPr fontId="3"/>
  </si>
  <si>
    <t>常勤</t>
    <phoneticPr fontId="3"/>
  </si>
  <si>
    <t>専従</t>
    <phoneticPr fontId="3"/>
  </si>
  <si>
    <t>非常勤</t>
    <phoneticPr fontId="3"/>
  </si>
  <si>
    <t>合計</t>
    <rPh sb="0" eb="2">
      <t>ゴウケイ</t>
    </rPh>
    <phoneticPr fontId="3"/>
  </si>
  <si>
    <t>兼務</t>
    <phoneticPr fontId="3"/>
  </si>
  <si>
    <t>〈報告月の状況〉</t>
    <phoneticPr fontId="3"/>
  </si>
  <si>
    <r>
      <rPr>
        <b/>
        <sz val="11"/>
        <color indexed="8"/>
        <rFont val="ＭＳ Ｐゴシック"/>
        <family val="3"/>
        <charset val="128"/>
      </rPr>
      <t>（A）</t>
    </r>
    <r>
      <rPr>
        <sz val="11"/>
        <color theme="1"/>
        <rFont val="ＭＳ Ｐゴシック"/>
        <family val="3"/>
        <charset val="128"/>
        <scheme val="minor"/>
      </rPr>
      <t>利用者数</t>
    </r>
    <phoneticPr fontId="3"/>
  </si>
  <si>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3"/>
  </si>
  <si>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3"/>
  </si>
  <si>
    <t>介護予防支援の受託の有無</t>
  </si>
  <si>
    <t>有　　　・　　　無</t>
  </si>
  <si>
    <t>〈前３ヶ月の利用者数〉　※加算（Ⅰ）を算定している事業者のみ記入</t>
    <phoneticPr fontId="3"/>
  </si>
  <si>
    <t>要介護１</t>
    <phoneticPr fontId="3"/>
  </si>
  <si>
    <t>要介護２</t>
    <phoneticPr fontId="3"/>
  </si>
  <si>
    <t>要介護３</t>
    <phoneticPr fontId="3"/>
  </si>
  <si>
    <t>要介護４</t>
    <phoneticPr fontId="3"/>
  </si>
  <si>
    <t>利用者数
（合計）</t>
    <rPh sb="0" eb="2">
      <t>リヨウ</t>
    </rPh>
    <rPh sb="6" eb="8">
      <t>ゴウケイ</t>
    </rPh>
    <phoneticPr fontId="3"/>
  </si>
  <si>
    <t>要介護３～</t>
    <phoneticPr fontId="3"/>
  </si>
  <si>
    <t>(人)</t>
    <phoneticPr fontId="3"/>
  </si>
  <si>
    <t>５の割合(%)</t>
    <phoneticPr fontId="3"/>
  </si>
  <si>
    <t>前３ヶ月の平均割合</t>
  </si>
  <si>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3"/>
  </si>
  <si>
    <t>①利用者に関する情報又はサービス提供に当たっての留意事項に係る伝達等を目的とした会議を概ね週１回以上開催している。
　※　「有」の場合には、開催記録を添付すること。</t>
    <phoneticPr fontId="3"/>
  </si>
  <si>
    <t>　　　　　　　有　　・　　無</t>
    <phoneticPr fontId="3"/>
  </si>
  <si>
    <t>開催年月日</t>
    <rPh sb="0" eb="2">
      <t>カイサイ</t>
    </rPh>
    <rPh sb="2" eb="5">
      <t>ネンガッピ</t>
    </rPh>
    <phoneticPr fontId="3"/>
  </si>
  <si>
    <t>②２４時間連絡できる体制を確保し、かつ、必要に応じて利用者等の相談に対応する体制を確保している。</t>
  </si>
  <si>
    <t>　　　　　　　有　　・　　無</t>
    <phoneticPr fontId="3"/>
  </si>
  <si>
    <t>具体的な方法</t>
    <rPh sb="0" eb="3">
      <t>グタイテキ</t>
    </rPh>
    <rPh sb="4" eb="6">
      <t>ホウホウ</t>
    </rPh>
    <phoneticPr fontId="3"/>
  </si>
  <si>
    <t>有　　・　　無</t>
  </si>
  <si>
    <t>　ア（地域包括支援センターから支援困難な利用者の紹介があった場合）</t>
  </si>
  <si>
    <t>有　　・　　無</t>
    <phoneticPr fontId="3"/>
  </si>
  <si>
    <t>　開始件数</t>
    <phoneticPr fontId="3"/>
  </si>
  <si>
    <t>件</t>
    <rPh sb="0" eb="1">
      <t>ケン</t>
    </rPh>
    <phoneticPr fontId="3"/>
  </si>
  <si>
    <t>　イ　地域包括支援センターから支援困難な利用者の紹介があった
　　　場合には、引き受けられる体制を整えている。</t>
    <phoneticPr fontId="3"/>
  </si>
  <si>
    <t>有　　・　　無</t>
    <rPh sb="0" eb="1">
      <t>ユウ</t>
    </rPh>
    <rPh sb="6" eb="7">
      <t>ム</t>
    </rPh>
    <phoneticPr fontId="3"/>
  </si>
  <si>
    <t>具体的な体制</t>
    <phoneticPr fontId="3"/>
  </si>
  <si>
    <t xml:space="preserve">有　　・　　無
</t>
    <phoneticPr fontId="3"/>
  </si>
  <si>
    <t>参加年月日</t>
    <rPh sb="0" eb="2">
      <t>サンカ</t>
    </rPh>
    <rPh sb="2" eb="5">
      <t>ネンガッピ</t>
    </rPh>
    <phoneticPr fontId="3"/>
  </si>
  <si>
    <t>　ア 運営基準減算が適用されている。</t>
    <phoneticPr fontId="3"/>
  </si>
  <si>
    <t>　イ　特定事業所集中減算が適用されている。</t>
    <phoneticPr fontId="3"/>
  </si>
  <si>
    <t>　　（１） 正当な理由なしに介護給付等対象サービスの利用に関する指示に従わないこと
　　　　等により、要介護状態の程度を増進させたと認められるとき。</t>
    <phoneticPr fontId="3"/>
  </si>
  <si>
    <t>　○同一敷地内の他の事業所（他のサ－ビス）で兼務している場合には、事業所名、職種及び
  　１週間あたりの勤務時間数を記載してください。</t>
    <phoneticPr fontId="3"/>
  </si>
  <si>
    <t>　介護支援専門員の清潔の保持及び健康状態について、必要な管理を行っている。</t>
    <phoneticPr fontId="3"/>
  </si>
  <si>
    <t>（２）　職員の職種、員数及び職務内容（職員の数は最新の数である。）</t>
    <rPh sb="19" eb="21">
      <t>ショクイン</t>
    </rPh>
    <rPh sb="22" eb="23">
      <t>カズ</t>
    </rPh>
    <rPh sb="24" eb="26">
      <t>サイシン</t>
    </rPh>
    <rPh sb="27" eb="28">
      <t>カズ</t>
    </rPh>
    <phoneticPr fontId="3"/>
  </si>
  <si>
    <t>　問１の主任介護支援専門員とは別に、常勤かつ専従の介護支援専門員を３名以上配置している。</t>
    <phoneticPr fontId="3"/>
  </si>
  <si>
    <t>　問１の主任介護支援専門員とは別に、常勤かつ専従の介護支援専門員を２名以上配置している。</t>
    <phoneticPr fontId="3"/>
  </si>
  <si>
    <t>　対応の当番者を事前に定めておく等、２４時間連絡体制を確保し、かつ、必要に応じて利用者等の相談に対応する体制を確保している。</t>
    <phoneticPr fontId="3"/>
  </si>
  <si>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3"/>
  </si>
  <si>
    <t>回答欄</t>
    <rPh sb="0" eb="2">
      <t>カイトウ</t>
    </rPh>
    <rPh sb="2" eb="3">
      <t>ラン</t>
    </rPh>
    <phoneticPr fontId="3"/>
  </si>
  <si>
    <t>問５</t>
    <phoneticPr fontId="3"/>
  </si>
  <si>
    <t>問６</t>
    <rPh sb="0" eb="1">
      <t>トイ</t>
    </rPh>
    <phoneticPr fontId="3"/>
  </si>
  <si>
    <t>　当該事業所における苦情を処理するために講ずる措置の概要について明らかにし、相談窓口の連絡先、苦情処理の体制及び手順等を利用申込者にサービス内容を説明する文書に記載するとともに、事務所に掲示している。</t>
    <phoneticPr fontId="3"/>
  </si>
  <si>
    <t>電話番号</t>
    <rPh sb="0" eb="2">
      <t>デンワ</t>
    </rPh>
    <rPh sb="2" eb="4">
      <t>バンゴウ</t>
    </rPh>
    <phoneticPr fontId="3"/>
  </si>
  <si>
    <t>問13</t>
  </si>
  <si>
    <t>問28</t>
    <rPh sb="0" eb="1">
      <t>ト</t>
    </rPh>
    <phoneticPr fontId="3"/>
  </si>
  <si>
    <t>問29</t>
    <rPh sb="0" eb="1">
      <t>ト</t>
    </rPh>
    <phoneticPr fontId="3"/>
  </si>
  <si>
    <t>　利用者に対する指定居宅介護支援の提供に関する次に掲げる記録を整備し、その完結の日から５年間保存している。</t>
    <phoneticPr fontId="3"/>
  </si>
  <si>
    <t>（２）　特定事業所加算　（Ⅱ）　　　　　　　　　　　　　　　　　　　　　　　　　　　　　　　　　　</t>
    <phoneticPr fontId="3"/>
  </si>
  <si>
    <t>（３）　特定事業所加算　（Ⅲ）　　　　　　　　　　　　　　　　　　　　　　　　　　　　　　　　　　</t>
    <phoneticPr fontId="3"/>
  </si>
  <si>
    <t>問３</t>
  </si>
  <si>
    <t>問２</t>
    <phoneticPr fontId="3"/>
  </si>
  <si>
    <t>問４</t>
    <phoneticPr fontId="3"/>
  </si>
  <si>
    <t>問５</t>
    <phoneticPr fontId="3"/>
  </si>
  <si>
    <t>問６</t>
    <phoneticPr fontId="3"/>
  </si>
  <si>
    <t>　問１の主任介護支援専門員とは別に、常勤かつ専従の介護支援専門員を３名以上配置している。</t>
    <phoneticPr fontId="3"/>
  </si>
  <si>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2"/>
  </si>
  <si>
    <t>　常勤かつ専従の主任介護支援専門員を配置している。</t>
    <phoneticPr fontId="3"/>
  </si>
  <si>
    <t>問12</t>
    <rPh sb="0" eb="1">
      <t>ト</t>
    </rPh>
    <phoneticPr fontId="3"/>
  </si>
  <si>
    <t>ｉ）疾病その他の原因により、状態が変動しやすく、日によって又は時間帯によって頻繁に第94号告示第31号のイに該当する者（例　パーキンソン病の治療薬によるON・OFF現象）</t>
    <rPh sb="54" eb="56">
      <t>ガイトウ</t>
    </rPh>
    <rPh sb="58" eb="59">
      <t>モノ</t>
    </rPh>
    <phoneticPr fontId="3"/>
  </si>
  <si>
    <t>ｉｉ）疾病その他の原因により、状態が急速に悪化し、短期間のうちに第94号告示第31号のイに該当することが確実に見込まれる者（例　がん末期の急速な状態悪化）</t>
    <rPh sb="45" eb="47">
      <t>ガイトウ</t>
    </rPh>
    <phoneticPr fontId="3"/>
  </si>
  <si>
    <t>ｉｉｉ）疾病その他の原因により、身体への重大な危険性又は症状の重篤化の回避等医学的判断から第94号告示第31号のイに該当すると判断できる者（例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rPh sb="58" eb="60">
      <t>ガイトウ</t>
    </rPh>
    <phoneticPr fontId="3"/>
  </si>
  <si>
    <t>※３　上記の担当医等との会議（カンファレンス）に参加した場合、当該会議（カンファレンス）の日時、開催場所、出席者、内容等の要点について居宅サービス計画等に記録し、利用者又は家族に提供した文書の写しを添付する必要があります。</t>
    <rPh sb="3" eb="5">
      <t>ジョウキ</t>
    </rPh>
    <rPh sb="6" eb="9">
      <t>タントウイ</t>
    </rPh>
    <rPh sb="9" eb="10">
      <t>トウ</t>
    </rPh>
    <rPh sb="12" eb="14">
      <t>カイギ</t>
    </rPh>
    <rPh sb="24" eb="26">
      <t>サンカ</t>
    </rPh>
    <rPh sb="28" eb="30">
      <t>バアイ</t>
    </rPh>
    <rPh sb="31" eb="33">
      <t>トウガイ</t>
    </rPh>
    <rPh sb="33" eb="35">
      <t>カイギ</t>
    </rPh>
    <rPh sb="45" eb="47">
      <t>ニチジ</t>
    </rPh>
    <rPh sb="48" eb="50">
      <t>カイサイ</t>
    </rPh>
    <rPh sb="50" eb="52">
      <t>バショ</t>
    </rPh>
    <rPh sb="53" eb="56">
      <t>シュッセキシャ</t>
    </rPh>
    <rPh sb="57" eb="59">
      <t>ナイヨウ</t>
    </rPh>
    <rPh sb="59" eb="60">
      <t>トウ</t>
    </rPh>
    <rPh sb="61" eb="63">
      <t>ヨウテン</t>
    </rPh>
    <rPh sb="67" eb="69">
      <t>キョタク</t>
    </rPh>
    <rPh sb="73" eb="75">
      <t>ケイカク</t>
    </rPh>
    <rPh sb="75" eb="76">
      <t>トウ</t>
    </rPh>
    <rPh sb="77" eb="79">
      <t>キロク</t>
    </rPh>
    <rPh sb="81" eb="84">
      <t>リヨウシャ</t>
    </rPh>
    <rPh sb="84" eb="85">
      <t>マタ</t>
    </rPh>
    <rPh sb="86" eb="88">
      <t>カゾク</t>
    </rPh>
    <rPh sb="89" eb="91">
      <t>テイキョウ</t>
    </rPh>
    <rPh sb="93" eb="95">
      <t>ブンショ</t>
    </rPh>
    <rPh sb="96" eb="97">
      <t>ウツ</t>
    </rPh>
    <rPh sb="99" eb="101">
      <t>テンプ</t>
    </rPh>
    <rPh sb="103" eb="105">
      <t>ヒツヨウ</t>
    </rPh>
    <phoneticPr fontId="3"/>
  </si>
  <si>
    <t>　山北町（三保、共和、清水を除く）、湯河原町、清川村（宮ヶ瀬、煤ヶ谷を除く）、相模原市緑区（旧津久井町（鳥屋、青根を除く）、旧藤野町（牧野を除く））、南足柄市（旧北足柄村＝内山、矢倉沢）、大井町（旧相和村＝赤田、高尾、柳、篠窪）、松田町（旧寄村、旧松田町＝松田町全域）、真鶴町に所在する事業所である。</t>
    <rPh sb="135" eb="137">
      <t>マナヅル</t>
    </rPh>
    <rPh sb="137" eb="138">
      <t>マチ</t>
    </rPh>
    <phoneticPr fontId="3"/>
  </si>
  <si>
    <t>　山北町、湯河原町、清川村、相模原市緑区（旧津久井町、旧藤野町）、南足柄市（旧北足柄村＝内山、矢倉沢）、大井町（旧相和村＝赤田、高尾、柳、篠窪）、松田町（旧寄村、旧松田町＝松田町全域）、真鶴町に居住する利用者に対し、通常の事業の実施地域を越えて居宅サービス計画を作成している。</t>
    <rPh sb="93" eb="95">
      <t>マナヅル</t>
    </rPh>
    <rPh sb="95" eb="96">
      <t>マチ</t>
    </rPh>
    <phoneticPr fontId="3"/>
  </si>
  <si>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2"/>
  </si>
  <si>
    <t xml:space="preserve">       法人</t>
    <phoneticPr fontId="12"/>
  </si>
  <si>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2"/>
  </si>
  <si>
    <t>　　　　年　　　　月　　　　　日</t>
    <phoneticPr fontId="3"/>
  </si>
  <si>
    <t>　　　　年　　　　月　　　　　日</t>
    <phoneticPr fontId="3"/>
  </si>
  <si>
    <t>問２</t>
    <phoneticPr fontId="3"/>
  </si>
  <si>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3"/>
  </si>
  <si>
    <t>問３</t>
    <phoneticPr fontId="3"/>
  </si>
  <si>
    <t>　事業の運営に当たっては、市町村、地域包括支援センター、老人介護支援センター、他の指定居宅介護支援事業者、指定介護予防支援事業者、介護保険施設、指定特定相談支援事業者等との連携に努めている。</t>
    <phoneticPr fontId="3"/>
  </si>
  <si>
    <t>問30</t>
    <rPh sb="0" eb="1">
      <t>ト</t>
    </rPh>
    <phoneticPr fontId="3"/>
  </si>
  <si>
    <t>問31</t>
    <rPh sb="0" eb="1">
      <t>ト</t>
    </rPh>
    <phoneticPr fontId="3"/>
  </si>
  <si>
    <t>問32</t>
    <rPh sb="0" eb="1">
      <t>ト</t>
    </rPh>
    <phoneticPr fontId="3"/>
  </si>
  <si>
    <t>問13</t>
    <rPh sb="0" eb="1">
      <t>ト</t>
    </rPh>
    <phoneticPr fontId="3"/>
  </si>
  <si>
    <t>問８</t>
  </si>
  <si>
    <t>問９</t>
  </si>
  <si>
    <t>　次に掲げる基準のいずれにも適合すること。</t>
    <phoneticPr fontId="3"/>
  </si>
  <si>
    <t>　従業者、設備、備品及び会計に関する諸記録を整備している。</t>
    <phoneticPr fontId="3"/>
  </si>
  <si>
    <t>　病院若しくは診療所への入院又は地域密着型介護老人福祉施設若しくは介護保険施設（以下「病院等」という。）に入所していた者が退院・退所し、その居宅において居宅サービス又は地域密着型サービスを利用する場合において、当該利用者の退院又は退所に当たって、当該病院等の職員と面談を行い、当該利用者に関する必要な情報の提供を退院･退所前または退院後７日以内に受けた上で居宅サービス計画を作成し、居宅サービス又は地域密着型サービスの利用に関する調整を行っている。</t>
    <phoneticPr fontId="3"/>
  </si>
  <si>
    <t>問４</t>
    <rPh sb="0" eb="1">
      <t>トイ</t>
    </rPh>
    <phoneticPr fontId="3"/>
  </si>
  <si>
    <t>問３</t>
    <phoneticPr fontId="3"/>
  </si>
  <si>
    <t>（Ⅰ）イ</t>
    <phoneticPr fontId="3"/>
  </si>
  <si>
    <t>（Ⅰ）ロ</t>
    <phoneticPr fontId="3"/>
  </si>
  <si>
    <t>（Ⅱ）イ</t>
    <phoneticPr fontId="3"/>
  </si>
  <si>
    <t>（Ⅱ）ロ</t>
    <phoneticPr fontId="3"/>
  </si>
  <si>
    <t>　別に厚生労働大臣が定める基準に掲げる区分に従い、入院又は入所期間中につき１回のみ算定している。</t>
    <rPh sb="41" eb="43">
      <t>サンテイ</t>
    </rPh>
    <phoneticPr fontId="3"/>
  </si>
  <si>
    <t>　次の問４のいずれかの加算を算定する場合においては、問４に掲げるその他の加算は算定していない。</t>
    <rPh sb="1" eb="2">
      <t>ツギ</t>
    </rPh>
    <rPh sb="3" eb="4">
      <t>トイ</t>
    </rPh>
    <rPh sb="26" eb="27">
      <t>トイ</t>
    </rPh>
    <rPh sb="29" eb="30">
      <t>カカ</t>
    </rPh>
    <phoneticPr fontId="3"/>
  </si>
  <si>
    <t>病院等の職員から利用者に係る必要な情報の提供をカンファレンス以外の方法により一回受けた場合に算定している。</t>
    <rPh sb="43" eb="45">
      <t>バアイ</t>
    </rPh>
    <rPh sb="46" eb="48">
      <t>サンテイ</t>
    </rPh>
    <phoneticPr fontId="3"/>
  </si>
  <si>
    <t>病院等の職員から利用者に係る必要な情報の提供をカンファレンスにより一回受けた場合に算定している。</t>
    <phoneticPr fontId="3"/>
  </si>
  <si>
    <t>病院等の職員から利用者に係る必要な情報の提供をカンファレンス以外の方法により二回以上受けた場合に算定している</t>
    <phoneticPr fontId="3"/>
  </si>
  <si>
    <t>　１人の利用者に対し、1か所の指定居宅介護支援事業所に限り算定している。算定要件を満たす事業所が複数ある場合には、当該利用者が死亡日又はそれに最も近い日に利用した指定居宅サービスを位置づけた居宅サービス計画を作成した事業所が当該加算を算定している。</t>
    <rPh sb="112" eb="114">
      <t>トウガイ</t>
    </rPh>
    <phoneticPr fontId="3"/>
  </si>
  <si>
    <t xml:space="preserve">　ターミナルケアマネジメントを受けることについて利用者が同意した時点以降は、次に掲げる事項を支援経過として居宅サービス計画等に記録している。
</t>
    <phoneticPr fontId="3"/>
  </si>
  <si>
    <t>問３</t>
    <phoneticPr fontId="3"/>
  </si>
  <si>
    <t>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ターミナルケアマネジメントを受けている利用者が、死亡診断を目的として医療機関へ搬送され、２４時間以内に死亡が確認される場合等については、ターミナルケアマネジメント加算を算定することができるものとする。</t>
    <phoneticPr fontId="3"/>
  </si>
  <si>
    <t>⑤他の法人との事例検討会、研修会等について</t>
    <rPh sb="1" eb="2">
      <t>タ</t>
    </rPh>
    <rPh sb="3" eb="5">
      <t>ホウジン</t>
    </rPh>
    <rPh sb="7" eb="9">
      <t>ジレイ</t>
    </rPh>
    <rPh sb="9" eb="12">
      <t>ケントウカイ</t>
    </rPh>
    <rPh sb="13" eb="16">
      <t>ケンシュウカイ</t>
    </rPh>
    <rPh sb="16" eb="17">
      <t>トウ</t>
    </rPh>
    <phoneticPr fontId="12"/>
  </si>
  <si>
    <t>　他法人が運営する指定居宅介護支援事業者と共同で行う事例検討会、研修会等を実施している。</t>
    <phoneticPr fontId="3"/>
  </si>
  <si>
    <t>　　年　　月　　日</t>
    <rPh sb="2" eb="3">
      <t>ネン</t>
    </rPh>
    <rPh sb="5" eb="6">
      <t>ガツ</t>
    </rPh>
    <rPh sb="8" eb="9">
      <t>ニチ</t>
    </rPh>
    <phoneticPr fontId="3"/>
  </si>
  <si>
    <t>　　　年　　月　　日</t>
    <rPh sb="3" eb="4">
      <t>ネン</t>
    </rPh>
    <rPh sb="6" eb="7">
      <t>ガツ</t>
    </rPh>
    <rPh sb="9" eb="10">
      <t>ニチ</t>
    </rPh>
    <phoneticPr fontId="3"/>
  </si>
  <si>
    <t>　当該事例検討会、研修会等に参加した。</t>
    <rPh sb="9" eb="12">
      <t>ケンシュウカイ</t>
    </rPh>
    <rPh sb="12" eb="13">
      <t>トウ</t>
    </rPh>
    <phoneticPr fontId="3"/>
  </si>
  <si>
    <t>※１　問４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3" eb="4">
      <t>トイ</t>
    </rPh>
    <phoneticPr fontId="3"/>
  </si>
  <si>
    <t>※２  同一日に必要な情報の提供を複数回受けた場合又はカンファレンスに参加した場合でも、１回として算定している。</t>
    <rPh sb="4" eb="6">
      <t>ドウイツ</t>
    </rPh>
    <rPh sb="6" eb="7">
      <t>ビ</t>
    </rPh>
    <rPh sb="8" eb="10">
      <t>ヒツヨウ</t>
    </rPh>
    <rPh sb="11" eb="13">
      <t>ジョウホウ</t>
    </rPh>
    <rPh sb="14" eb="16">
      <t>テイキョウ</t>
    </rPh>
    <rPh sb="17" eb="20">
      <t>フクスウカイ</t>
    </rPh>
    <rPh sb="20" eb="21">
      <t>ウ</t>
    </rPh>
    <rPh sb="23" eb="25">
      <t>バアイ</t>
    </rPh>
    <rPh sb="25" eb="26">
      <t>マタ</t>
    </rPh>
    <rPh sb="35" eb="37">
      <t>サンカ</t>
    </rPh>
    <rPh sb="39" eb="41">
      <t>バアイ</t>
    </rPh>
    <rPh sb="45" eb="46">
      <t>カイ</t>
    </rPh>
    <rPh sb="49" eb="51">
      <t>サンテイ</t>
    </rPh>
    <phoneticPr fontId="3"/>
  </si>
  <si>
    <t>病院等の職員から利用者に係る必要な情報の提供を二回受け、うち一回以上はカンファレンスにより受けた場合に算定している。</t>
    <rPh sb="45" eb="46">
      <t>ウ</t>
    </rPh>
    <rPh sb="48" eb="50">
      <t>バアイ</t>
    </rPh>
    <rPh sb="51" eb="53">
      <t>サンテイ</t>
    </rPh>
    <phoneticPr fontId="3"/>
  </si>
  <si>
    <t>病院等の職員から利用者に係る必要な情報の提供を三回以上受け、うち一回以上はカンファレンスにより受けた場合に算定している。</t>
    <phoneticPr fontId="3"/>
  </si>
  <si>
    <t>主任介護支援専門員資格の満了日</t>
    <rPh sb="12" eb="14">
      <t>マンリョウ</t>
    </rPh>
    <rPh sb="14" eb="15">
      <t>ニチ</t>
    </rPh>
    <phoneticPr fontId="3"/>
  </si>
  <si>
    <t>（１）　管理者　（※管理者は「主任介護支援専門員」の資格を有する者でなければなりません。）</t>
    <rPh sb="15" eb="17">
      <t>シュニン</t>
    </rPh>
    <rPh sb="26" eb="28">
      <t>シカク</t>
    </rPh>
    <rPh sb="29" eb="30">
      <t>ユウ</t>
    </rPh>
    <rPh sb="32" eb="33">
      <t>モノ</t>
    </rPh>
    <phoneticPr fontId="3"/>
  </si>
  <si>
    <t>（５）　初回加算</t>
    <phoneticPr fontId="3"/>
  </si>
  <si>
    <t>（６）　入院時情報連携加算(Ⅰ)</t>
    <rPh sb="4" eb="6">
      <t>ニュウイン</t>
    </rPh>
    <rPh sb="6" eb="7">
      <t>ジ</t>
    </rPh>
    <rPh sb="7" eb="9">
      <t>ジョウホウ</t>
    </rPh>
    <phoneticPr fontId="3"/>
  </si>
  <si>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3"/>
  </si>
  <si>
    <t>（７）　入院時情報連携加算(Ⅱ)</t>
    <rPh sb="4" eb="6">
      <t>ニュウイン</t>
    </rPh>
    <rPh sb="6" eb="7">
      <t>ジ</t>
    </rPh>
    <rPh sb="7" eb="9">
      <t>ジョウホウ</t>
    </rPh>
    <phoneticPr fontId="3"/>
  </si>
  <si>
    <t>（８）　退院・退所加算　　　　　　　　　　　　　　　　　　　　　　　　　　　　　　　　　　　　</t>
    <phoneticPr fontId="3"/>
  </si>
  <si>
    <r>
      <rPr>
        <sz val="11"/>
        <color theme="1"/>
        <rFont val="ＭＳ Ｐゴシック"/>
        <family val="3"/>
        <charset val="128"/>
        <scheme val="minor"/>
      </rPr>
      <t>⑥減算の適用について</t>
    </r>
    <phoneticPr fontId="12"/>
  </si>
  <si>
    <t>　　　　年　　月　　日</t>
    <rPh sb="4" eb="5">
      <t>ネン</t>
    </rPh>
    <rPh sb="7" eb="8">
      <t>ガツ</t>
    </rPh>
    <rPh sb="10" eb="11">
      <t>ニチ</t>
    </rPh>
    <phoneticPr fontId="3"/>
  </si>
  <si>
    <t>Ⅰ　人員基準について</t>
    <phoneticPr fontId="3"/>
  </si>
  <si>
    <t>（１）　権利擁護について　　　　　　　　　　　　　　　　　　　　　　　　　　　　　　　　 　　　　</t>
    <rPh sb="4" eb="6">
      <t>ケンリ</t>
    </rPh>
    <rPh sb="6" eb="8">
      <t>ヨウゴ</t>
    </rPh>
    <phoneticPr fontId="3"/>
  </si>
  <si>
    <t>　利用者の人権の擁護、虐待防止のため必要な体制の整備を行うとともに、その従業者に対し、研修を実施する等の措置を講じるよう努めている。</t>
    <rPh sb="1" eb="4">
      <t>リヨウシャ</t>
    </rPh>
    <rPh sb="5" eb="7">
      <t>ジンケン</t>
    </rPh>
    <rPh sb="8" eb="10">
      <t>ヨウゴ</t>
    </rPh>
    <rPh sb="11" eb="13">
      <t>ギャクタイ</t>
    </rPh>
    <rPh sb="13" eb="15">
      <t>ボウシ</t>
    </rPh>
    <rPh sb="18" eb="20">
      <t>ヒツヨウ</t>
    </rPh>
    <rPh sb="21" eb="23">
      <t>タイセイ</t>
    </rPh>
    <rPh sb="24" eb="26">
      <t>セイビ</t>
    </rPh>
    <rPh sb="27" eb="28">
      <t>オコナ</t>
    </rPh>
    <rPh sb="36" eb="39">
      <t>ジュウギョウシャ</t>
    </rPh>
    <rPh sb="40" eb="41">
      <t>タイ</t>
    </rPh>
    <rPh sb="43" eb="45">
      <t>ケンシュウ</t>
    </rPh>
    <rPh sb="46" eb="48">
      <t>ジッシ</t>
    </rPh>
    <rPh sb="50" eb="51">
      <t>トウ</t>
    </rPh>
    <rPh sb="52" eb="54">
      <t>ソチ</t>
    </rPh>
    <rPh sb="55" eb="56">
      <t>コウ</t>
    </rPh>
    <rPh sb="60" eb="61">
      <t>ツト</t>
    </rPh>
    <phoneticPr fontId="3"/>
  </si>
  <si>
    <t>　職場において行われる性的な言動又は優越的な関係を背景とした言動であって業務上必要かつ相当な範囲を超えたものにより介護支援専門員の就業環境が害されることのを防止するための方針の明確化その他必要な措置を講じてい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6" eb="39">
      <t>ギョウムジョウ</t>
    </rPh>
    <rPh sb="39" eb="41">
      <t>ヒツヨウ</t>
    </rPh>
    <rPh sb="43" eb="45">
      <t>ソウトウ</t>
    </rPh>
    <rPh sb="46" eb="48">
      <t>ハンイ</t>
    </rPh>
    <rPh sb="49" eb="50">
      <t>コ</t>
    </rPh>
    <rPh sb="57" eb="59">
      <t>カイゴ</t>
    </rPh>
    <rPh sb="59" eb="61">
      <t>シエン</t>
    </rPh>
    <rPh sb="61" eb="64">
      <t>センモンイン</t>
    </rPh>
    <rPh sb="65" eb="67">
      <t>シュウギョウ</t>
    </rPh>
    <rPh sb="67" eb="69">
      <t>カンキョウ</t>
    </rPh>
    <rPh sb="70" eb="71">
      <t>ガイ</t>
    </rPh>
    <rPh sb="78" eb="80">
      <t>ボウシ</t>
    </rPh>
    <rPh sb="85" eb="87">
      <t>ホウシン</t>
    </rPh>
    <rPh sb="88" eb="91">
      <t>メイカクカ</t>
    </rPh>
    <rPh sb="93" eb="94">
      <t>タ</t>
    </rPh>
    <rPh sb="94" eb="96">
      <t>ヒツヨウ</t>
    </rPh>
    <rPh sb="97" eb="99">
      <t>ソチ</t>
    </rPh>
    <rPh sb="100" eb="101">
      <t>コウ</t>
    </rPh>
    <phoneticPr fontId="3"/>
  </si>
  <si>
    <t>（１６）　業務継続計画</t>
    <rPh sb="5" eb="9">
      <t>ギョウムケイゾク</t>
    </rPh>
    <rPh sb="9" eb="11">
      <t>ケイカク</t>
    </rPh>
    <phoneticPr fontId="3"/>
  </si>
  <si>
    <t>（２６）　虐待の防止</t>
    <rPh sb="5" eb="7">
      <t>ギャクタイ</t>
    </rPh>
    <rPh sb="8" eb="10">
      <t>ボウシ</t>
    </rPh>
    <phoneticPr fontId="3"/>
  </si>
  <si>
    <t>　居宅介護支援の提供にあたり、交付、説明、同意、承諾等のうち書面で行われることが規定又は想定されるものについて、書面に代えて、電磁的方法による際は、相手方の承諾を得ている。</t>
    <rPh sb="1" eb="3">
      <t>キョタク</t>
    </rPh>
    <rPh sb="3" eb="5">
      <t>カイゴ</t>
    </rPh>
    <rPh sb="5" eb="7">
      <t>シエン</t>
    </rPh>
    <rPh sb="8" eb="10">
      <t>テイキョウ</t>
    </rPh>
    <rPh sb="15" eb="17">
      <t>コウフ</t>
    </rPh>
    <rPh sb="18" eb="20">
      <t>セツメイ</t>
    </rPh>
    <rPh sb="21" eb="23">
      <t>ドウイ</t>
    </rPh>
    <rPh sb="24" eb="26">
      <t>ショウダク</t>
    </rPh>
    <rPh sb="26" eb="27">
      <t>トウ</t>
    </rPh>
    <rPh sb="30" eb="32">
      <t>ショメン</t>
    </rPh>
    <rPh sb="33" eb="34">
      <t>オコナ</t>
    </rPh>
    <rPh sb="40" eb="42">
      <t>キテイ</t>
    </rPh>
    <rPh sb="42" eb="43">
      <t>マタ</t>
    </rPh>
    <rPh sb="44" eb="46">
      <t>ソウテイ</t>
    </rPh>
    <rPh sb="56" eb="58">
      <t>ショメン</t>
    </rPh>
    <rPh sb="59" eb="60">
      <t>カ</t>
    </rPh>
    <rPh sb="63" eb="66">
      <t>デンジテキ</t>
    </rPh>
    <rPh sb="66" eb="68">
      <t>ホウホウ</t>
    </rPh>
    <rPh sb="71" eb="72">
      <t>サイ</t>
    </rPh>
    <rPh sb="74" eb="76">
      <t>アイテ</t>
    </rPh>
    <rPh sb="76" eb="77">
      <t>ガタ</t>
    </rPh>
    <rPh sb="78" eb="80">
      <t>ショウダク</t>
    </rPh>
    <rPh sb="81" eb="82">
      <t>エ</t>
    </rPh>
    <phoneticPr fontId="3"/>
  </si>
  <si>
    <t>（２９） 電磁的記録等</t>
    <rPh sb="5" eb="8">
      <t>デンジテキ</t>
    </rPh>
    <rPh sb="8" eb="10">
      <t>キロク</t>
    </rPh>
    <rPh sb="10" eb="11">
      <t>トウ</t>
    </rPh>
    <phoneticPr fontId="3"/>
  </si>
  <si>
    <t>（４）　特定事業所加算　（Ａ）　　　　　　　　　　　　　　　　　　　　　　　　　　　　　　　　　　</t>
    <phoneticPr fontId="3"/>
  </si>
  <si>
    <t>　問１の主任介護支援専門員とは別に、常勤かつ専従の介護支援専門員を１名並びに常勤換算方法で１の介護支援専門員を配置している。</t>
    <rPh sb="35" eb="36">
      <t>ナラ</t>
    </rPh>
    <rPh sb="38" eb="40">
      <t>ジョウキン</t>
    </rPh>
    <rPh sb="40" eb="42">
      <t>カンサン</t>
    </rPh>
    <rPh sb="42" eb="44">
      <t>ホウホウ</t>
    </rPh>
    <rPh sb="47" eb="54">
      <t>カイゴシエンセンモンイン</t>
    </rPh>
    <phoneticPr fontId="3"/>
  </si>
  <si>
    <t>　他の法人が運営する指定居宅介護支援事業者と共同で事例検討会、研修会等を実施している。（連携先事業所との協力による研修会等の実施も可能）</t>
    <rPh sb="52" eb="54">
      <t>キョウリョク</t>
    </rPh>
    <rPh sb="59" eb="60">
      <t>カイ</t>
    </rPh>
    <rPh sb="60" eb="61">
      <t>トウ</t>
    </rPh>
    <phoneticPr fontId="3"/>
  </si>
  <si>
    <t>（２）　介護保険等関連情報の活用とPDCAサイクルの推進について　　　　　　　　　　　　　　　　　　　　　　　　　　　　　　　 　　　　</t>
    <rPh sb="4" eb="6">
      <t>カイゴ</t>
    </rPh>
    <rPh sb="6" eb="8">
      <t>ホケン</t>
    </rPh>
    <rPh sb="8" eb="9">
      <t>トウ</t>
    </rPh>
    <rPh sb="9" eb="11">
      <t>カンレン</t>
    </rPh>
    <rPh sb="11" eb="13">
      <t>ジョウホウ</t>
    </rPh>
    <rPh sb="14" eb="16">
      <t>カツヨウ</t>
    </rPh>
    <rPh sb="26" eb="28">
      <t>スイシン</t>
    </rPh>
    <phoneticPr fontId="3"/>
  </si>
  <si>
    <t>０　基本方針</t>
    <rPh sb="2" eb="4">
      <t>キホン</t>
    </rPh>
    <rPh sb="4" eb="6">
      <t>ホウシン</t>
    </rPh>
    <phoneticPr fontId="3"/>
  </si>
  <si>
    <t>　指定居宅介護支援を行うに当たっては、介護保険法第118 条の２第１項に規定する介護保険等関連情報等を活用し、事業所単位でＰＤＣＡサイクルを構築推進することにより、提供するサービスの質の向上に努めている。</t>
    <phoneticPr fontId="3"/>
  </si>
  <si>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phoneticPr fontId="3"/>
  </si>
  <si>
    <t>　地域包括支援センターから支援が困難な事例を紹介された場合においても、当該支援が困難な事例に係る者に指定居宅介護支援を提供している。</t>
    <phoneticPr fontId="3"/>
  </si>
  <si>
    <t>問13</t>
    <phoneticPr fontId="3"/>
  </si>
  <si>
    <t>問10</t>
    <phoneticPr fontId="3"/>
  </si>
  <si>
    <t>問11</t>
    <phoneticPr fontId="3"/>
  </si>
  <si>
    <t>ア</t>
    <phoneticPr fontId="3"/>
  </si>
  <si>
    <t>イ</t>
    <phoneticPr fontId="3"/>
  </si>
  <si>
    <t>ウ</t>
    <phoneticPr fontId="3"/>
  </si>
  <si>
    <t>特定事業所加算(Ⅰ)、(Ⅱ)又は(Ⅲ)を算定している。</t>
    <phoneticPr fontId="3"/>
  </si>
  <si>
    <t>前々年度の3月から前年度の2月までの間において退院・退所加算(Ⅰ)イ、(Ⅰ)ロ、(Ⅱ)イ、(Ⅱ)ロ又は(Ⅲ)の算定に係る病院、診療所、地域密着型介護老人福祉施設又は介護保険施設との連携の回数（第八十五号の二イからホまでに規定する情報の提供を受けた回数をいう。）の合計が35回以上である。</t>
    <phoneticPr fontId="3"/>
  </si>
  <si>
    <t>（９）　通院時情報連携加算　　　　　　　　　　　　　　　　　　　　　　</t>
    <rPh sb="4" eb="6">
      <t>ツウイン</t>
    </rPh>
    <rPh sb="6" eb="7">
      <t>ジ</t>
    </rPh>
    <rPh sb="7" eb="9">
      <t>ジョウホウ</t>
    </rPh>
    <rPh sb="9" eb="11">
      <t>レンケイ</t>
    </rPh>
    <phoneticPr fontId="3"/>
  </si>
  <si>
    <t>　利用者が病院又は診療所に入院する必要が生じた場合には、担当の介護支援専門員の氏名及び連絡先を当該病院又は診療所に伝えるよう、利用者又はその家族に対し事前に協力を求めている。
（例：介護支援専門員の連絡先等を介護保険被保険者証や健康保険被保険者証、お薬手帳等と合わせて保管するよう依頼している。）</t>
    <rPh sb="89" eb="90">
      <t>レイ</t>
    </rPh>
    <phoneticPr fontId="3"/>
  </si>
  <si>
    <t>（４）　指定居宅介護支援の提供方法、内容及び利用料その他の費用の額(利用者の相談を受ける場所、課題分析の手順等）</t>
    <phoneticPr fontId="3"/>
  </si>
  <si>
    <t>（１）　指定居宅サービス事業者等との連絡調整に関する記録</t>
    <phoneticPr fontId="3"/>
  </si>
  <si>
    <t>（２）　個々の利用者ごとに次に掲げる事項を記載した居宅介護支援台帳
　　　　・居宅サービス計画
　　　　・アセスメントの結果の記録
　　　　・サービス担当者会議等の記録
　　　　・モニタリングの結果の記録</t>
    <phoneticPr fontId="3"/>
  </si>
  <si>
    <t>（Ⅲ）</t>
    <phoneticPr fontId="3"/>
  </si>
  <si>
    <t>　介護支援専門員は、居宅サービス計画の作成（又は変更）に当たっては、利用者の自立した日常生活の支援及び重度化防止等に資することを目的としたケアマネジメントが行われるよう、利用者の心身又は家族の状況等に応じ、継続的かつ計画的に指定居宅サービス等の利用が行われるよう心がけている。</t>
    <rPh sb="1" eb="3">
      <t>カイゴ</t>
    </rPh>
    <rPh sb="3" eb="5">
      <t>シエン</t>
    </rPh>
    <rPh sb="5" eb="7">
      <t>センモン</t>
    </rPh>
    <rPh sb="7" eb="8">
      <t>イン</t>
    </rPh>
    <rPh sb="49" eb="50">
      <t>オヨ</t>
    </rPh>
    <rPh sb="51" eb="54">
      <t>ジュウドカ</t>
    </rPh>
    <rPh sb="54" eb="56">
      <t>ボウシ</t>
    </rPh>
    <rPh sb="56" eb="57">
      <t>トウ</t>
    </rPh>
    <rPh sb="58" eb="59">
      <t>シ</t>
    </rPh>
    <rPh sb="64" eb="66">
      <t>モクテキ</t>
    </rPh>
    <rPh sb="78" eb="79">
      <t>オコナ</t>
    </rPh>
    <phoneticPr fontId="3"/>
  </si>
  <si>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3"/>
  </si>
  <si>
    <t>（１）　事業の目的、運営の方針、事業所名称、事業所所在地</t>
    <rPh sb="16" eb="19">
      <t>ジギョウショ</t>
    </rPh>
    <rPh sb="19" eb="21">
      <t>メイショウ</t>
    </rPh>
    <rPh sb="22" eb="25">
      <t>ジギョウショ</t>
    </rPh>
    <rPh sb="25" eb="28">
      <t>ショザイチ</t>
    </rPh>
    <phoneticPr fontId="3"/>
  </si>
  <si>
    <r>
      <t xml:space="preserve">　利用者に対し適切な指定居宅介護支援を提供できるよう、指定居宅介護支援事業所ごとに介護支援専門員その他の従業者の勤務の体制を定めている。
</t>
    </r>
    <r>
      <rPr>
        <b/>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3"/>
  </si>
  <si>
    <t>（１７） 設備及び備品等</t>
    <phoneticPr fontId="3"/>
  </si>
  <si>
    <t>（１８） 従業者の健康管理</t>
    <phoneticPr fontId="3"/>
  </si>
  <si>
    <t>（２０） 掲示</t>
    <phoneticPr fontId="3"/>
  </si>
  <si>
    <t>　指定居宅介護支援事業所の見やすい場所に、運営規程の概要、介護支援専門員の勤務の体制その他の利用申込者のサービスの選択に資すると認められる重要事項の最新の情報を掲示している。（なお、当該書面を事業所に備え付け、かつ、これをいつでも関係者に自由に閲覧させることをもって掲示に代えることができる。）</t>
    <rPh sb="74" eb="76">
      <t>サイシン</t>
    </rPh>
    <rPh sb="77" eb="79">
      <t>ジョウホウ</t>
    </rPh>
    <rPh sb="91" eb="93">
      <t>トウガイ</t>
    </rPh>
    <rPh sb="93" eb="95">
      <t>ショメン</t>
    </rPh>
    <rPh sb="96" eb="99">
      <t>ジギョウショ</t>
    </rPh>
    <rPh sb="100" eb="101">
      <t>ソナ</t>
    </rPh>
    <rPh sb="102" eb="103">
      <t>ツ</t>
    </rPh>
    <rPh sb="115" eb="118">
      <t>カンケイシャ</t>
    </rPh>
    <rPh sb="119" eb="121">
      <t>ジユウ</t>
    </rPh>
    <rPh sb="122" eb="124">
      <t>エツラン</t>
    </rPh>
    <rPh sb="133" eb="135">
      <t>ケイジ</t>
    </rPh>
    <rPh sb="136" eb="137">
      <t>カ</t>
    </rPh>
    <phoneticPr fontId="3"/>
  </si>
  <si>
    <t>（２１）　秘密保持</t>
    <phoneticPr fontId="3"/>
  </si>
  <si>
    <t>（２２） 広告</t>
    <phoneticPr fontId="3"/>
  </si>
  <si>
    <t>（２３）　居宅サービス事業者等からの利益収受の禁止等</t>
    <phoneticPr fontId="3"/>
  </si>
  <si>
    <t>（２４）　苦情処理</t>
    <phoneticPr fontId="3"/>
  </si>
  <si>
    <t>（２５）　事故発生時の対応</t>
    <phoneticPr fontId="3"/>
  </si>
  <si>
    <t>（２７） 会計の区分</t>
    <phoneticPr fontId="3"/>
  </si>
  <si>
    <t>（２８）記録の整備</t>
    <phoneticPr fontId="3"/>
  </si>
  <si>
    <t>居宅介護支援費（Ⅰ）</t>
    <rPh sb="0" eb="2">
      <t>キョタク</t>
    </rPh>
    <rPh sb="2" eb="4">
      <t>カイゴ</t>
    </rPh>
    <rPh sb="4" eb="6">
      <t>シエン</t>
    </rPh>
    <rPh sb="6" eb="7">
      <t>ヒ</t>
    </rPh>
    <phoneticPr fontId="3"/>
  </si>
  <si>
    <t>　訪問介護、通所介護、福祉用具貸与又は地域密着型通所介護サービスのうち、１つでも紹介率最高法人の紹介率が８０％を超えた場合、「報告書」「報告書（別紙）」の２種類の様式を市へ提出している。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シ</t>
    </rPh>
    <phoneticPr fontId="3"/>
  </si>
  <si>
    <t>（10）　緊急時等居宅カンファレンス加算　　　　　　　　　　　　　　　　　　　　　</t>
    <rPh sb="5" eb="8">
      <t>キンキュウジ</t>
    </rPh>
    <rPh sb="8" eb="9">
      <t>トウ</t>
    </rPh>
    <rPh sb="9" eb="11">
      <t>キョタク</t>
    </rPh>
    <rPh sb="18" eb="20">
      <t>カサン</t>
    </rPh>
    <phoneticPr fontId="3"/>
  </si>
  <si>
    <t>（11）　ターミナルケアマネジメント加算</t>
    <rPh sb="18" eb="20">
      <t>カサン</t>
    </rPh>
    <phoneticPr fontId="3"/>
  </si>
  <si>
    <t>（12）　特別地域居宅介護支援加算</t>
    <phoneticPr fontId="3"/>
  </si>
  <si>
    <t>（13）　中山間地域等における小規模事業所に対する加算</t>
    <phoneticPr fontId="3"/>
  </si>
  <si>
    <t>（14）　中山間地域等居住者へのサービス提供に対する加算</t>
    <phoneticPr fontId="3"/>
  </si>
  <si>
    <t>（６月の勤務形態一覧表（■介護支援専門員の常勤換算方法による人数））</t>
    <rPh sb="4" eb="11">
      <t>キンムケイタイイチランヒョウ</t>
    </rPh>
    <phoneticPr fontId="3"/>
  </si>
  <si>
    <t>（７）　その他運営に関する重要事項</t>
    <phoneticPr fontId="3"/>
  </si>
  <si>
    <t>(居宅介護支援)</t>
    <phoneticPr fontId="3"/>
  </si>
  <si>
    <t>兼務する他の
事業所名</t>
    <phoneticPr fontId="3"/>
  </si>
  <si>
    <t>　介護保険法の基本理念を踏まえた利用者本位の指定居宅介護支援の提供を行うため、当該指定居宅介護支援事業所の介護支援専門員等の管理、利用申込み係る調整、業務の実施状況の把握等を一元的に行うとともに、職員に指定基準の規定を遵守させるために必要な指揮命令を行っている。</t>
    <phoneticPr fontId="3"/>
  </si>
  <si>
    <t>　日頃から業務が適正に執行されているか把握するとともに、従業者の資質向上や健康管理等、ワーク・ライフ・バランスの取れた働きやすい職場環境を醸成している。</t>
    <phoneticPr fontId="3"/>
  </si>
  <si>
    <t>1月</t>
    <phoneticPr fontId="3"/>
  </si>
  <si>
    <t>2月</t>
  </si>
  <si>
    <t>3月</t>
  </si>
  <si>
    <t>4月</t>
  </si>
  <si>
    <t>5月</t>
  </si>
  <si>
    <t>6月</t>
  </si>
  <si>
    <t>2月</t>
    <phoneticPr fontId="3"/>
  </si>
  <si>
    <t>3月</t>
    <phoneticPr fontId="3"/>
  </si>
  <si>
    <t>4月</t>
    <phoneticPr fontId="3"/>
  </si>
  <si>
    <t>5月</t>
    <phoneticPr fontId="3"/>
  </si>
  <si>
    <t>6月</t>
    <phoneticPr fontId="3"/>
  </si>
  <si>
    <t>　　　　　　　介護支援専門員の員数を、常勤換算後の員数で記載してください。</t>
    <rPh sb="28" eb="30">
      <t>キサイ</t>
    </rPh>
    <phoneticPr fontId="3"/>
  </si>
  <si>
    <t>勤務形態（該当
するものに☑印）</t>
    <phoneticPr fontId="3"/>
  </si>
  <si>
    <r>
      <t>　指定居宅介護支援の提供の開始に際し、あらかじめ、利用申込者又はその家族に対し、運営規程の概要その他の利用申込者のサービスの選択に資すると認められる重要事項</t>
    </r>
    <r>
      <rPr>
        <sz val="10"/>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3"/>
  </si>
  <si>
    <r>
      <rPr>
        <b/>
        <sz val="10"/>
        <rFont val="ＭＳ Ｐゴシック"/>
        <family val="3"/>
        <charset val="128"/>
      </rPr>
      <t>【アセスメント】</t>
    </r>
    <r>
      <rPr>
        <sz val="10"/>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高齢者の自立支援、重度化防止等に資する質の高いケアマネジメントを支援する上で解決すべき課題を把握している。</t>
    </r>
    <rPh sb="10" eb="12">
      <t>カイゴ</t>
    </rPh>
    <rPh sb="12" eb="14">
      <t>シエン</t>
    </rPh>
    <rPh sb="14" eb="16">
      <t>センモン</t>
    </rPh>
    <rPh sb="16" eb="17">
      <t>イン</t>
    </rPh>
    <rPh sb="37" eb="38">
      <t>ア</t>
    </rPh>
    <phoneticPr fontId="3"/>
  </si>
  <si>
    <r>
      <rPr>
        <b/>
        <sz val="10"/>
        <rFont val="ＭＳ Ｐゴシック"/>
        <family val="3"/>
        <charset val="128"/>
      </rPr>
      <t>【原案の作成】</t>
    </r>
    <r>
      <rPr>
        <sz val="10"/>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3"/>
  </si>
  <si>
    <r>
      <rPr>
        <b/>
        <sz val="10"/>
        <rFont val="ＭＳ Ｐゴシック"/>
        <family val="3"/>
        <charset val="128"/>
      </rPr>
      <t>【サービス担当者会議】</t>
    </r>
    <r>
      <rPr>
        <sz val="10"/>
        <rFont val="ＭＳ Ｐゴシック"/>
        <family val="3"/>
        <charset val="128"/>
        <scheme val="minor"/>
      </rPr>
      <t xml:space="preserve">
　介護支援専門員は、サービス担当者会議（テレビ電話装置等を活用して行うもの（利用者又はその家族が参加する場合にあたっては、テレビ電話装置等の活用について同意を得ること）を含む。）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35" eb="37">
      <t>デンワ</t>
    </rPh>
    <rPh sb="37" eb="39">
      <t>ソウチ</t>
    </rPh>
    <rPh sb="39" eb="40">
      <t>トウ</t>
    </rPh>
    <rPh sb="41" eb="43">
      <t>カツヨウ</t>
    </rPh>
    <rPh sb="45" eb="46">
      <t>オコナ</t>
    </rPh>
    <rPh sb="50" eb="53">
      <t>リヨウシャ</t>
    </rPh>
    <rPh sb="53" eb="54">
      <t>マタ</t>
    </rPh>
    <rPh sb="57" eb="59">
      <t>カゾク</t>
    </rPh>
    <rPh sb="60" eb="62">
      <t>サンカ</t>
    </rPh>
    <rPh sb="64" eb="66">
      <t>バアイ</t>
    </rPh>
    <rPh sb="76" eb="78">
      <t>デンワ</t>
    </rPh>
    <rPh sb="78" eb="80">
      <t>ソウチ</t>
    </rPh>
    <rPh sb="80" eb="81">
      <t>トウ</t>
    </rPh>
    <rPh sb="82" eb="84">
      <t>カツヨウ</t>
    </rPh>
    <rPh sb="88" eb="90">
      <t>ドウイ</t>
    </rPh>
    <rPh sb="91" eb="92">
      <t>エ</t>
    </rPh>
    <rPh sb="97" eb="98">
      <t>フク</t>
    </rPh>
    <rPh sb="272" eb="273">
      <t>トウ</t>
    </rPh>
    <rPh sb="276" eb="278">
      <t>イケン</t>
    </rPh>
    <rPh sb="279" eb="280">
      <t>モト</t>
    </rPh>
    <rPh sb="285" eb="287">
      <t>カノウ</t>
    </rPh>
    <phoneticPr fontId="3"/>
  </si>
  <si>
    <r>
      <rPr>
        <b/>
        <sz val="10"/>
        <rFont val="ＭＳ Ｐゴシック"/>
        <family val="3"/>
        <charset val="128"/>
      </rPr>
      <t>【説明・同意】</t>
    </r>
    <r>
      <rPr>
        <sz val="10"/>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3"/>
  </si>
  <si>
    <r>
      <rPr>
        <b/>
        <sz val="10"/>
        <rFont val="ＭＳ Ｐゴシック"/>
        <family val="3"/>
        <charset val="128"/>
      </rPr>
      <t>【交付】</t>
    </r>
    <r>
      <rPr>
        <sz val="10"/>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3"/>
  </si>
  <si>
    <r>
      <rPr>
        <b/>
        <sz val="10"/>
        <rFont val="ＭＳ Ｐゴシック"/>
        <family val="3"/>
        <charset val="128"/>
      </rPr>
      <t>【個別サービス計画の提出依頼】</t>
    </r>
    <r>
      <rPr>
        <sz val="10"/>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コベツ</t>
    </rPh>
    <rPh sb="7" eb="9">
      <t>ケイカク</t>
    </rPh>
    <rPh sb="10" eb="12">
      <t>テイシュツ</t>
    </rPh>
    <rPh sb="12" eb="14">
      <t>イライ</t>
    </rPh>
    <rPh sb="17" eb="19">
      <t>キョタク</t>
    </rPh>
    <rPh sb="23" eb="25">
      <t>ケイカク</t>
    </rPh>
    <rPh sb="26" eb="29">
      <t>イチヅ</t>
    </rPh>
    <rPh sb="31" eb="33">
      <t>シテイ</t>
    </rPh>
    <rPh sb="33" eb="35">
      <t>キョタク</t>
    </rPh>
    <rPh sb="39" eb="41">
      <t>ジギョウ</t>
    </rPh>
    <rPh sb="41" eb="42">
      <t>シャ</t>
    </rPh>
    <rPh sb="42" eb="43">
      <t>トウ</t>
    </rPh>
    <rPh sb="44" eb="45">
      <t>タイ</t>
    </rPh>
    <rPh sb="48" eb="50">
      <t>コベツ</t>
    </rPh>
    <rPh sb="54" eb="56">
      <t>ケイカク</t>
    </rPh>
    <rPh sb="57" eb="59">
      <t>ホウモン</t>
    </rPh>
    <rPh sb="59" eb="61">
      <t>カイゴ</t>
    </rPh>
    <rPh sb="61" eb="63">
      <t>ケイカク</t>
    </rPh>
    <rPh sb="64" eb="66">
      <t>ツウショ</t>
    </rPh>
    <rPh sb="66" eb="68">
      <t>カイゴ</t>
    </rPh>
    <rPh sb="68" eb="70">
      <t>ケイカク</t>
    </rPh>
    <rPh sb="71" eb="72">
      <t>トウ</t>
    </rPh>
    <rPh sb="74" eb="76">
      <t>テイシュツ</t>
    </rPh>
    <rPh sb="77" eb="78">
      <t>モト</t>
    </rPh>
    <phoneticPr fontId="3"/>
  </si>
  <si>
    <r>
      <rPr>
        <b/>
        <sz val="10"/>
        <rFont val="ＭＳ Ｐゴシック"/>
        <family val="3"/>
        <charset val="128"/>
      </rPr>
      <t>【モニタリング】</t>
    </r>
    <r>
      <rPr>
        <sz val="10"/>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3"/>
  </si>
  <si>
    <r>
      <rPr>
        <b/>
        <sz val="10"/>
        <rFont val="ＭＳ Ｐゴシック"/>
        <family val="3"/>
        <charset val="128"/>
      </rPr>
      <t>【主治の医師への情報提供】</t>
    </r>
    <r>
      <rPr>
        <sz val="10"/>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3"/>
  </si>
  <si>
    <r>
      <t xml:space="preserve">　介護支援専門員は、居宅サービス計画を変更する場合、全表（１～３表及び６，７表）を作成し直している。
</t>
    </r>
    <r>
      <rPr>
        <b/>
        <sz val="10"/>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3"/>
  </si>
  <si>
    <r>
      <rPr>
        <b/>
        <sz val="10"/>
        <rFont val="ＭＳ Ｐゴシック"/>
        <family val="3"/>
        <charset val="128"/>
      </rPr>
      <t>【更新、区分変更時のサービス担当者会議】</t>
    </r>
    <r>
      <rPr>
        <sz val="10"/>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3"/>
  </si>
  <si>
    <r>
      <rPr>
        <b/>
        <sz val="10"/>
        <rFont val="ＭＳ Ｐゴシック"/>
        <family val="3"/>
        <charset val="128"/>
      </rPr>
      <t>【介護保険施設への紹介その他の便宜の提供】</t>
    </r>
    <r>
      <rPr>
        <sz val="10"/>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3"/>
  </si>
  <si>
    <r>
      <rPr>
        <b/>
        <sz val="10"/>
        <rFont val="ＭＳ Ｐゴシック"/>
        <family val="3"/>
        <charset val="128"/>
      </rPr>
      <t>【居宅への円滑な移行】</t>
    </r>
    <r>
      <rPr>
        <sz val="10"/>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3"/>
  </si>
  <si>
    <r>
      <rPr>
        <b/>
        <sz val="10"/>
        <rFont val="ＭＳ Ｐゴシック"/>
        <family val="3"/>
        <charset val="128"/>
      </rPr>
      <t>【医療系サービスの位置付け】</t>
    </r>
    <r>
      <rPr>
        <sz val="10"/>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0"/>
        <rFont val="ＭＳ Ｐゴシック"/>
        <family val="3"/>
        <charset val="128"/>
      </rPr>
      <t>あらかじめ、</t>
    </r>
    <r>
      <rPr>
        <sz val="10"/>
        <rFont val="ＭＳ Ｐゴシック"/>
        <family val="3"/>
        <charset val="128"/>
        <scheme val="minor"/>
      </rPr>
      <t xml:space="preserve">利用者の同意を得て主治の医師又は歯科医師(以下「主治の医師等」という。)の意見を求めている。
</t>
    </r>
    <r>
      <rPr>
        <b/>
        <sz val="10"/>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rFont val="ＭＳ Ｐゴシック"/>
        <family val="3"/>
        <charset val="128"/>
      </rPr>
      <t xml:space="preserve">　　＜確認方法の一例＞
　　・医療機関への確認（受診時の同行等）
　　・認定調査時の主治医意見書
</t>
    </r>
    <r>
      <rPr>
        <b/>
        <sz val="10"/>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3"/>
  </si>
  <si>
    <r>
      <rPr>
        <b/>
        <sz val="10"/>
        <rFont val="ＭＳ Ｐゴシック"/>
        <family val="3"/>
        <charset val="128"/>
      </rPr>
      <t>【短期入所サービスの位置付け】</t>
    </r>
    <r>
      <rPr>
        <sz val="10"/>
        <rFont val="ＭＳ Ｐゴシック"/>
        <family val="3"/>
        <charset val="128"/>
        <scheme val="minor"/>
      </rPr>
      <t xml:space="preserve">
　介護支援専門員は、居宅サービス計画に短期入所生活介護又は短期入所療養介護を位置付ける場合</t>
    </r>
    <r>
      <rPr>
        <sz val="10"/>
        <rFont val="ＭＳ Ｐゴシック"/>
        <family val="3"/>
        <charset val="128"/>
      </rPr>
      <t>にあっては、利用者の居宅における自立した日常生活の維持に十分に留意しており、</t>
    </r>
    <r>
      <rPr>
        <sz val="10"/>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3"/>
  </si>
  <si>
    <r>
      <rPr>
        <b/>
        <sz val="10"/>
        <rFont val="ＭＳ Ｐゴシック"/>
        <family val="3"/>
        <charset val="128"/>
      </rPr>
      <t>【福祉用具貸与の位置付け】</t>
    </r>
    <r>
      <rPr>
        <sz val="10"/>
        <rFont val="ＭＳ Ｐゴシック"/>
        <family val="3"/>
        <charset val="128"/>
        <scheme val="minor"/>
      </rPr>
      <t xml:space="preserve">
　介護支援専門員は、居宅サービス計画に福祉用具貸与を位置付ける場合に</t>
    </r>
    <r>
      <rPr>
        <sz val="10"/>
        <rFont val="ＭＳ Ｐゴシック"/>
        <family val="3"/>
        <charset val="128"/>
      </rPr>
      <t>あっては</t>
    </r>
    <r>
      <rPr>
        <sz val="10"/>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3"/>
  </si>
  <si>
    <r>
      <t>　介護支援専門員は、軽度者に対象外種目の福祉用具貸与を位置付ける場合は、認定調査の調査票のうち</t>
    </r>
    <r>
      <rPr>
        <sz val="10"/>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3"/>
  </si>
  <si>
    <r>
      <t>　</t>
    </r>
    <r>
      <rPr>
        <sz val="10"/>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3"/>
  </si>
  <si>
    <r>
      <rPr>
        <b/>
        <sz val="10"/>
        <rFont val="ＭＳ Ｐゴシック"/>
        <family val="3"/>
        <charset val="128"/>
      </rPr>
      <t>【認定審査会の意見等】</t>
    </r>
    <r>
      <rPr>
        <sz val="10"/>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3"/>
  </si>
  <si>
    <r>
      <rPr>
        <b/>
        <sz val="10"/>
        <rFont val="ＭＳ Ｐゴシック"/>
        <family val="3"/>
        <charset val="128"/>
      </rPr>
      <t>【地域ケア会議への協力】</t>
    </r>
    <r>
      <rPr>
        <sz val="10"/>
        <rFont val="ＭＳ Ｐゴシック"/>
        <family val="3"/>
        <charset val="128"/>
        <scheme val="minor"/>
      </rPr>
      <t xml:space="preserve">
　地域ケア会議※において、個別のケアマネジメントの事例提供の求めがあった
　場合には、これに協力するよう努めている。
　　※　地域ケア会議
　　　個別ケースの支援内容の検討を通じて、介護保険法の理念に基づいた高齢者
　　　の自立支援に資するケアマネジメントの支援、高齢者の実態把握や課題解決
　　　のための地域包括支援ネットワークの構築及び個別ケースの課題分析等を行
　　　うことによる地域課題の把握を行うことなどを目的として市町村が設置する会議</t>
    </r>
    <rPh sb="1" eb="3">
      <t>チイキ</t>
    </rPh>
    <rPh sb="5" eb="7">
      <t>カイギ</t>
    </rPh>
    <rPh sb="9" eb="11">
      <t>キョウリョク</t>
    </rPh>
    <rPh sb="14" eb="16">
      <t>チイキ</t>
    </rPh>
    <rPh sb="18" eb="20">
      <t>カイギ</t>
    </rPh>
    <rPh sb="26" eb="28">
      <t>コベツ</t>
    </rPh>
    <rPh sb="38" eb="40">
      <t>ジレイ</t>
    </rPh>
    <rPh sb="40" eb="42">
      <t>テイキョウ</t>
    </rPh>
    <rPh sb="43" eb="44">
      <t>モト</t>
    </rPh>
    <rPh sb="51" eb="53">
      <t>バアイ</t>
    </rPh>
    <rPh sb="59" eb="61">
      <t>キョウリョク</t>
    </rPh>
    <rPh sb="65" eb="66">
      <t>ツト</t>
    </rPh>
    <rPh sb="76" eb="78">
      <t>チイキ</t>
    </rPh>
    <rPh sb="80" eb="82">
      <t>カイギ</t>
    </rPh>
    <rPh sb="86" eb="88">
      <t>コベツ</t>
    </rPh>
    <rPh sb="92" eb="94">
      <t>シエン</t>
    </rPh>
    <rPh sb="94" eb="96">
      <t>ナイヨウ</t>
    </rPh>
    <rPh sb="97" eb="99">
      <t>ケントウ</t>
    </rPh>
    <rPh sb="100" eb="101">
      <t>ツウ</t>
    </rPh>
    <rPh sb="104" eb="106">
      <t>カイゴ</t>
    </rPh>
    <rPh sb="106" eb="108">
      <t>ホケン</t>
    </rPh>
    <rPh sb="108" eb="109">
      <t>ホウ</t>
    </rPh>
    <rPh sb="110" eb="112">
      <t>リネン</t>
    </rPh>
    <rPh sb="113" eb="114">
      <t>モト</t>
    </rPh>
    <rPh sb="117" eb="120">
      <t>コウレイシャ</t>
    </rPh>
    <rPh sb="127" eb="129">
      <t>シエン</t>
    </rPh>
    <rPh sb="130" eb="131">
      <t>シ</t>
    </rPh>
    <rPh sb="142" eb="144">
      <t>シエン</t>
    </rPh>
    <rPh sb="145" eb="148">
      <t>コウレイシャ</t>
    </rPh>
    <rPh sb="149" eb="151">
      <t>ジッタイ</t>
    </rPh>
    <rPh sb="151" eb="153">
      <t>ハアク</t>
    </rPh>
    <rPh sb="154" eb="156">
      <t>カダイ</t>
    </rPh>
    <rPh sb="156" eb="158">
      <t>カイケツ</t>
    </rPh>
    <rPh sb="168" eb="170">
      <t>ホウカツ</t>
    </rPh>
    <rPh sb="170" eb="172">
      <t>シエン</t>
    </rPh>
    <rPh sb="179" eb="181">
      <t>コウチク</t>
    </rPh>
    <rPh sb="181" eb="182">
      <t>オヨ</t>
    </rPh>
    <rPh sb="183" eb="185">
      <t>コベツ</t>
    </rPh>
    <rPh sb="189" eb="191">
      <t>カダイ</t>
    </rPh>
    <rPh sb="191" eb="193">
      <t>ブンセキ</t>
    </rPh>
    <rPh sb="193" eb="194">
      <t>トウ</t>
    </rPh>
    <rPh sb="195" eb="196">
      <t>オコナ</t>
    </rPh>
    <rPh sb="206" eb="208">
      <t>チイキ</t>
    </rPh>
    <rPh sb="211" eb="213">
      <t>ハアク</t>
    </rPh>
    <rPh sb="214" eb="215">
      <t>オコナ</t>
    </rPh>
    <rPh sb="221" eb="223">
      <t>モクテキ</t>
    </rPh>
    <rPh sb="226" eb="229">
      <t>シチョウソン</t>
    </rPh>
    <rPh sb="230" eb="232">
      <t>セッチ</t>
    </rPh>
    <rPh sb="234" eb="236">
      <t>カイギ</t>
    </rPh>
    <phoneticPr fontId="3"/>
  </si>
  <si>
    <r>
      <t>　指定居宅介護支援事業所ごとに、事業の運営についての重要事項に関する規程として次に掲げる事項を定めて</t>
    </r>
    <r>
      <rPr>
        <sz val="10"/>
        <rFont val="ＭＳ Ｐゴシック"/>
        <family val="3"/>
        <charset val="128"/>
      </rPr>
      <t>いる。</t>
    </r>
    <r>
      <rPr>
        <sz val="10"/>
        <rFont val="ＭＳ Ｐゴシック"/>
        <family val="3"/>
        <charset val="128"/>
        <scheme val="minor"/>
      </rPr>
      <t>（運営規程に記載している項目に○をしてください。）</t>
    </r>
    <rPh sb="54" eb="56">
      <t>ウンエイ</t>
    </rPh>
    <rPh sb="56" eb="58">
      <t>キテイ</t>
    </rPh>
    <phoneticPr fontId="3"/>
  </si>
  <si>
    <r>
      <t>　事業を行うために必要な広さの区画を有するとともに、指定居宅介護支援の提供に必要な設備及び備品等を備えている。</t>
    </r>
    <r>
      <rPr>
        <sz val="10"/>
        <rFont val="ＭＳ Ｐゴシック"/>
        <family val="3"/>
        <charset val="128"/>
      </rPr>
      <t xml:space="preserve">（相談、サービス担当者会議等に対応するのに適切なスペースを確保している。）
</t>
    </r>
    <r>
      <rPr>
        <b/>
        <sz val="10"/>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6" eb="108">
      <t>バアイ</t>
    </rPh>
    <phoneticPr fontId="3"/>
  </si>
  <si>
    <r>
      <t>　指定居宅介護支援事業所について広告</t>
    </r>
    <r>
      <rPr>
        <sz val="10"/>
        <rFont val="ＭＳ Ｐゴシック"/>
        <family val="3"/>
        <charset val="128"/>
      </rPr>
      <t>している</t>
    </r>
    <r>
      <rPr>
        <sz val="10"/>
        <rFont val="ＭＳ Ｐゴシック"/>
        <family val="3"/>
        <charset val="128"/>
        <scheme val="minor"/>
      </rPr>
      <t>場合、その内容が虚偽又は誇大なもの</t>
    </r>
    <r>
      <rPr>
        <sz val="10"/>
        <rFont val="ＭＳ Ｐゴシック"/>
        <family val="3"/>
        <charset val="128"/>
      </rPr>
      <t>ではない。</t>
    </r>
    <phoneticPr fontId="3"/>
  </si>
  <si>
    <r>
      <t>　事業者及び管理者は、居宅サービス計画の作成又は変更に関し、事業所の介護支援専門員に対して特定の居宅サービス事業者等によるサービスを位置付けるよう指示して</t>
    </r>
    <r>
      <rPr>
        <sz val="10"/>
        <rFont val="ＭＳ Ｐゴシック"/>
        <family val="3"/>
        <charset val="128"/>
      </rPr>
      <t>いない。</t>
    </r>
    <phoneticPr fontId="3"/>
  </si>
  <si>
    <r>
      <t>　事業所の介護支援専門員は、居宅サービス計画の作成又は変更に関し、利用者に対して特定の居宅サービス事業者等によるサービスを利用すべき旨の指示等を行って</t>
    </r>
    <r>
      <rPr>
        <sz val="10"/>
        <rFont val="ＭＳ Ｐゴシック"/>
        <family val="3"/>
        <charset val="128"/>
      </rPr>
      <t>いない。</t>
    </r>
    <phoneticPr fontId="3"/>
  </si>
  <si>
    <r>
      <t>　事業者及びその従業者は、居宅サービス計画</t>
    </r>
    <r>
      <rPr>
        <sz val="10"/>
        <rFont val="ＭＳ Ｐゴシック"/>
        <family val="3"/>
        <charset val="128"/>
      </rPr>
      <t>の</t>
    </r>
    <r>
      <rPr>
        <sz val="10"/>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0"/>
        <rFont val="ＭＳ Ｐゴシック"/>
        <family val="3"/>
        <charset val="128"/>
      </rPr>
      <t>いない。</t>
    </r>
    <phoneticPr fontId="3"/>
  </si>
  <si>
    <r>
      <t>　自らが居宅サービス計画に位置付けた指定居宅サービス又は</t>
    </r>
    <r>
      <rPr>
        <sz val="10"/>
        <rFont val="ＭＳ Ｐゴシック"/>
        <family val="3"/>
        <charset val="128"/>
      </rPr>
      <t>指定</t>
    </r>
    <r>
      <rPr>
        <sz val="10"/>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3"/>
  </si>
  <si>
    <r>
      <t>　利用者に対する指定居宅介護支援の提供により事故が発生した場合の対応方法として</t>
    </r>
    <r>
      <rPr>
        <sz val="10"/>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3"/>
  </si>
  <si>
    <r>
      <rPr>
        <sz val="10"/>
        <rFont val="ＭＳ Ｐゴシック"/>
        <family val="3"/>
        <charset val="128"/>
      </rPr>
      <t>取扱件数</t>
    </r>
  </si>
  <si>
    <r>
      <rPr>
        <sz val="10"/>
        <rFont val="ＭＳ Ｐゴシック"/>
        <family val="3"/>
        <charset val="128"/>
      </rPr>
      <t>要介護１・要介護２</t>
    </r>
  </si>
  <si>
    <r>
      <rPr>
        <sz val="10"/>
        <rFont val="ＭＳ Ｐゴシック"/>
        <family val="3"/>
        <charset val="128"/>
      </rPr>
      <t>要介護３・４・５</t>
    </r>
  </si>
  <si>
    <r>
      <t>45</t>
    </r>
    <r>
      <rPr>
        <sz val="10"/>
        <rFont val="ＭＳ Ｐゴシック"/>
        <family val="3"/>
        <charset val="128"/>
      </rPr>
      <t>件未満　（ⅰ）</t>
    </r>
    <phoneticPr fontId="3"/>
  </si>
  <si>
    <r>
      <t>45</t>
    </r>
    <r>
      <rPr>
        <sz val="10"/>
        <rFont val="ＭＳ Ｐゴシック"/>
        <family val="3"/>
        <charset val="128"/>
      </rPr>
      <t>件以上</t>
    </r>
    <r>
      <rPr>
        <sz val="10"/>
        <rFont val="Century"/>
        <family val="1"/>
      </rPr>
      <t>60</t>
    </r>
    <r>
      <rPr>
        <sz val="10"/>
        <rFont val="ＭＳ Ｐゴシック"/>
        <family val="3"/>
        <charset val="128"/>
      </rPr>
      <t>件未満　（ⅱ）
※</t>
    </r>
    <r>
      <rPr>
        <sz val="10"/>
        <rFont val="Century"/>
        <family val="1"/>
      </rPr>
      <t>45</t>
    </r>
    <r>
      <rPr>
        <sz val="10"/>
        <rFont val="ＭＳ Ｐゴシック"/>
        <family val="3"/>
        <charset val="128"/>
      </rPr>
      <t>件以上</t>
    </r>
    <r>
      <rPr>
        <sz val="10"/>
        <rFont val="Century"/>
        <family val="1"/>
      </rPr>
      <t>60</t>
    </r>
    <r>
      <rPr>
        <sz val="10"/>
        <rFont val="ＭＳ Ｐゴシック"/>
        <family val="3"/>
        <charset val="128"/>
      </rPr>
      <t>件未満の部分のみ適用。</t>
    </r>
    <r>
      <rPr>
        <sz val="10"/>
        <rFont val="Century"/>
        <family val="1"/>
      </rPr>
      <t>45</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を適用。</t>
    </r>
    <rPh sb="2" eb="3">
      <t>ケン</t>
    </rPh>
    <rPh sb="3" eb="5">
      <t>イジョウ</t>
    </rPh>
    <rPh sb="27" eb="29">
      <t>ブブン</t>
    </rPh>
    <rPh sb="40" eb="42">
      <t>ブブン</t>
    </rPh>
    <phoneticPr fontId="3"/>
  </si>
  <si>
    <r>
      <t>60</t>
    </r>
    <r>
      <rPr>
        <sz val="10"/>
        <rFont val="ＭＳ Ｐゴシック"/>
        <family val="3"/>
        <charset val="128"/>
      </rPr>
      <t>件以上　（ⅲ）
※</t>
    </r>
    <r>
      <rPr>
        <sz val="10"/>
        <rFont val="Century"/>
        <family val="1"/>
      </rPr>
      <t>60</t>
    </r>
    <r>
      <rPr>
        <sz val="10"/>
        <rFont val="ＭＳ Ｐゴシック"/>
        <family val="3"/>
        <charset val="128"/>
      </rPr>
      <t>件以上の部分のみ適用。</t>
    </r>
    <r>
      <rPr>
        <sz val="10"/>
        <rFont val="Century"/>
        <family val="1"/>
      </rPr>
      <t>45</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t>
    </r>
    <r>
      <rPr>
        <sz val="10"/>
        <rFont val="Century"/>
        <family val="1"/>
      </rPr>
      <t>45</t>
    </r>
    <r>
      <rPr>
        <sz val="10"/>
        <rFont val="ＭＳ Ｐゴシック"/>
        <family val="3"/>
        <charset val="128"/>
      </rPr>
      <t>件以上</t>
    </r>
    <r>
      <rPr>
        <sz val="10"/>
        <rFont val="Century"/>
        <family val="1"/>
      </rPr>
      <t>60</t>
    </r>
    <r>
      <rPr>
        <sz val="10"/>
        <rFont val="ＭＳ Ｐゴシック"/>
        <family val="3"/>
        <charset val="128"/>
      </rPr>
      <t>件未満の部分は</t>
    </r>
    <r>
      <rPr>
        <sz val="10"/>
        <rFont val="Century"/>
        <family val="1"/>
      </rPr>
      <t>(</t>
    </r>
    <r>
      <rPr>
        <sz val="10"/>
        <rFont val="ＭＳ Ｐゴシック"/>
        <family val="3"/>
        <charset val="128"/>
      </rPr>
      <t>ⅱ</t>
    </r>
    <r>
      <rPr>
        <sz val="10"/>
        <rFont val="Century"/>
        <family val="1"/>
      </rPr>
      <t>)</t>
    </r>
    <r>
      <rPr>
        <sz val="10"/>
        <rFont val="ＭＳ Ｐゴシック"/>
        <family val="3"/>
        <charset val="128"/>
      </rPr>
      <t>を適用。</t>
    </r>
    <rPh sb="17" eb="19">
      <t>ブブン</t>
    </rPh>
    <rPh sb="30" eb="32">
      <t>ブブン</t>
    </rPh>
    <rPh sb="39" eb="40">
      <t>ケン</t>
    </rPh>
    <rPh sb="40" eb="42">
      <t>イジョウ</t>
    </rPh>
    <rPh sb="45" eb="47">
      <t>ミマン</t>
    </rPh>
    <rPh sb="48" eb="50">
      <t>ブブン</t>
    </rPh>
    <phoneticPr fontId="3"/>
  </si>
  <si>
    <r>
      <t>　常勤かつ専従の主任介護支援専門員を</t>
    </r>
    <r>
      <rPr>
        <sz val="10"/>
        <rFont val="ＭＳ Ｐゴシック"/>
        <family val="3"/>
        <charset val="128"/>
      </rPr>
      <t>２名以上</t>
    </r>
    <r>
      <rPr>
        <sz val="10"/>
        <rFont val="ＭＳ Ｐゴシック"/>
        <family val="3"/>
        <charset val="128"/>
        <scheme val="minor"/>
      </rPr>
      <t>配置している。</t>
    </r>
    <rPh sb="19" eb="20">
      <t>メイ</t>
    </rPh>
    <rPh sb="20" eb="22">
      <t>イジョウ</t>
    </rPh>
    <phoneticPr fontId="3"/>
  </si>
  <si>
    <r>
      <t>　利用者に関する情報又はサービス提供に当たっての留意事項に係る伝達等を目的とした会議を定期的</t>
    </r>
    <r>
      <rPr>
        <sz val="10"/>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3"/>
  </si>
  <si>
    <r>
      <t>　算定日が属する月の利用者の総数のうち、要介護３、要介護４及び要介護５である者の割合が</t>
    </r>
    <r>
      <rPr>
        <sz val="10"/>
        <rFont val="ＭＳ Ｐゴシック"/>
        <family val="3"/>
        <charset val="128"/>
      </rPr>
      <t>４割以上</t>
    </r>
    <r>
      <rPr>
        <sz val="10"/>
        <rFont val="ＭＳ Ｐゴシック"/>
        <family val="3"/>
        <charset val="128"/>
        <scheme val="minor"/>
      </rPr>
      <t>である。</t>
    </r>
    <phoneticPr fontId="3"/>
  </si>
  <si>
    <r>
      <t>　介護支援専門員の資質向上を目的とした研修計画（個別具体的な研修の目標、内容、研修期間、実施時期等）を介護支援専門員ごとに毎年度少なくとも</t>
    </r>
    <r>
      <rPr>
        <u/>
        <sz val="10"/>
        <rFont val="ＭＳ Ｐゴシック"/>
        <family val="3"/>
        <charset val="128"/>
      </rPr>
      <t>次年度</t>
    </r>
    <r>
      <rPr>
        <sz val="10"/>
        <rFont val="ＭＳ Ｐゴシック"/>
        <family val="3"/>
        <charset val="128"/>
      </rPr>
      <t>までに作成し、それに基づき計画的に研修を実施している。</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phoneticPr fontId="3"/>
  </si>
  <si>
    <r>
      <t>　別紙「居宅介護支援における特定事業所加算に係る基準の遵守状況に関する記録」（標準様式）を毎月作成し</t>
    </r>
    <r>
      <rPr>
        <sz val="10"/>
        <rFont val="ＭＳ Ｐゴシック"/>
        <family val="3"/>
        <charset val="128"/>
      </rPr>
      <t>、運営状況点検書に</t>
    </r>
    <r>
      <rPr>
        <sz val="10"/>
        <rFont val="ＭＳ Ｐゴシック"/>
        <family val="3"/>
        <charset val="128"/>
        <scheme val="minor"/>
      </rPr>
      <t>添付している。</t>
    </r>
    <rPh sb="51" eb="53">
      <t>ウンエイ</t>
    </rPh>
    <rPh sb="53" eb="55">
      <t>ジョウキョウ</t>
    </rPh>
    <rPh sb="55" eb="57">
      <t>テンケン</t>
    </rPh>
    <rPh sb="57" eb="58">
      <t>ショ</t>
    </rPh>
    <phoneticPr fontId="3"/>
  </si>
  <si>
    <r>
      <t>　別紙「居宅介護支援における特定事業所加算に係る基準の遵守状況に関する記録」（標準様式）を毎月作成</t>
    </r>
    <r>
      <rPr>
        <sz val="10"/>
        <rFont val="ＭＳ Ｐゴシック"/>
        <family val="3"/>
        <charset val="128"/>
      </rPr>
      <t>し、運営状況点検書に</t>
    </r>
    <r>
      <rPr>
        <sz val="10"/>
        <rFont val="ＭＳ Ｐゴシック"/>
        <family val="3"/>
        <charset val="128"/>
        <scheme val="minor"/>
      </rPr>
      <t>添付している。</t>
    </r>
    <rPh sb="51" eb="53">
      <t>ウンエイ</t>
    </rPh>
    <rPh sb="53" eb="55">
      <t>ジョウキョウ</t>
    </rPh>
    <rPh sb="55" eb="57">
      <t>テンケン</t>
    </rPh>
    <rPh sb="57" eb="58">
      <t>ショ</t>
    </rPh>
    <phoneticPr fontId="3"/>
  </si>
  <si>
    <r>
      <t>　利用者に関する情報又はサービス提供に当たっての留意事項に係る伝達等を目的とした会議を定期的</t>
    </r>
    <r>
      <rPr>
        <sz val="10"/>
        <rFont val="ＭＳ Ｐゴシック"/>
        <family val="3"/>
        <charset val="128"/>
      </rPr>
      <t>（概ね週１回以上）に開催している。また、議事について記録を作成している。</t>
    </r>
    <phoneticPr fontId="3"/>
  </si>
  <si>
    <r>
      <t>　介護支援専門員の資質向上を目的とした研修計画（個別具体的な研修の目標、内容、研修期間、実施時期等）を介護支援専門員ごとに毎年度少なくとも</t>
    </r>
    <r>
      <rPr>
        <u/>
        <sz val="10"/>
        <rFont val="ＭＳ Ｐゴシック"/>
        <family val="3"/>
        <charset val="128"/>
      </rPr>
      <t>次年度</t>
    </r>
    <r>
      <rPr>
        <sz val="10"/>
        <rFont val="ＭＳ Ｐゴシック"/>
        <family val="3"/>
        <charset val="128"/>
      </rPr>
      <t>までに作成し、それに基づき計画的に研修を実施している。（連携先事業所との共同開催による研修実施も可能）</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rPh sb="100" eb="102">
      <t>レンケイ</t>
    </rPh>
    <rPh sb="102" eb="103">
      <t>サキ</t>
    </rPh>
    <rPh sb="103" eb="106">
      <t>ジギョウショ</t>
    </rPh>
    <rPh sb="108" eb="110">
      <t>キョウドウ</t>
    </rPh>
    <rPh sb="110" eb="112">
      <t>カイサイ</t>
    </rPh>
    <rPh sb="115" eb="117">
      <t>ケンシュウ</t>
    </rPh>
    <rPh sb="117" eb="119">
      <t>ジッシ</t>
    </rPh>
    <rPh sb="120" eb="122">
      <t>カノウ</t>
    </rPh>
    <phoneticPr fontId="3"/>
  </si>
  <si>
    <r>
      <t>①②のいずれかを満た</t>
    </r>
    <r>
      <rPr>
        <sz val="10"/>
        <rFont val="ＭＳ Ｐゴシック"/>
        <family val="3"/>
        <charset val="128"/>
      </rPr>
      <t>している。</t>
    </r>
    <phoneticPr fontId="3"/>
  </si>
  <si>
    <r>
      <t>②前年度の実績が６月に満たない事業所（新たに事業を開始し、又は再開した事業所を含む）であって、直近の３月における１月あたりの平均実利用者数</t>
    </r>
    <r>
      <rPr>
        <sz val="10"/>
        <rFont val="ＭＳ Ｐゴシック"/>
        <family val="3"/>
        <charset val="128"/>
      </rPr>
      <t>が、</t>
    </r>
    <r>
      <rPr>
        <sz val="10"/>
        <rFont val="ＭＳ Ｐゴシック"/>
        <family val="3"/>
        <charset val="128"/>
        <scheme val="minor"/>
      </rPr>
      <t>２０名以下である。</t>
    </r>
    <phoneticPr fontId="3"/>
  </si>
  <si>
    <t>　　　　常勤専従　　　　　　　　　　　常勤兼務</t>
    <phoneticPr fontId="3"/>
  </si>
  <si>
    <t>要支援給付管理数 (c)</t>
    <rPh sb="0" eb="1">
      <t>ヨウ</t>
    </rPh>
    <rPh sb="3" eb="5">
      <t>キュウフ</t>
    </rPh>
    <phoneticPr fontId="3"/>
  </si>
  <si>
    <t>要介護給付管理数 (b)</t>
    <rPh sb="3" eb="5">
      <t>キュウフ</t>
    </rPh>
    <rPh sb="5" eb="7">
      <t>カンリ</t>
    </rPh>
    <rPh sb="7" eb="8">
      <t>スウ</t>
    </rPh>
    <phoneticPr fontId="3"/>
  </si>
  <si>
    <t>　　（エ）　1人当たりの取扱件数</t>
    <rPh sb="7" eb="8">
      <t>リ</t>
    </rPh>
    <rPh sb="8" eb="9">
      <t>ア</t>
    </rPh>
    <rPh sb="12" eb="14">
      <t>トリアツカイ</t>
    </rPh>
    <rPh sb="14" eb="16">
      <t>ケンスウ</t>
    </rPh>
    <phoneticPr fontId="3"/>
  </si>
  <si>
    <t>（５）　従業者の員数の基準</t>
    <rPh sb="4" eb="7">
      <t>ジュウギョウシャ</t>
    </rPh>
    <rPh sb="8" eb="10">
      <t>インスウ</t>
    </rPh>
    <rPh sb="11" eb="13">
      <t>キジュン</t>
    </rPh>
    <phoneticPr fontId="3"/>
  </si>
  <si>
    <t>1人当たりの取扱件数
｛(b)+(c)⋇1/3｝÷(a)</t>
    <rPh sb="0" eb="2">
      <t>ヒトリ</t>
    </rPh>
    <rPh sb="2" eb="3">
      <t>ア</t>
    </rPh>
    <rPh sb="6" eb="8">
      <t>トリアツカイ</t>
    </rPh>
    <rPh sb="8" eb="10">
      <t>ケンスウ</t>
    </rPh>
    <phoneticPr fontId="3"/>
  </si>
  <si>
    <t>　常勤の介護支援専門員の配置は利用者の数（指定居宅介護支援の利用者の数に当該事業所における指定介護予防支援の利用者の数に３分の１を乗じた数を加えた数。）44 人（ケアプランデータ連携システムを活用し、かつ、事務職員を配置している場合は 49 人）に対して１人を基準とするものであり、利用者の数が 44 人又はその端数を増すごとに増員するものとする。ただし、当該増員に係る介護支援専門員については非常勤とすることを妨げるものではない。
　なお、地域における介護支援専門員や居宅介護支援事業所の充足状況等も踏まえ、緊急的に利用者を受け入れなければならない等のやむを得ない理由により利用者の数が当該基準を超えてしまった場合においては、直ちに運営基準違反とはならない。</t>
    <phoneticPr fontId="3"/>
  </si>
  <si>
    <t xml:space="preserve"> 　　注意　（R6制度改正）</t>
    <rPh sb="9" eb="11">
      <t>セイド</t>
    </rPh>
    <rPh sb="11" eb="13">
      <t>カイセイ</t>
    </rPh>
    <phoneticPr fontId="3"/>
  </si>
  <si>
    <t>　指定居宅介護支援の提供の開始に際し、あらかじめ、利用者又はその家族に対し、前6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る。</t>
    <rPh sb="25" eb="27">
      <t>リヨウ</t>
    </rPh>
    <rPh sb="27" eb="28">
      <t>シャ</t>
    </rPh>
    <rPh sb="28" eb="29">
      <t>マタ</t>
    </rPh>
    <rPh sb="32" eb="34">
      <t>カゾク</t>
    </rPh>
    <rPh sb="35" eb="36">
      <t>タイ</t>
    </rPh>
    <rPh sb="279" eb="280">
      <t>ツト</t>
    </rPh>
    <phoneticPr fontId="3"/>
  </si>
  <si>
    <r>
      <rPr>
        <b/>
        <sz val="10"/>
        <rFont val="ＭＳ Ｐゴシック"/>
        <family val="3"/>
        <charset val="128"/>
      </rPr>
      <t>【モニタリング】</t>
    </r>
    <r>
      <rPr>
        <sz val="10"/>
        <rFont val="ＭＳ Ｐゴシック"/>
        <family val="3"/>
        <charset val="128"/>
      </rPr>
      <t xml:space="preserve">
　介護支援専門員は、モニタリングに当たっては、利用者及びその家族、指定居宅サービス事業者等との連絡を次のいずれか方法により継続的に行っている。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rPh sb="10" eb="12">
      <t>カイゴ</t>
    </rPh>
    <rPh sb="12" eb="14">
      <t>シエン</t>
    </rPh>
    <rPh sb="14" eb="16">
      <t>センモン</t>
    </rPh>
    <rPh sb="16" eb="17">
      <t>イン</t>
    </rPh>
    <rPh sb="59" eb="60">
      <t>ツギ</t>
    </rPh>
    <rPh sb="65" eb="67">
      <t>ホウホウ</t>
    </rPh>
    <phoneticPr fontId="3"/>
  </si>
  <si>
    <r>
      <rPr>
        <b/>
        <sz val="10"/>
        <rFont val="ＭＳ Ｐゴシック"/>
        <family val="3"/>
        <charset val="128"/>
      </rPr>
      <t>【主治医等への居宅サービス計画書の交付】</t>
    </r>
    <r>
      <rPr>
        <sz val="10"/>
        <rFont val="ＭＳ Ｐゴシック"/>
        <family val="3"/>
        <charset val="128"/>
        <scheme val="minor"/>
      </rPr>
      <t xml:space="preserve">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
　　を記載した医師に限定されないため注意すること。
　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
    <rPh sb="1" eb="4">
      <t>シュジイ</t>
    </rPh>
    <rPh sb="4" eb="5">
      <t>トウ</t>
    </rPh>
    <rPh sb="7" eb="9">
      <t>キョタク</t>
    </rPh>
    <rPh sb="13" eb="16">
      <t>ケイカクショ</t>
    </rPh>
    <rPh sb="17" eb="19">
      <t>コウフ</t>
    </rPh>
    <rPh sb="170" eb="172">
      <t>イケン</t>
    </rPh>
    <rPh sb="191" eb="193">
      <t>チュウイ</t>
    </rPh>
    <phoneticPr fontId="3"/>
  </si>
  <si>
    <t>問33</t>
    <rPh sb="0" eb="1">
      <t>ト</t>
    </rPh>
    <phoneticPr fontId="3"/>
  </si>
  <si>
    <r>
      <rPr>
        <b/>
        <sz val="10"/>
        <rFont val="ＭＳ Ｐゴシック"/>
        <family val="3"/>
        <charset val="128"/>
      </rPr>
      <t>【対象福祉用具（レンタル・購入選択制の用具）の位置付け】</t>
    </r>
    <r>
      <rPr>
        <sz val="10"/>
        <rFont val="ＭＳ Ｐゴシック"/>
        <family val="3"/>
        <charset val="128"/>
        <scheme val="minor"/>
      </rPr>
      <t xml:space="preserve">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t>
    </r>
    <rPh sb="1" eb="3">
      <t>タイショウ</t>
    </rPh>
    <rPh sb="3" eb="5">
      <t>フクシ</t>
    </rPh>
    <rPh sb="5" eb="7">
      <t>ヨウグ</t>
    </rPh>
    <rPh sb="13" eb="15">
      <t>コウニュウ</t>
    </rPh>
    <rPh sb="15" eb="18">
      <t>センタクセイ</t>
    </rPh>
    <rPh sb="19" eb="21">
      <t>ヨウグ</t>
    </rPh>
    <rPh sb="86" eb="90">
      <t>フクシヨウグ</t>
    </rPh>
    <rPh sb="90" eb="92">
      <t>タイヨ</t>
    </rPh>
    <rPh sb="92" eb="93">
      <t>マタ</t>
    </rPh>
    <rPh sb="94" eb="96">
      <t>トクテイ</t>
    </rPh>
    <phoneticPr fontId="3"/>
  </si>
  <si>
    <t>（６）　虐待の防止のための措置に関する事項</t>
    <phoneticPr fontId="3"/>
  </si>
  <si>
    <t>　業務継続計画（感染症又は非常災害の発生時において、利用者に対する指定居宅介護支援の提供を継続的に実施し、及び非常時の体制で早期の業務再開を図るための計画をいう。以下同じ。）を策定し、当該業務継続計画に従い必要な措置を講じている。</t>
    <phoneticPr fontId="3"/>
  </si>
  <si>
    <t>　介護支援専門員に対し、業務継続計画について周知するとともに、必要な研修及び訓練を定期的に実施している。</t>
    <phoneticPr fontId="3"/>
  </si>
  <si>
    <t>（１９）感染症の予防及びまん延の防止</t>
    <rPh sb="4" eb="7">
      <t>カンセンショウ</t>
    </rPh>
    <rPh sb="8" eb="10">
      <t>ヨボウ</t>
    </rPh>
    <rPh sb="10" eb="11">
      <t>オヨ</t>
    </rPh>
    <rPh sb="14" eb="15">
      <t>エン</t>
    </rPh>
    <rPh sb="16" eb="18">
      <t>ボウシ</t>
    </rPh>
    <phoneticPr fontId="3"/>
  </si>
  <si>
    <t>　感染症の予防及びまん延の防止のための対策を検討する委員会（テレビ電話装置等を活用して行うものを含む。）をおおむね６月に１回以上開催するとともに、その結果について介護支援専門員に周知徹底を図っている。</t>
    <phoneticPr fontId="3"/>
  </si>
  <si>
    <t>　当該指定居宅介護支援事業所における感染症の予防及びまん延の防止のための指針を整備している。</t>
    <phoneticPr fontId="3"/>
  </si>
  <si>
    <t>　当該指定居宅介護支援事業所において、介護支援専門員に対し、感染症の予防及びまん延の防止のための研修及び訓練を定期的に実施している。</t>
    <phoneticPr fontId="3"/>
  </si>
  <si>
    <t>　前３号に掲げる措置を適切に実施するための担当者を置いている。</t>
    <rPh sb="1" eb="2">
      <t>ゼン</t>
    </rPh>
    <rPh sb="3" eb="4">
      <t>ゴウ</t>
    </rPh>
    <rPh sb="5" eb="6">
      <t>カカ</t>
    </rPh>
    <rPh sb="8" eb="10">
      <t>ソチ</t>
    </rPh>
    <rPh sb="11" eb="13">
      <t>テキセツ</t>
    </rPh>
    <rPh sb="14" eb="16">
      <t>ジッシ</t>
    </rPh>
    <rPh sb="21" eb="24">
      <t>タントウシャ</t>
    </rPh>
    <rPh sb="25" eb="26">
      <t>オ</t>
    </rPh>
    <phoneticPr fontId="3"/>
  </si>
  <si>
    <t>虐待の防止のための対策を検討する委員会（テレビ電話装置等を活用して行うものを含む。）を定期的に開催するとともに、その結果について介護支援専門員に周知徹底を図っている。</t>
    <phoneticPr fontId="3"/>
  </si>
  <si>
    <t>　虐待の防止のための指針を整備している。</t>
    <phoneticPr fontId="3"/>
  </si>
  <si>
    <t>　介護支援専門員に対し、虐待の防止のための研修を定期的に実施している。</t>
    <phoneticPr fontId="3"/>
  </si>
  <si>
    <t>（４）　市町村への通知に係る記録</t>
  </si>
  <si>
    <t>（5）　苦情の内容等の記録</t>
    <phoneticPr fontId="3"/>
  </si>
  <si>
    <t>（6）　事故の状況及び事故に際して採った処置についての記録</t>
    <phoneticPr fontId="3"/>
  </si>
  <si>
    <t>（３）　身体的拘束等の態様及び時間、その際の利用者の心身の状況並びに緊急やむを得ない理由の記録</t>
    <rPh sb="4" eb="7">
      <t>シンタイテキ</t>
    </rPh>
    <rPh sb="7" eb="9">
      <t>コウソク</t>
    </rPh>
    <rPh sb="9" eb="10">
      <t>トウ</t>
    </rPh>
    <rPh sb="11" eb="13">
      <t>タイヨウ</t>
    </rPh>
    <rPh sb="13" eb="14">
      <t>オヨ</t>
    </rPh>
    <rPh sb="15" eb="17">
      <t>ジカン</t>
    </rPh>
    <rPh sb="20" eb="21">
      <t>サイ</t>
    </rPh>
    <rPh sb="22" eb="25">
      <t>リヨウシャ</t>
    </rPh>
    <rPh sb="26" eb="28">
      <t>シンシン</t>
    </rPh>
    <rPh sb="29" eb="31">
      <t>ジョウキョウ</t>
    </rPh>
    <rPh sb="31" eb="32">
      <t>ナラ</t>
    </rPh>
    <rPh sb="34" eb="36">
      <t>キンキュウ</t>
    </rPh>
    <rPh sb="39" eb="40">
      <t>エ</t>
    </rPh>
    <rPh sb="42" eb="44">
      <t>リユウ</t>
    </rPh>
    <rPh sb="45" eb="47">
      <t>キロク</t>
    </rPh>
    <phoneticPr fontId="3"/>
  </si>
  <si>
    <t>問1</t>
    <phoneticPr fontId="3"/>
  </si>
  <si>
    <t>問2</t>
    <phoneticPr fontId="3"/>
  </si>
  <si>
    <t>問3</t>
  </si>
  <si>
    <t>問4</t>
  </si>
  <si>
    <t>問5</t>
  </si>
  <si>
    <t>問6</t>
  </si>
  <si>
    <t>問7</t>
  </si>
  <si>
    <t>問8</t>
  </si>
  <si>
    <t>問9</t>
  </si>
  <si>
    <t>問10</t>
  </si>
  <si>
    <t>問11</t>
  </si>
  <si>
    <t>問12</t>
  </si>
  <si>
    <t>問14</t>
  </si>
  <si>
    <t>問34</t>
    <rPh sb="0" eb="1">
      <t>ト</t>
    </rPh>
    <phoneticPr fontId="3"/>
  </si>
  <si>
    <t>　指定居宅介護支援の提供に当たっては、当該利用者又は他の利用者等の生命又は身体を保護するため緊急やむを得ない場合を除き、身体的拘束その他利用者の行動を制限する行為を行っていない。
　身体的拘束等を行う場合には、その態様及び時間、その際の利用者の心身の状況並びに緊急やむを得ない理由を記録している。</t>
    <rPh sb="19" eb="21">
      <t>トウガイ</t>
    </rPh>
    <rPh sb="21" eb="24">
      <t>リヨウシャ</t>
    </rPh>
    <rPh sb="24" eb="25">
      <t>マタ</t>
    </rPh>
    <rPh sb="26" eb="27">
      <t>タ</t>
    </rPh>
    <rPh sb="28" eb="31">
      <t>リヨウシャ</t>
    </rPh>
    <rPh sb="31" eb="32">
      <t>トウ</t>
    </rPh>
    <rPh sb="33" eb="35">
      <t>セイメイ</t>
    </rPh>
    <rPh sb="35" eb="36">
      <t>マタ</t>
    </rPh>
    <rPh sb="37" eb="39">
      <t>シンタイ</t>
    </rPh>
    <rPh sb="40" eb="42">
      <t>ホゴ</t>
    </rPh>
    <rPh sb="46" eb="48">
      <t>キンキュウ</t>
    </rPh>
    <rPh sb="51" eb="52">
      <t>エ</t>
    </rPh>
    <rPh sb="54" eb="56">
      <t>バアイ</t>
    </rPh>
    <rPh sb="57" eb="58">
      <t>ノゾ</t>
    </rPh>
    <rPh sb="60" eb="63">
      <t>シンタイテキ</t>
    </rPh>
    <rPh sb="63" eb="65">
      <t>コウソク</t>
    </rPh>
    <rPh sb="67" eb="68">
      <t>タ</t>
    </rPh>
    <rPh sb="68" eb="71">
      <t>リヨウシャ</t>
    </rPh>
    <rPh sb="72" eb="74">
      <t>コウドウ</t>
    </rPh>
    <rPh sb="75" eb="77">
      <t>セイゲン</t>
    </rPh>
    <rPh sb="79" eb="81">
      <t>コウイ</t>
    </rPh>
    <rPh sb="82" eb="83">
      <t>オコナ</t>
    </rPh>
    <rPh sb="91" eb="94">
      <t>シンタイテキ</t>
    </rPh>
    <rPh sb="94" eb="96">
      <t>コウソク</t>
    </rPh>
    <rPh sb="96" eb="97">
      <t>トウ</t>
    </rPh>
    <rPh sb="98" eb="99">
      <t>オコナ</t>
    </rPh>
    <rPh sb="100" eb="102">
      <t>バアイ</t>
    </rPh>
    <rPh sb="107" eb="109">
      <t>タイヨウ</t>
    </rPh>
    <rPh sb="109" eb="110">
      <t>オヨ</t>
    </rPh>
    <rPh sb="111" eb="113">
      <t>ジカン</t>
    </rPh>
    <rPh sb="116" eb="117">
      <t>サイ</t>
    </rPh>
    <rPh sb="118" eb="121">
      <t>リヨウシャ</t>
    </rPh>
    <rPh sb="122" eb="124">
      <t>シンシン</t>
    </rPh>
    <rPh sb="125" eb="127">
      <t>ジョウキョウ</t>
    </rPh>
    <rPh sb="127" eb="128">
      <t>ナラ</t>
    </rPh>
    <rPh sb="130" eb="132">
      <t>キンキュウ</t>
    </rPh>
    <rPh sb="135" eb="136">
      <t>エ</t>
    </rPh>
    <rPh sb="138" eb="140">
      <t>リユウ</t>
    </rPh>
    <rPh sb="141" eb="143">
      <t>キロク</t>
    </rPh>
    <phoneticPr fontId="3"/>
  </si>
  <si>
    <t>　※ただし、主任介護支援専門員の確保が著しく困難である場合その他のやむを得ない理由がある場合を除く。
　　また令和9年3月31日までの間は、令和3年3月31日おいて当該指定居宅介護支援事業所の管理者であった介護支援専門員を管理者とすることができます。</t>
    <rPh sb="6" eb="12">
      <t>シュニンカイゴシエン</t>
    </rPh>
    <rPh sb="12" eb="15">
      <t>センモンイン</t>
    </rPh>
    <rPh sb="16" eb="18">
      <t>カクホ</t>
    </rPh>
    <rPh sb="19" eb="20">
      <t>イチジル</t>
    </rPh>
    <rPh sb="22" eb="24">
      <t>コンナン</t>
    </rPh>
    <rPh sb="27" eb="29">
      <t>バアイ</t>
    </rPh>
    <rPh sb="31" eb="32">
      <t>タ</t>
    </rPh>
    <rPh sb="36" eb="37">
      <t>エ</t>
    </rPh>
    <rPh sb="39" eb="41">
      <t>リユウ</t>
    </rPh>
    <rPh sb="44" eb="46">
      <t>バアイ</t>
    </rPh>
    <rPh sb="47" eb="48">
      <t>ノゾ</t>
    </rPh>
    <rPh sb="55" eb="57">
      <t>レイワ</t>
    </rPh>
    <rPh sb="58" eb="59">
      <t>ネン</t>
    </rPh>
    <rPh sb="60" eb="61">
      <t>ガツ</t>
    </rPh>
    <rPh sb="63" eb="64">
      <t>ニチ</t>
    </rPh>
    <rPh sb="67" eb="68">
      <t>アイダ</t>
    </rPh>
    <rPh sb="75" eb="76">
      <t>ガツ</t>
    </rPh>
    <rPh sb="78" eb="79">
      <t>ニチ</t>
    </rPh>
    <rPh sb="82" eb="84">
      <t>トウガイ</t>
    </rPh>
    <rPh sb="84" eb="86">
      <t>シテイ</t>
    </rPh>
    <rPh sb="86" eb="88">
      <t>キョタク</t>
    </rPh>
    <rPh sb="88" eb="90">
      <t>カイゴ</t>
    </rPh>
    <rPh sb="90" eb="92">
      <t>シエン</t>
    </rPh>
    <rPh sb="92" eb="95">
      <t>ジギョウショ</t>
    </rPh>
    <rPh sb="96" eb="99">
      <t>カンリシャ</t>
    </rPh>
    <rPh sb="103" eb="105">
      <t>カイゴ</t>
    </rPh>
    <rPh sb="105" eb="107">
      <t>シエン</t>
    </rPh>
    <rPh sb="107" eb="110">
      <t>センモンイン</t>
    </rPh>
    <rPh sb="111" eb="114">
      <t>カンリシャ</t>
    </rPh>
    <phoneticPr fontId="3"/>
  </si>
  <si>
    <t>　○管理者は常勤であり、原則として専ら当該居宅介護支援事業所の管理者の職務に従事する者でなければなりません。</t>
    <phoneticPr fontId="3"/>
  </si>
  <si>
    <t>　○管理者が他の職務を兼ねることができるのは、①当該事業所の介護支援専門員としての職務に従事する場合、または、②他の事業所の職務に従事する場合のみです。（いずれの場合も管理者としての業務に支障がないことが前提です。）</t>
    <rPh sb="84" eb="87">
      <t>カンリシャ</t>
    </rPh>
    <phoneticPr fontId="3"/>
  </si>
  <si>
    <t>介護予防支援件数×1/3</t>
    <phoneticPr fontId="3"/>
  </si>
  <si>
    <t>　　　　要介護認定区分別に人数を記載してください。介護予防支援件数×1/3の数字を記載してください。</t>
    <rPh sb="16" eb="18">
      <t>キサイ</t>
    </rPh>
    <rPh sb="41" eb="43">
      <t>キサイ</t>
    </rPh>
    <phoneticPr fontId="3"/>
  </si>
  <si>
    <t>要介護1</t>
    <phoneticPr fontId="3"/>
  </si>
  <si>
    <t>要介護2</t>
    <phoneticPr fontId="3"/>
  </si>
  <si>
    <t>要介護3</t>
    <phoneticPr fontId="3"/>
  </si>
  <si>
    <t>要介護4</t>
    <phoneticPr fontId="3"/>
  </si>
  <si>
    <t>要介護5</t>
    <phoneticPr fontId="3"/>
  </si>
  <si>
    <t>　　Ｂ．常勤換算方法により算出した介護支援専門員の員数(6月）</t>
    <rPh sb="13" eb="15">
      <t>サンシュツ</t>
    </rPh>
    <phoneticPr fontId="3"/>
  </si>
  <si>
    <t>　　Ｃ．(Ａ)÷(Ｂ)＝取扱件数（6月の取扱件数）</t>
    <phoneticPr fontId="3"/>
  </si>
  <si>
    <t>Ⅲ　介護報酬の算定について　（R6.4月改正）</t>
    <rPh sb="19" eb="20">
      <t>ガツ</t>
    </rPh>
    <rPh sb="20" eb="22">
      <t>カイセイ</t>
    </rPh>
    <phoneticPr fontId="3"/>
  </si>
  <si>
    <r>
      <t>50</t>
    </r>
    <r>
      <rPr>
        <sz val="10"/>
        <rFont val="ＭＳ Ｐゴシック"/>
        <family val="3"/>
        <charset val="128"/>
      </rPr>
      <t>件未満　（ⅰ）</t>
    </r>
    <phoneticPr fontId="3"/>
  </si>
  <si>
    <r>
      <t>50</t>
    </r>
    <r>
      <rPr>
        <sz val="10"/>
        <rFont val="ＭＳ Ｐゴシック"/>
        <family val="3"/>
        <charset val="128"/>
      </rPr>
      <t>件以上</t>
    </r>
    <r>
      <rPr>
        <sz val="10"/>
        <rFont val="Century"/>
        <family val="1"/>
      </rPr>
      <t>60</t>
    </r>
    <r>
      <rPr>
        <sz val="10"/>
        <rFont val="ＭＳ Ｐゴシック"/>
        <family val="3"/>
        <charset val="128"/>
      </rPr>
      <t>件未満　（ⅱ）
※</t>
    </r>
    <r>
      <rPr>
        <sz val="10"/>
        <rFont val="Century"/>
        <family val="1"/>
      </rPr>
      <t>50</t>
    </r>
    <r>
      <rPr>
        <sz val="10"/>
        <rFont val="ＭＳ Ｐゴシック"/>
        <family val="3"/>
        <charset val="128"/>
      </rPr>
      <t>件以上</t>
    </r>
    <r>
      <rPr>
        <sz val="10"/>
        <rFont val="Century"/>
        <family val="1"/>
      </rPr>
      <t>60</t>
    </r>
    <r>
      <rPr>
        <sz val="10"/>
        <rFont val="ＭＳ Ｐゴシック"/>
        <family val="3"/>
        <charset val="128"/>
      </rPr>
      <t>件未満の部分のみ適用。</t>
    </r>
    <r>
      <rPr>
        <sz val="10"/>
        <rFont val="Century"/>
        <family val="1"/>
      </rPr>
      <t>50</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を適用。</t>
    </r>
    <rPh sb="2" eb="3">
      <t>ケン</t>
    </rPh>
    <rPh sb="3" eb="5">
      <t>イジョウ</t>
    </rPh>
    <rPh sb="27" eb="29">
      <t>ブブン</t>
    </rPh>
    <rPh sb="40" eb="42">
      <t>ブブン</t>
    </rPh>
    <phoneticPr fontId="3"/>
  </si>
  <si>
    <r>
      <t>60</t>
    </r>
    <r>
      <rPr>
        <sz val="10"/>
        <rFont val="ＭＳ Ｐゴシック"/>
        <family val="3"/>
        <charset val="128"/>
      </rPr>
      <t>件以上　（ⅲ）
※</t>
    </r>
    <r>
      <rPr>
        <sz val="10"/>
        <rFont val="Century"/>
        <family val="1"/>
      </rPr>
      <t>60</t>
    </r>
    <r>
      <rPr>
        <sz val="10"/>
        <rFont val="ＭＳ Ｐゴシック"/>
        <family val="3"/>
        <charset val="128"/>
      </rPr>
      <t>件以上の部分のみ適用。</t>
    </r>
    <r>
      <rPr>
        <sz val="10"/>
        <rFont val="Century"/>
        <family val="1"/>
      </rPr>
      <t>50</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t>
    </r>
    <r>
      <rPr>
        <sz val="10"/>
        <rFont val="Century"/>
        <family val="1"/>
      </rPr>
      <t>50</t>
    </r>
    <r>
      <rPr>
        <sz val="10"/>
        <rFont val="ＭＳ Ｐゴシック"/>
        <family val="3"/>
        <charset val="128"/>
      </rPr>
      <t>件以上</t>
    </r>
    <r>
      <rPr>
        <sz val="10"/>
        <rFont val="Century"/>
        <family val="1"/>
      </rPr>
      <t>60</t>
    </r>
    <r>
      <rPr>
        <sz val="10"/>
        <rFont val="ＭＳ Ｐゴシック"/>
        <family val="3"/>
        <charset val="128"/>
      </rPr>
      <t>件未満の部分は</t>
    </r>
    <r>
      <rPr>
        <sz val="10"/>
        <rFont val="Century"/>
        <family val="1"/>
      </rPr>
      <t>(</t>
    </r>
    <r>
      <rPr>
        <sz val="10"/>
        <rFont val="ＭＳ Ｐゴシック"/>
        <family val="3"/>
        <charset val="128"/>
      </rPr>
      <t>ⅱ</t>
    </r>
    <r>
      <rPr>
        <sz val="10"/>
        <rFont val="Century"/>
        <family val="1"/>
      </rPr>
      <t>)</t>
    </r>
    <r>
      <rPr>
        <sz val="10"/>
        <rFont val="ＭＳ Ｐゴシック"/>
        <family val="3"/>
        <charset val="128"/>
      </rPr>
      <t>を適用。</t>
    </r>
    <rPh sb="17" eb="19">
      <t>ブブン</t>
    </rPh>
    <rPh sb="30" eb="32">
      <t>ブブン</t>
    </rPh>
    <rPh sb="39" eb="40">
      <t>ケン</t>
    </rPh>
    <rPh sb="40" eb="42">
      <t>イジョウ</t>
    </rPh>
    <rPh sb="45" eb="47">
      <t>ミマン</t>
    </rPh>
    <rPh sb="48" eb="50">
      <t>ブブン</t>
    </rPh>
    <phoneticPr fontId="3"/>
  </si>
  <si>
    <t>　特定事業所集中減算の適用を受けていない。</t>
    <rPh sb="14" eb="15">
      <t>ウ</t>
    </rPh>
    <phoneticPr fontId="3"/>
  </si>
  <si>
    <t>　介護支援専門員１人当たりの利用者数が45名未満（居宅介護支援費(Ⅱ)を算定している場合は50名未満）である。</t>
    <rPh sb="25" eb="32">
      <t>キョタクカイゴシエンヒ</t>
    </rPh>
    <rPh sb="36" eb="38">
      <t>サンテイ</t>
    </rPh>
    <rPh sb="42" eb="44">
      <t>バアイ</t>
    </rPh>
    <rPh sb="47" eb="48">
      <t>メイ</t>
    </rPh>
    <rPh sb="48" eb="50">
      <t>ミマン</t>
    </rPh>
    <phoneticPr fontId="3"/>
  </si>
  <si>
    <t>　県で行う「ケアマネジメントの基礎技術に関する実習」等に協力又は協力体制を確保していることに関するアンケートに回答している。</t>
    <rPh sb="1" eb="2">
      <t>ケン</t>
    </rPh>
    <rPh sb="3" eb="4">
      <t>オコナ</t>
    </rPh>
    <rPh sb="15" eb="17">
      <t>キソ</t>
    </rPh>
    <rPh sb="17" eb="19">
      <t>ギジュツ</t>
    </rPh>
    <rPh sb="20" eb="21">
      <t>カン</t>
    </rPh>
    <rPh sb="23" eb="25">
      <t>ジッシュウ</t>
    </rPh>
    <rPh sb="26" eb="27">
      <t>トウ</t>
    </rPh>
    <rPh sb="28" eb="30">
      <t>キョウリョク</t>
    </rPh>
    <rPh sb="30" eb="31">
      <t>マタ</t>
    </rPh>
    <rPh sb="32" eb="34">
      <t>キョウリョク</t>
    </rPh>
    <rPh sb="34" eb="36">
      <t>タイセイ</t>
    </rPh>
    <rPh sb="37" eb="39">
      <t>カクホ</t>
    </rPh>
    <rPh sb="46" eb="47">
      <t>カン</t>
    </rPh>
    <rPh sb="55" eb="57">
      <t>カイトウ</t>
    </rPh>
    <phoneticPr fontId="3"/>
  </si>
  <si>
    <t>前々年度の３月から前年度の２月までの間において、算定回数が 15 回以上の場合に要件をみたすこととなる。なお、経過措置として、令和７年３月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 15 回以上である場合に要件を満たすこととするため、留意すること。</t>
    <phoneticPr fontId="3"/>
  </si>
  <si>
    <t>問3</t>
    <rPh sb="0" eb="1">
      <t>ト</t>
    </rPh>
    <phoneticPr fontId="3"/>
  </si>
  <si>
    <t>　利用者が病院又は診療所に入院した日のうちに、当該病院又は診療所の職員に対して当該利用者に係る必要な情報を提供している。
 　なお、入院の日以前に情報提供した場合及び指定居宅介護支援事業所における運営規程に定める営業時間終了後又は営業日以外の日に入院した場合であって、当該入院した日の翌日に情報を提供した場合も、算定可能である。</t>
    <rPh sb="17" eb="18">
      <t>ヒ</t>
    </rPh>
    <phoneticPr fontId="3"/>
  </si>
  <si>
    <t>　利用者が病院又は診療所に入院した日の翌日又は翌々日に、当該病院又は診療所の職員に対して当該利用者に係る必要な情報を提供している。
　なお、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である。</t>
    <phoneticPr fontId="3"/>
  </si>
  <si>
    <t>利用者が医師又は歯科医師の診察を受ける際に同席し、医師又は歯科医師等に利用者の心身の状況や生活環境等の必要な情報提供を行い、医師又は歯科医師等から利用者に関する必要な情報提供を受けた上で、居宅サービス計画に記録している。（利用者1人につき、1月に1回を算定の限度とする）</t>
    <rPh sb="0" eb="3">
      <t>リヨウシャ</t>
    </rPh>
    <rPh sb="4" eb="6">
      <t>イシ</t>
    </rPh>
    <rPh sb="6" eb="7">
      <t>マタ</t>
    </rPh>
    <rPh sb="8" eb="10">
      <t>シカ</t>
    </rPh>
    <rPh sb="10" eb="12">
      <t>イシ</t>
    </rPh>
    <rPh sb="13" eb="15">
      <t>シンサツ</t>
    </rPh>
    <rPh sb="16" eb="17">
      <t>ウ</t>
    </rPh>
    <rPh sb="19" eb="20">
      <t>サイ</t>
    </rPh>
    <rPh sb="21" eb="23">
      <t>ドウセキ</t>
    </rPh>
    <rPh sb="25" eb="27">
      <t>イシ</t>
    </rPh>
    <rPh sb="33" eb="34">
      <t>トウ</t>
    </rPh>
    <rPh sb="35" eb="38">
      <t>リヨウシャ</t>
    </rPh>
    <rPh sb="39" eb="41">
      <t>シンシン</t>
    </rPh>
    <rPh sb="42" eb="44">
      <t>ジョウキョウ</t>
    </rPh>
    <rPh sb="45" eb="47">
      <t>セイカツ</t>
    </rPh>
    <rPh sb="47" eb="49">
      <t>カンキョウ</t>
    </rPh>
    <rPh sb="49" eb="50">
      <t>トウ</t>
    </rPh>
    <rPh sb="51" eb="53">
      <t>ヒツヨウ</t>
    </rPh>
    <rPh sb="54" eb="56">
      <t>ジョウホウ</t>
    </rPh>
    <rPh sb="56" eb="58">
      <t>テイキョウ</t>
    </rPh>
    <rPh sb="59" eb="60">
      <t>オコナ</t>
    </rPh>
    <rPh sb="62" eb="64">
      <t>イシ</t>
    </rPh>
    <rPh sb="70" eb="71">
      <t>トウ</t>
    </rPh>
    <rPh sb="73" eb="76">
      <t>リヨウシャ</t>
    </rPh>
    <rPh sb="77" eb="78">
      <t>カン</t>
    </rPh>
    <rPh sb="80" eb="82">
      <t>ヒツヨウ</t>
    </rPh>
    <rPh sb="83" eb="87">
      <t>ジョウホウテイキョウ</t>
    </rPh>
    <rPh sb="88" eb="89">
      <t>ウ</t>
    </rPh>
    <rPh sb="91" eb="92">
      <t>ウエ</t>
    </rPh>
    <rPh sb="94" eb="96">
      <t>キョタク</t>
    </rPh>
    <rPh sb="100" eb="102">
      <t>ケイカク</t>
    </rPh>
    <rPh sb="103" eb="105">
      <t>キロク</t>
    </rPh>
    <rPh sb="111" eb="114">
      <t>リヨウシャ</t>
    </rPh>
    <rPh sb="115" eb="116">
      <t>リ</t>
    </rPh>
    <rPh sb="121" eb="122">
      <t>ツキ</t>
    </rPh>
    <rPh sb="124" eb="125">
      <t>カイ</t>
    </rPh>
    <rPh sb="126" eb="128">
      <t>サンテイ</t>
    </rPh>
    <rPh sb="129" eb="131">
      <t>ゲンド</t>
    </rPh>
    <phoneticPr fontId="3"/>
  </si>
  <si>
    <t>①終末期の利用者の心身又は家族の状況の変化や環境の変化及びこれらに対して居宅介護支援事業者が行った支援についての記録
②　利用者への支援にあたり、主治の医師及び居宅サービス計画に位置付けた指定居宅サービス事業者等と行った連絡調整に関する記録
③　当該利用者が、医師が一般に認められている医学的知見に基づき、回復の見込みがないと診断した者に該当することを確認した日及びその方法</t>
    <phoneticPr fontId="3"/>
  </si>
  <si>
    <t>指定居宅介護支援の提供の開始に際し、あらかじめ利用者に対して、利用者は複数の指定居宅サービス事業者等を紹介するよう求めることができることについて説明を行っている。</t>
    <phoneticPr fontId="3"/>
  </si>
  <si>
    <r>
      <t>【計画作成（変更）時の訪問、面接】</t>
    </r>
    <r>
      <rPr>
        <sz val="10"/>
        <rFont val="ＭＳ Ｐゴシック"/>
        <family val="3"/>
        <charset val="128"/>
        <scheme val="minor"/>
      </rPr>
      <t xml:space="preserve">
　居宅サービス計画を作成（変更）するにあたって、利用者の居宅を訪問し利用者及びその家族に面接をしている。</t>
    </r>
    <phoneticPr fontId="3"/>
  </si>
  <si>
    <t>問3</t>
    <phoneticPr fontId="3"/>
  </si>
  <si>
    <t>問4</t>
    <phoneticPr fontId="3"/>
  </si>
  <si>
    <t>問5</t>
    <phoneticPr fontId="3"/>
  </si>
  <si>
    <t>問6</t>
    <phoneticPr fontId="3"/>
  </si>
  <si>
    <r>
      <t>【計画原案の説明・同意】</t>
    </r>
    <r>
      <rPr>
        <sz val="10"/>
        <rFont val="ＭＳ Ｐゴシック"/>
        <family val="3"/>
        <charset val="128"/>
        <scheme val="minor"/>
      </rPr>
      <t xml:space="preserve">
　居宅サービス計画の原案の内容について利用者又はその家族に対して説明し、文書により利用者の同意を得ている。</t>
    </r>
    <phoneticPr fontId="3"/>
  </si>
  <si>
    <r>
      <t>【計画の交付】</t>
    </r>
    <r>
      <rPr>
        <sz val="10"/>
        <rFont val="ＭＳ Ｐゴシック"/>
        <family val="3"/>
        <charset val="128"/>
        <scheme val="minor"/>
      </rPr>
      <t xml:space="preserve">
　居宅サービス計画を利用者及び全てのサービス事業者の担当者に交付している。
</t>
    </r>
    <r>
      <rPr>
        <sz val="10"/>
        <rFont val="ＭＳ Ｐゴシック"/>
        <family val="3"/>
        <charset val="128"/>
      </rPr>
      <t>※居宅サービス計画の変更の場合も同様</t>
    </r>
    <phoneticPr fontId="3"/>
  </si>
  <si>
    <r>
      <t>【モニタリング】</t>
    </r>
    <r>
      <rPr>
        <sz val="10"/>
        <rFont val="ＭＳ Ｐゴシック"/>
        <family val="3"/>
        <charset val="128"/>
        <scheme val="minor"/>
      </rPr>
      <t xml:space="preserve">
　当該事業所の介護支援専門員が次に掲げるいずれかの方法により、利用者に面接している。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3"/>
  </si>
  <si>
    <r>
      <t xml:space="preserve">　特定事業所集中減算に係る報告書（※）を作成している。
</t>
    </r>
    <r>
      <rPr>
        <sz val="10"/>
        <rFont val="ＭＳ Ｐゴシック"/>
        <family val="3"/>
        <charset val="128"/>
      </rPr>
      <t>※平塚市ホームページ（http://www.hiratsuka.kanagawa.jp/）
　トップページ⇒健康・福祉⇒国民年金・保険制度⇒介護保険
　⇒居宅介護支援事業者向け情報
※全ての事業所において報告書の作成が必要です。</t>
    </r>
    <phoneticPr fontId="3"/>
  </si>
  <si>
    <t>(1)運営基準減算　　（×がついた場合は運営基準減算に該当します。）</t>
    <phoneticPr fontId="3"/>
  </si>
  <si>
    <t>(2)特定事業所集中減算</t>
    <phoneticPr fontId="3"/>
  </si>
  <si>
    <t>問2</t>
  </si>
  <si>
    <t>(3)高齢者虐待防止措置未実施減算（×がついた場合は減算に該当します。）</t>
    <phoneticPr fontId="3"/>
  </si>
  <si>
    <t>(4)業務継続計画未策定減算（×がついた場合は減算に該当します。）</t>
    <phoneticPr fontId="3"/>
  </si>
  <si>
    <t>高齢者虐待防止のための対策を検討する委員会を定期的に開催している</t>
    <phoneticPr fontId="3"/>
  </si>
  <si>
    <t>高齢者虐待防止のための指針を整備している</t>
    <phoneticPr fontId="3"/>
  </si>
  <si>
    <t>高齢者虐待防止のための年１回以上の研修を実施していない又は高齢者虐待防止措置を適正に実施するための担当者を置いている</t>
    <phoneticPr fontId="3"/>
  </si>
  <si>
    <t>業務継続計画(感染症又は非常災害の発生時において、利用者に対し指定居宅介護支援の提供を継続的に実施し、及び非常の体制における早期の業務再開を図るための計画をいう)を策定し、計画に従い必要な措置を講じている
なお、経過措置として、令和７年３月 31 日までの間、当該減算は適用しないが、義務となっていることを踏まえ、速やかに作成すること。</t>
    <rPh sb="86" eb="88">
      <t>ケイカク</t>
    </rPh>
    <rPh sb="89" eb="90">
      <t>シタガ</t>
    </rPh>
    <rPh sb="91" eb="93">
      <t>ヒツヨウ</t>
    </rPh>
    <rPh sb="94" eb="96">
      <t>ソチ</t>
    </rPh>
    <rPh sb="97" eb="98">
      <t>コウ</t>
    </rPh>
    <phoneticPr fontId="3"/>
  </si>
  <si>
    <t>(5)同一敷地内建物等減算</t>
    <phoneticPr fontId="3"/>
  </si>
  <si>
    <t>指定居宅介護支援事業所の所在する建物と同一の敷地内若しくは隣接する敷地内の建物若しくは指定居宅介護支援事業所と同一の建物に居住する利用者に対して、指定居宅介護支援を行った場合は、所定単位数の100分の95に相当する単位数を算定している。</t>
    <rPh sb="69" eb="70">
      <t>タイ</t>
    </rPh>
    <phoneticPr fontId="3"/>
  </si>
  <si>
    <t>指定居宅介護支援事業所における１月当たりの利用者が同一の建物に20人以上居住する建物（同一敷地内建物等を除く。）に居住する利用者に対して、指定居宅介護支援を行った場合は、所定単位数の100分の95に相当する単位数を算定している。</t>
    <phoneticPr fontId="3"/>
  </si>
  <si>
    <t>管理者自身を含む従業者全員の雇用契約等の写しを事業所に保管している。</t>
    <rPh sb="10" eb="11">
      <t>シャ</t>
    </rPh>
    <phoneticPr fontId="3"/>
  </si>
  <si>
    <t>雇用の際に介護支援専門員の資格を確認し、介護支援専門員証の写しを事業所に保管している。</t>
    <rPh sb="13" eb="15">
      <t>シカク</t>
    </rPh>
    <rPh sb="20" eb="22">
      <t>カイゴ</t>
    </rPh>
    <rPh sb="22" eb="24">
      <t>シエン</t>
    </rPh>
    <rPh sb="24" eb="27">
      <t>センモンイン</t>
    </rPh>
    <rPh sb="27" eb="28">
      <t>ショウ</t>
    </rPh>
    <rPh sb="29" eb="30">
      <t>ウツ</t>
    </rPh>
    <rPh sb="32" eb="35">
      <t>ジギョウショ</t>
    </rPh>
    <phoneticPr fontId="3"/>
  </si>
  <si>
    <t>全ての従業者について、タイムカード等により、勤務実績が分かるようにしている。</t>
    <rPh sb="3" eb="6">
      <t>ジュウギョウシャ</t>
    </rPh>
    <phoneticPr fontId="3"/>
  </si>
  <si>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
〇実施していない場合は運営基準減算</t>
    <rPh sb="111" eb="112">
      <t>トウ</t>
    </rPh>
    <rPh sb="115" eb="117">
      <t>セツメイ</t>
    </rPh>
    <rPh sb="118" eb="119">
      <t>オコナ</t>
    </rPh>
    <rPh sb="121" eb="123">
      <t>リカイ</t>
    </rPh>
    <rPh sb="124" eb="125">
      <t>エ</t>
    </rPh>
    <rPh sb="131" eb="133">
      <t>ジッシ</t>
    </rPh>
    <rPh sb="138" eb="140">
      <t>バアイ</t>
    </rPh>
    <rPh sb="141" eb="143">
      <t>ウンエイ</t>
    </rPh>
    <rPh sb="143" eb="145">
      <t>キジュン</t>
    </rPh>
    <rPh sb="145" eb="147">
      <t>ゲンサン</t>
    </rPh>
    <phoneticPr fontId="3"/>
  </si>
  <si>
    <r>
      <rPr>
        <b/>
        <sz val="10"/>
        <rFont val="ＭＳ Ｐゴシック"/>
        <family val="3"/>
        <charset val="128"/>
      </rPr>
      <t>【特定福祉用具販売の位置付け】</t>
    </r>
    <r>
      <rPr>
        <sz val="10"/>
        <rFont val="ＭＳ Ｐゴシック"/>
        <family val="3"/>
        <charset val="128"/>
        <scheme val="minor"/>
      </rPr>
      <t xml:space="preserve">
　介護支援専門員は、居宅サービス計画に特定福祉用具販売を位置付ける場合</t>
    </r>
    <r>
      <rPr>
        <sz val="10"/>
        <rFont val="ＭＳ Ｐゴシック"/>
        <family val="3"/>
        <charset val="128"/>
      </rPr>
      <t>にあっては</t>
    </r>
    <r>
      <rPr>
        <sz val="10"/>
        <rFont val="ＭＳ Ｐゴシック"/>
        <family val="3"/>
        <charset val="128"/>
        <scheme val="minor"/>
      </rPr>
      <t>、その利用の妥当性を検討し、計画に特定福祉用具販売が必要な理由を記載している。</t>
    </r>
    <rPh sb="17" eb="19">
      <t>カイゴ</t>
    </rPh>
    <rPh sb="19" eb="21">
      <t>シエン</t>
    </rPh>
    <rPh sb="21" eb="23">
      <t>センモン</t>
    </rPh>
    <rPh sb="23" eb="24">
      <t>イン</t>
    </rPh>
    <phoneticPr fontId="3"/>
  </si>
  <si>
    <t>居宅介護支援費（Ⅱ）ケアプランデータ連携システムの利用並びに事務職員の配置を行っている事業所</t>
    <rPh sb="0" eb="2">
      <t>キョタク</t>
    </rPh>
    <rPh sb="2" eb="4">
      <t>カイゴ</t>
    </rPh>
    <rPh sb="4" eb="6">
      <t>シエン</t>
    </rPh>
    <rPh sb="6" eb="7">
      <t>ヒ</t>
    </rPh>
    <rPh sb="18" eb="20">
      <t>レンケイ</t>
    </rPh>
    <rPh sb="25" eb="27">
      <t>リヨウ</t>
    </rPh>
    <rPh sb="27" eb="28">
      <t>ナラ</t>
    </rPh>
    <rPh sb="30" eb="32">
      <t>ジム</t>
    </rPh>
    <rPh sb="32" eb="34">
      <t>ショクイン</t>
    </rPh>
    <rPh sb="35" eb="37">
      <t>ハイチ</t>
    </rPh>
    <rPh sb="38" eb="39">
      <t>オコナ</t>
    </rPh>
    <rPh sb="43" eb="46">
      <t>ジギョウショ</t>
    </rPh>
    <phoneticPr fontId="3"/>
  </si>
  <si>
    <t>　家族に対する介護等を日常的に行っている児童や、障害者、生活困窮者、難病患者等、高齢者以外の対象者への支援に関する知識等に関する事例検討会、研修等に参加している。</t>
    <phoneticPr fontId="3"/>
  </si>
  <si>
    <t>　対応の当番者を事前に定めておく等、24時間連絡体制を確保し、かつ、必要に応じて利用者等の相談に対応する体制を確保している（携帯電話等による転送が可能な対応等も可能</t>
    <rPh sb="62" eb="64">
      <t>ケイタイ</t>
    </rPh>
    <rPh sb="64" eb="66">
      <t>デンワ</t>
    </rPh>
    <rPh sb="66" eb="67">
      <t>トウ</t>
    </rPh>
    <rPh sb="70" eb="72">
      <t>テンソウ</t>
    </rPh>
    <rPh sb="73" eb="75">
      <t>カノウ</t>
    </rPh>
    <rPh sb="76" eb="78">
      <t>タイオウ</t>
    </rPh>
    <rPh sb="78" eb="79">
      <t>トウ</t>
    </rPh>
    <rPh sb="80" eb="82">
      <t>カノウ</t>
    </rPh>
    <phoneticPr fontId="3"/>
  </si>
  <si>
    <r>
      <rPr>
        <b/>
        <sz val="10"/>
        <rFont val="ＭＳ Ｐゴシック"/>
        <family val="3"/>
        <charset val="128"/>
      </rPr>
      <t>【アセスメント】</t>
    </r>
    <r>
      <rPr>
        <sz val="10"/>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3"/>
  </si>
  <si>
    <t>【居宅サービス計画の届出】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※介護保険最新情報Vol.652(H30.5.10)「厚生労働大臣が定める回数及び訪問介護」</t>
    <rPh sb="179" eb="180">
      <t>デ</t>
    </rPh>
    <rPh sb="296" eb="298">
      <t>コウセイ</t>
    </rPh>
    <rPh sb="298" eb="300">
      <t>ロウドウ</t>
    </rPh>
    <rPh sb="300" eb="302">
      <t>ダイジン</t>
    </rPh>
    <rPh sb="303" eb="304">
      <t>サダ</t>
    </rPh>
    <rPh sb="306" eb="308">
      <t>カイスウ</t>
    </rPh>
    <rPh sb="308" eb="309">
      <t>オヨ</t>
    </rPh>
    <rPh sb="310" eb="312">
      <t>ホウモン</t>
    </rPh>
    <rPh sb="312" eb="314">
      <t>カイゴ</t>
    </rPh>
    <phoneticPr fontId="3"/>
  </si>
  <si>
    <t>定期的に業務継続計画の見直しを行い、必要に応じて業務継続計画の変更を行っている。</t>
    <phoneticPr fontId="3"/>
  </si>
  <si>
    <t>他の法人が運営する居宅介護支援事業者と共同で事例検討会、研修会等を実施している</t>
    <phoneticPr fontId="3"/>
  </si>
  <si>
    <r>
      <t>契約の有無に関わらず当該利用者について</t>
    </r>
    <r>
      <rPr>
        <u/>
        <sz val="10"/>
        <rFont val="ＭＳ Ｐゴシック"/>
        <family val="3"/>
        <charset val="128"/>
      </rPr>
      <t>過去歴月２月以上、当該居宅介護支援事業所が居宅介護支援を提供しておらず、居宅介護支援費が算定されていない場合に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1" eb="22">
      <t>レキ</t>
    </rPh>
    <rPh sb="22" eb="23">
      <t>ゲツ</t>
    </rPh>
    <rPh sb="99" eb="100">
      <t>サ</t>
    </rPh>
    <phoneticPr fontId="3"/>
  </si>
  <si>
    <t>「新規」</t>
    <phoneticPr fontId="3"/>
  </si>
  <si>
    <r>
      <t>【サービス担当者会議の開催等】</t>
    </r>
    <r>
      <rPr>
        <sz val="10"/>
        <rFont val="ＭＳ Ｐゴシック"/>
        <family val="3"/>
        <charset val="128"/>
        <scheme val="minor"/>
      </rPr>
      <t xml:space="preserve">
次の場合にサービス担当者会議の開催等を行っている。やむを得ない事情がある場合除く</t>
    </r>
    <rPh sb="16" eb="17">
      <t>ツギ</t>
    </rPh>
    <rPh sb="18" eb="20">
      <t>バアイ</t>
    </rPh>
    <phoneticPr fontId="3"/>
  </si>
  <si>
    <t>全ての介護支援専門員について介護支援専門員証により有効期間の満了日を確認している</t>
    <rPh sb="14" eb="16">
      <t>カイゴ</t>
    </rPh>
    <rPh sb="16" eb="18">
      <t>シエン</t>
    </rPh>
    <rPh sb="18" eb="20">
      <t>センモン</t>
    </rPh>
    <rPh sb="20" eb="21">
      <t>イン</t>
    </rPh>
    <rPh sb="21" eb="22">
      <t>ショウ</t>
    </rPh>
    <phoneticPr fontId="3"/>
  </si>
  <si>
    <r>
      <t>　ウ　</t>
    </r>
    <r>
      <rPr>
        <sz val="10"/>
        <color indexed="8"/>
        <rFont val="ＭＳ Ｐゴシック"/>
        <family val="3"/>
        <charset val="128"/>
      </rPr>
      <t>家族に対する介護等を日常的に行っている児童や、障害者、生活困窮者、難病患者等、高齢者以外の対象者への支援に関する知識等に関する事例検討会、研修等に参加している。
　　　　　　　　　　　　　　　　　　　　　　　　　　　　　　　　　</t>
    </r>
    <phoneticPr fontId="3"/>
  </si>
  <si>
    <t>令和７年度　運営状況点検書</t>
    <rPh sb="0" eb="1">
      <t>レイ</t>
    </rPh>
    <rPh sb="1" eb="2">
      <t>ワ</t>
    </rPh>
    <phoneticPr fontId="3"/>
  </si>
  <si>
    <t>令和７年　　　月　　　日</t>
    <phoneticPr fontId="3"/>
  </si>
  <si>
    <t>◎　勤務形態一覧表（令和7年6月分・平塚市webに様式有）を添付してください。</t>
    <rPh sb="18" eb="21">
      <t>ヒラツカシ</t>
    </rPh>
    <rPh sb="25" eb="27">
      <t>ヨウシキ</t>
    </rPh>
    <rPh sb="27" eb="28">
      <t>アリ</t>
    </rPh>
    <phoneticPr fontId="3"/>
  </si>
  <si>
    <t>令和7年</t>
    <phoneticPr fontId="3"/>
  </si>
  <si>
    <t>　　（ア）　令和7年1月～6月の配置状況</t>
    <phoneticPr fontId="3"/>
  </si>
  <si>
    <t>令和7年1月～6月の介護支援専門員の員数を、常勤換算後の人数ではなく、実人数
（延べ人数）で記載してください。PC入力の場合、合計は自動計算されます。</t>
    <rPh sb="46" eb="48">
      <t>キサイ</t>
    </rPh>
    <rPh sb="57" eb="59">
      <t>ニュウリョク</t>
    </rPh>
    <rPh sb="60" eb="62">
      <t>バアイ</t>
    </rPh>
    <rPh sb="63" eb="65">
      <t>ゴウケイ</t>
    </rPh>
    <rPh sb="66" eb="68">
      <t>ジドウ</t>
    </rPh>
    <rPh sb="68" eb="70">
      <t>ケイサン</t>
    </rPh>
    <phoneticPr fontId="3"/>
  </si>
  <si>
    <t>令和7年</t>
    <rPh sb="3" eb="4">
      <t>ネン</t>
    </rPh>
    <phoneticPr fontId="3"/>
  </si>
  <si>
    <t>　　（ウ）　令和7年1月～6月の要支援者の担当件数及び介護予防支援事業所から委託を受けた要支援者の担当件数
　　　　　　記載してください。</t>
    <rPh sb="16" eb="17">
      <t>ヨウ</t>
    </rPh>
    <rPh sb="17" eb="20">
      <t>シエンシャ</t>
    </rPh>
    <rPh sb="21" eb="23">
      <t>タントウ</t>
    </rPh>
    <rPh sb="23" eb="25">
      <t>ケンスウ</t>
    </rPh>
    <rPh sb="25" eb="26">
      <t>オヨ</t>
    </rPh>
    <rPh sb="49" eb="51">
      <t>タントウ</t>
    </rPh>
    <rPh sb="51" eb="53">
      <t>ケンスウ</t>
    </rPh>
    <phoneticPr fontId="3"/>
  </si>
  <si>
    <t>　　（イ）　令和7年1月～6月の1人当たりの要介護者の担当件数</t>
    <rPh sb="17" eb="18">
      <t>ヒト</t>
    </rPh>
    <rPh sb="18" eb="19">
      <t>ア</t>
    </rPh>
    <phoneticPr fontId="3"/>
  </si>
  <si>
    <r>
      <t>（</t>
    </r>
    <r>
      <rPr>
        <sz val="10"/>
        <color rgb="FFFF0000"/>
        <rFont val="ＭＳ Ｐゴシック"/>
        <family val="3"/>
        <charset val="128"/>
      </rPr>
      <t>令和7</t>
    </r>
    <r>
      <rPr>
        <sz val="10"/>
        <rFont val="ＭＳ Ｐゴシック"/>
        <family val="3"/>
        <charset val="128"/>
      </rPr>
      <t>年度　居宅介護支援　運営状況点検書　別添）</t>
    </r>
    <rPh sb="1" eb="3">
      <t>レイワ</t>
    </rPh>
    <phoneticPr fontId="12"/>
  </si>
  <si>
    <r>
      <rPr>
        <b/>
        <u/>
        <sz val="11"/>
        <color rgb="FFFF0000"/>
        <rFont val="ＭＳ Ｐゴシック"/>
        <family val="3"/>
        <charset val="128"/>
      </rPr>
      <t>令和7年　　月</t>
    </r>
    <r>
      <rPr>
        <b/>
        <u/>
        <sz val="11"/>
        <rFont val="ＭＳ Ｐゴシック"/>
        <family val="3"/>
        <charset val="128"/>
      </rPr>
      <t>　サービス提供分</t>
    </r>
    <rPh sb="0" eb="2">
      <t>レイワ</t>
    </rPh>
    <phoneticPr fontId="12"/>
  </si>
  <si>
    <t>●介護報酬の請求に不適切又は不正な内容が認められた場合、指定基準等の違反として監査等の対象となります。なお、重大な違反状態の場合には、指定取消となる場合もありますので、十分な注意が必要です。
●適切にできていなかった項目については、速やかに改善してください。
●次の添付書類を忘れずに作成し、添付して下さい。
・勤務形態一覧表（令和7年6月）
・特定事業所加算に係る基準の遵守状況に関する記録（※）
　（※特定事業所加算届を提出した事業所と今年度中に提出を計画している事業所のみ）
●この点検書は、運営指導時等に事前提出書類として拝見することがあります。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rPh sb="249" eb="251">
      <t>ウンエイ</t>
    </rPh>
    <phoneticPr fontId="3"/>
  </si>
  <si>
    <t>　令和7年6月の取扱件数を以下の方法で算出し、Ａ･Ｂ･Ｃ の□に数を記載してください。</t>
    <rPh sb="34" eb="36">
      <t>キサイ</t>
    </rPh>
    <phoneticPr fontId="3"/>
  </si>
  <si>
    <r>
      <t>　重要事項をウェブサイトに掲載している。</t>
    </r>
    <r>
      <rPr>
        <b/>
        <sz val="10"/>
        <color rgb="FFFF0000"/>
        <rFont val="ＭＳ Ｐゴシック"/>
        <family val="3"/>
        <charset val="128"/>
        <scheme val="minor"/>
      </rPr>
      <t>（令和7年度から義務化）</t>
    </r>
    <rPh sb="1" eb="3">
      <t>ジュウヨウ</t>
    </rPh>
    <rPh sb="3" eb="5">
      <t>ジコウ</t>
    </rPh>
    <rPh sb="13" eb="15">
      <t>ケイサイ</t>
    </rPh>
    <rPh sb="21" eb="23">
      <t>レイワ</t>
    </rPh>
    <rPh sb="24" eb="25">
      <t>ネン</t>
    </rPh>
    <rPh sb="25" eb="26">
      <t>ド</t>
    </rPh>
    <rPh sb="28" eb="31">
      <t>ギムカ</t>
    </rPh>
    <phoneticPr fontId="3"/>
  </si>
  <si>
    <t>＝</t>
    <phoneticPr fontId="39"/>
  </si>
  <si>
    <t>＋</t>
    <phoneticPr fontId="39"/>
  </si>
  <si>
    <t>合計</t>
    <rPh sb="0" eb="2">
      <t>ゴウケイ</t>
    </rPh>
    <phoneticPr fontId="39"/>
  </si>
  <si>
    <t>常勤換算方法による人数</t>
    <rPh sb="0" eb="2">
      <t>ジョウキン</t>
    </rPh>
    <rPh sb="2" eb="4">
      <t>カンサン</t>
    </rPh>
    <rPh sb="4" eb="6">
      <t>ホウホウ</t>
    </rPh>
    <rPh sb="9" eb="11">
      <t>ニンズウ</t>
    </rPh>
    <phoneticPr fontId="39"/>
  </si>
  <si>
    <t>常勤の従業者の人数</t>
  </si>
  <si>
    <t>常勤換算方法対象外の</t>
    <rPh sb="0" eb="2">
      <t>ジョウキン</t>
    </rPh>
    <rPh sb="2" eb="4">
      <t>カンサン</t>
    </rPh>
    <rPh sb="4" eb="6">
      <t>ホウホウ</t>
    </rPh>
    <rPh sb="6" eb="9">
      <t>タイショウガイ</t>
    </rPh>
    <phoneticPr fontId="39"/>
  </si>
  <si>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9"/>
  </si>
  <si>
    <t>（小数点第2位以下切り捨て）</t>
    <rPh sb="1" eb="4">
      <t>ショウスウテン</t>
    </rPh>
    <rPh sb="4" eb="5">
      <t>ダイ</t>
    </rPh>
    <rPh sb="6" eb="7">
      <t>イ</t>
    </rPh>
    <rPh sb="7" eb="9">
      <t>イカ</t>
    </rPh>
    <rPh sb="9" eb="10">
      <t>キ</t>
    </rPh>
    <rPh sb="11" eb="12">
      <t>ス</t>
    </rPh>
    <phoneticPr fontId="39"/>
  </si>
  <si>
    <t>÷</t>
    <phoneticPr fontId="39"/>
  </si>
  <si>
    <t>常勤換算後の人数</t>
    <rPh sb="0" eb="2">
      <t>ジョウキン</t>
    </rPh>
    <rPh sb="2" eb="4">
      <t>カンサン</t>
    </rPh>
    <rPh sb="4" eb="5">
      <t>ゴ</t>
    </rPh>
    <rPh sb="6" eb="8">
      <t>ニンズウ</t>
    </rPh>
    <phoneticPr fontId="39"/>
  </si>
  <si>
    <t>常勤の従業者が</t>
    <rPh sb="0" eb="2">
      <t>ジョウキン</t>
    </rPh>
    <rPh sb="3" eb="6">
      <t>ジュウギョウシャ</t>
    </rPh>
    <phoneticPr fontId="39"/>
  </si>
  <si>
    <t>常勤換算の</t>
    <rPh sb="0" eb="2">
      <t>ジョウキン</t>
    </rPh>
    <rPh sb="2" eb="4">
      <t>カンサン</t>
    </rPh>
    <phoneticPr fontId="39"/>
  </si>
  <si>
    <t>週</t>
  </si>
  <si>
    <t>基準：</t>
    <rPh sb="0" eb="2">
      <t>キジュン</t>
    </rPh>
    <phoneticPr fontId="39"/>
  </si>
  <si>
    <t>■ 常勤換算方法による人数</t>
    <rPh sb="2" eb="4">
      <t>ジョウキン</t>
    </rPh>
    <rPh sb="4" eb="6">
      <t>カンサン</t>
    </rPh>
    <rPh sb="6" eb="8">
      <t>ホウホウ</t>
    </rPh>
    <rPh sb="11" eb="13">
      <t>ニンズウ</t>
    </rPh>
    <phoneticPr fontId="39"/>
  </si>
  <si>
    <t>-</t>
    <phoneticPr fontId="39"/>
  </si>
  <si>
    <t>D</t>
    <phoneticPr fontId="39"/>
  </si>
  <si>
    <t>非常勤で兼務</t>
    <rPh sb="0" eb="3">
      <t>ヒジョウキン</t>
    </rPh>
    <rPh sb="4" eb="6">
      <t>ケンム</t>
    </rPh>
    <phoneticPr fontId="39"/>
  </si>
  <si>
    <t>C</t>
    <phoneticPr fontId="39"/>
  </si>
  <si>
    <t>非常勤で専従</t>
    <rPh sb="0" eb="3">
      <t>ヒジョウキン</t>
    </rPh>
    <rPh sb="4" eb="6">
      <t>センジュウ</t>
    </rPh>
    <phoneticPr fontId="39"/>
  </si>
  <si>
    <t>B</t>
    <phoneticPr fontId="39"/>
  </si>
  <si>
    <t>常勤で兼務</t>
    <rPh sb="0" eb="2">
      <t>ジョウキン</t>
    </rPh>
    <rPh sb="3" eb="5">
      <t>ケンム</t>
    </rPh>
    <phoneticPr fontId="39"/>
  </si>
  <si>
    <t>A</t>
    <phoneticPr fontId="39"/>
  </si>
  <si>
    <t>常勤で専従</t>
    <rPh sb="0" eb="2">
      <t>ジョウキン</t>
    </rPh>
    <rPh sb="3" eb="5">
      <t>センジュウ</t>
    </rPh>
    <phoneticPr fontId="39"/>
  </si>
  <si>
    <t>常勤の従業者の人数</t>
    <rPh sb="0" eb="2">
      <t>ジョウキン</t>
    </rPh>
    <rPh sb="3" eb="6">
      <t>ジュウギョウシャ</t>
    </rPh>
    <rPh sb="7" eb="9">
      <t>ニンズウ</t>
    </rPh>
    <phoneticPr fontId="39"/>
  </si>
  <si>
    <t>週平均</t>
    <rPh sb="0" eb="3">
      <t>シュウヘイキン</t>
    </rPh>
    <phoneticPr fontId="39"/>
  </si>
  <si>
    <t>当月合計</t>
    <rPh sb="0" eb="2">
      <t>トウゲツ</t>
    </rPh>
    <rPh sb="2" eb="4">
      <t>ゴウケイ</t>
    </rPh>
    <phoneticPr fontId="39"/>
  </si>
  <si>
    <t>区分</t>
    <rPh sb="0" eb="2">
      <t>クブン</t>
    </rPh>
    <phoneticPr fontId="39"/>
  </si>
  <si>
    <t>記号</t>
    <rPh sb="0" eb="2">
      <t>キゴウ</t>
    </rPh>
    <phoneticPr fontId="39"/>
  </si>
  <si>
    <t>常勤換算の対象時間数</t>
    <rPh sb="0" eb="2">
      <t>ジョウキン</t>
    </rPh>
    <rPh sb="2" eb="4">
      <t>カンサン</t>
    </rPh>
    <rPh sb="5" eb="7">
      <t>タイショウ</t>
    </rPh>
    <rPh sb="7" eb="9">
      <t>ジカン</t>
    </rPh>
    <rPh sb="9" eb="10">
      <t>スウ</t>
    </rPh>
    <phoneticPr fontId="39"/>
  </si>
  <si>
    <t>勤務時間数合計</t>
    <rPh sb="0" eb="2">
      <t>キンム</t>
    </rPh>
    <rPh sb="2" eb="5">
      <t>ジカンスウ</t>
    </rPh>
    <rPh sb="5" eb="7">
      <t>ゴウケイ</t>
    </rPh>
    <phoneticPr fontId="39"/>
  </si>
  <si>
    <t>勤務形態</t>
    <rPh sb="0" eb="2">
      <t>キンム</t>
    </rPh>
    <rPh sb="2" eb="4">
      <t>ケイタイ</t>
    </rPh>
    <phoneticPr fontId="39"/>
  </si>
  <si>
    <t>（勤務形態の記号）</t>
    <rPh sb="1" eb="3">
      <t>キンム</t>
    </rPh>
    <rPh sb="3" eb="5">
      <t>ケイタイ</t>
    </rPh>
    <rPh sb="6" eb="8">
      <t>キゴウ</t>
    </rPh>
    <phoneticPr fontId="39"/>
  </si>
  <si>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9"/>
  </si>
  <si>
    <t>5週目</t>
    <rPh sb="1" eb="2">
      <t>シュウ</t>
    </rPh>
    <rPh sb="2" eb="3">
      <t>メ</t>
    </rPh>
    <phoneticPr fontId="39"/>
  </si>
  <si>
    <t>4週目</t>
    <rPh sb="1" eb="2">
      <t>シュウ</t>
    </rPh>
    <rPh sb="2" eb="3">
      <t>メ</t>
    </rPh>
    <phoneticPr fontId="39"/>
  </si>
  <si>
    <t>3週目</t>
    <rPh sb="1" eb="2">
      <t>シュウ</t>
    </rPh>
    <rPh sb="2" eb="3">
      <t>メ</t>
    </rPh>
    <phoneticPr fontId="39"/>
  </si>
  <si>
    <t>2週目</t>
    <rPh sb="1" eb="2">
      <t>シュウ</t>
    </rPh>
    <rPh sb="2" eb="3">
      <t>メ</t>
    </rPh>
    <phoneticPr fontId="39"/>
  </si>
  <si>
    <t>1週目</t>
    <rPh sb="1" eb="2">
      <t>シュウ</t>
    </rPh>
    <rPh sb="2" eb="3">
      <t>メ</t>
    </rPh>
    <phoneticPr fontId="39"/>
  </si>
  <si>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</si>
  <si>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</si>
  <si>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(9)</t>
    <phoneticPr fontId="39"/>
  </si>
  <si>
    <t>(8) 氏　名</t>
    <phoneticPr fontId="3"/>
  </si>
  <si>
    <t>(7)
資格</t>
    <rPh sb="4" eb="6">
      <t>シカク</t>
    </rPh>
    <phoneticPr fontId="39"/>
  </si>
  <si>
    <t>(6)
勤務
形態</t>
    <phoneticPr fontId="3"/>
  </si>
  <si>
    <t>(5) 
職種</t>
    <phoneticPr fontId="3"/>
  </si>
  <si>
    <t>No</t>
    <phoneticPr fontId="39"/>
  </si>
  <si>
    <t>日</t>
    <rPh sb="0" eb="1">
      <t>ニチ</t>
    </rPh>
    <phoneticPr fontId="39"/>
  </si>
  <si>
    <t>当月の日数</t>
    <rPh sb="0" eb="2">
      <t>トウゲツ</t>
    </rPh>
    <rPh sb="3" eb="5">
      <t>ニッスウ</t>
    </rPh>
    <phoneticPr fontId="39"/>
  </si>
  <si>
    <t>人</t>
    <rPh sb="0" eb="1">
      <t>ニン</t>
    </rPh>
    <phoneticPr fontId="39"/>
  </si>
  <si>
    <t>(4) 利用者数（新規の場合は推定数）</t>
  </si>
  <si>
    <t>時間/月</t>
    <rPh sb="0" eb="2">
      <t>ジカン</t>
    </rPh>
    <rPh sb="3" eb="4">
      <t>ツキ</t>
    </rPh>
    <phoneticPr fontId="39"/>
  </si>
  <si>
    <t>時間/週</t>
    <rPh sb="0" eb="2">
      <t>ジカン</t>
    </rPh>
    <rPh sb="3" eb="4">
      <t>シュウ</t>
    </rPh>
    <phoneticPr fontId="3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</si>
  <si>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9"/>
  </si>
  <si>
    <t>予定</t>
  </si>
  <si>
    <t>(2)</t>
    <phoneticPr fontId="39"/>
  </si>
  <si>
    <t>４週</t>
  </si>
  <si>
    <t>(1)</t>
    <phoneticPr fontId="39"/>
  </si>
  <si>
    <t>）</t>
    <phoneticPr fontId="39"/>
  </si>
  <si>
    <t>(</t>
    <phoneticPr fontId="39"/>
  </si>
  <si>
    <t>事業所名</t>
    <rPh sb="0" eb="3">
      <t>ジギョウショ</t>
    </rPh>
    <rPh sb="3" eb="4">
      <t>メイ</t>
    </rPh>
    <phoneticPr fontId="39"/>
  </si>
  <si>
    <t>月</t>
    <rPh sb="0" eb="1">
      <t>ゲツ</t>
    </rPh>
    <phoneticPr fontId="39"/>
  </si>
  <si>
    <t>年</t>
    <rPh sb="0" eb="1">
      <t>ネン</t>
    </rPh>
    <phoneticPr fontId="39"/>
  </si>
  <si>
    <t>)</t>
    <phoneticPr fontId="39"/>
  </si>
  <si>
    <t>令和</t>
    <rPh sb="0" eb="2">
      <t>レイワ</t>
    </rPh>
    <phoneticPr fontId="39"/>
  </si>
  <si>
    <t>居宅介護支援</t>
    <rPh sb="0" eb="2">
      <t>キョタク</t>
    </rPh>
    <rPh sb="2" eb="4">
      <t>カイゴ</t>
    </rPh>
    <rPh sb="4" eb="6">
      <t>シエン</t>
    </rPh>
    <phoneticPr fontId="39"/>
  </si>
  <si>
    <t>サービス種別</t>
    <rPh sb="4" eb="6">
      <t>シュベツ</t>
    </rPh>
    <phoneticPr fontId="39"/>
  </si>
  <si>
    <t>従業者の勤務の体制及び勤務形態一覧表</t>
    <phoneticPr fontId="39"/>
  </si>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</sst>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numFmt numFmtId="177" formatCode="#,###&quot;人&quot;"/>
    <numFmt numFmtId="178" formatCode="#,##0&quot;人&quot;"/>
    <numFmt numFmtId="179" formatCode="#,##0&quot;件&quot;"/>
    <numFmt numFmtId="180" formatCode="[$-411]ggge&quot;年&quot;m&quot;月&quot;d&quot;日&quot;;@"/>
    <numFmt numFmtId="181" formatCode="#,###&quot;%&quot;"/>
    <numFmt numFmtId="182" formatCode="[$-411]ge\.m\.d;@"/>
    <numFmt numFmtId="183" formatCode="0.0_ &quot;人&quot;"/>
    <numFmt numFmtId="184" formatCode="#,##0.0_ &quot;人&quot;"/>
    <numFmt numFmtId="185" formatCode="#,##0.0&quot;人&quot;"/>
    <numFmt numFmtId="186" formatCode="0.0"/>
    <numFmt numFmtId="187" formatCode="#,##0.0;[Red]\-#,##0.0"/>
    <numFmt numFmtId="188" formatCode="#,##0.##"/>
    <numFmt numFmtId="189" formatCode="#,##0.0#"/>
  </numFmts>
  <fonts count="4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b/>
      <u/>
      <sz val="11"/>
      <name val="ＭＳ Ｐゴシック"/>
      <family val="3"/>
      <charset val="128"/>
    </font>
    <font>
      <b/>
      <sz val="11"/>
      <color indexed="10"/>
      <name val="ＭＳ Ｐゴシック"/>
      <family val="3"/>
      <charset val="128"/>
    </font>
    <font>
      <b/>
      <sz val="9"/>
      <color indexed="8"/>
      <name val="ＭＳ Ｐゴシック"/>
      <family val="3"/>
      <charset val="128"/>
    </font>
    <font>
      <b/>
      <sz val="24"/>
      <name val="ＭＳ Ｐゴシック"/>
      <family val="3"/>
      <charset val="128"/>
    </font>
    <font>
      <b/>
      <sz val="10"/>
      <name val="ＭＳ Ｐゴシック"/>
      <family val="3"/>
      <charset val="128"/>
    </font>
    <font>
      <sz val="11"/>
      <color indexed="8"/>
      <name val="ＭＳ Ｐゴシック"/>
      <family val="3"/>
      <charset val="128"/>
    </font>
    <font>
      <sz val="10"/>
      <color indexed="8"/>
      <name val="ＭＳ Ｐ明朝"/>
      <family val="1"/>
      <charset val="128"/>
    </font>
    <font>
      <sz val="11"/>
      <name val="ＭＳ Ｐゴシック"/>
      <family val="3"/>
      <charset val="128"/>
      <scheme val="minor"/>
    </font>
    <font>
      <sz val="10"/>
      <color rgb="FFFF0000"/>
      <name val="ＭＳ Ｐゴシック"/>
      <family val="3"/>
      <charset val="128"/>
    </font>
    <font>
      <b/>
      <u/>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4"/>
      <name val="ＭＳ Ｐゴシック"/>
      <family val="3"/>
      <charset val="128"/>
    </font>
    <font>
      <sz val="10"/>
      <name val="Century"/>
      <family val="1"/>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2"/>
      <name val="HGSｺﾞｼｯｸM"/>
      <family val="3"/>
      <charset val="128"/>
    </font>
    <font>
      <sz val="6"/>
      <name val="ＭＳ Ｐゴシック"/>
      <family val="3"/>
      <charset val="128"/>
      <scheme val="minor"/>
    </font>
    <font>
      <sz val="14"/>
      <name val="HGSｺﾞｼｯｸM"/>
      <family val="3"/>
      <charset val="128"/>
    </font>
    <font>
      <sz val="6"/>
      <name val="ＭＳ Ｐゴシック"/>
      <family val="2"/>
      <charset val="128"/>
      <scheme val="minor"/>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s>
  <fills count="10">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131">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slantDashDot">
        <color indexed="64"/>
      </left>
      <right/>
      <top/>
      <bottom/>
      <diagonal/>
    </border>
    <border>
      <left/>
      <right style="slantDashDot">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14">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6" fillId="0" borderId="0" xfId="0" applyFont="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0" fillId="0" borderId="7" xfId="0" applyBorder="1" applyAlignment="1">
      <alignment horizontal="center" vertical="center"/>
    </xf>
    <xf numFmtId="0" fontId="0" fillId="0" borderId="10" xfId="0" applyBorder="1">
      <alignment vertical="center"/>
    </xf>
    <xf numFmtId="0" fontId="0" fillId="0" borderId="10" xfId="0" applyBorder="1" applyAlignment="1">
      <alignment horizontal="left" vertical="center"/>
    </xf>
    <xf numFmtId="0" fontId="11" fillId="0" borderId="0" xfId="0" applyFont="1">
      <alignment vertical="center"/>
    </xf>
    <xf numFmtId="0" fontId="0" fillId="0" borderId="7"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2" fillId="0" borderId="0" xfId="0" applyFont="1">
      <alignment vertical="center"/>
    </xf>
    <xf numFmtId="0" fontId="2" fillId="0" borderId="17" xfId="0" applyFont="1" applyBorder="1" applyAlignment="1">
      <alignment horizontal="right" vertical="center"/>
    </xf>
    <xf numFmtId="177" fontId="6" fillId="4" borderId="16" xfId="0" applyNumberFormat="1" applyFont="1" applyFill="1" applyBorder="1" applyAlignment="1">
      <alignment horizontal="right" vertical="center"/>
    </xf>
    <xf numFmtId="178" fontId="6" fillId="4" borderId="15" xfId="0" applyNumberFormat="1" applyFont="1" applyFill="1" applyBorder="1" applyAlignment="1">
      <alignment horizontal="right" vertical="center"/>
    </xf>
    <xf numFmtId="178" fontId="6" fillId="4" borderId="16" xfId="0" applyNumberFormat="1" applyFont="1" applyFill="1" applyBorder="1" applyAlignment="1">
      <alignment horizontal="right" vertical="center"/>
    </xf>
    <xf numFmtId="178" fontId="6" fillId="4" borderId="7" xfId="0" applyNumberFormat="1" applyFont="1" applyFill="1" applyBorder="1" applyAlignment="1">
      <alignment horizontal="center" vertical="center"/>
    </xf>
    <xf numFmtId="177" fontId="6" fillId="3" borderId="18"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6" xfId="0" applyFont="1" applyBorder="1" applyAlignment="1">
      <alignment horizontal="center" vertical="center"/>
    </xf>
    <xf numFmtId="0" fontId="7" fillId="0" borderId="21" xfId="0" applyFont="1" applyBorder="1" applyAlignment="1">
      <alignment horizontal="center"/>
    </xf>
    <xf numFmtId="0" fontId="5" fillId="0" borderId="22" xfId="0" applyFont="1" applyBorder="1" applyAlignment="1">
      <alignment horizontal="center" vertical="center"/>
    </xf>
    <xf numFmtId="178" fontId="6" fillId="2" borderId="23" xfId="0" applyNumberFormat="1" applyFont="1" applyFill="1" applyBorder="1" applyAlignment="1">
      <alignment horizontal="right" vertical="center"/>
    </xf>
    <xf numFmtId="178" fontId="6" fillId="2" borderId="24" xfId="0" applyNumberFormat="1" applyFont="1" applyFill="1" applyBorder="1" applyAlignment="1">
      <alignment horizontal="right" vertical="center"/>
    </xf>
    <xf numFmtId="177" fontId="6" fillId="2" borderId="7" xfId="0" applyNumberFormat="1" applyFont="1" applyFill="1" applyBorder="1" applyAlignment="1">
      <alignment horizontal="right" vertical="center"/>
    </xf>
    <xf numFmtId="181" fontId="6" fillId="5" borderId="16" xfId="0" applyNumberFormat="1" applyFont="1" applyFill="1" applyBorder="1">
      <alignment vertical="center"/>
    </xf>
    <xf numFmtId="181" fontId="6" fillId="5" borderId="16" xfId="0" applyNumberFormat="1" applyFont="1" applyFill="1" applyBorder="1" applyAlignment="1">
      <alignment horizontal="right" vertical="center"/>
    </xf>
    <xf numFmtId="0" fontId="6" fillId="0" borderId="13" xfId="0" applyFont="1" applyBorder="1" applyAlignment="1">
      <alignment horizontal="left" vertical="center" shrinkToFit="1"/>
    </xf>
    <xf numFmtId="0" fontId="6" fillId="0" borderId="25" xfId="0" applyFont="1" applyBorder="1" applyAlignment="1">
      <alignment horizontal="left" vertical="center"/>
    </xf>
    <xf numFmtId="0" fontId="0" fillId="0" borderId="25" xfId="0" applyBorder="1" applyAlignment="1">
      <alignment horizontal="left" vertical="center"/>
    </xf>
    <xf numFmtId="0" fontId="0" fillId="0" borderId="25" xfId="0" applyBorder="1">
      <alignmen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9" fillId="0" borderId="10" xfId="0" applyFont="1" applyBorder="1" applyAlignment="1">
      <alignment vertical="center" shrinkToFit="1"/>
    </xf>
    <xf numFmtId="0" fontId="0" fillId="0" borderId="10" xfId="0" applyBorder="1" applyAlignment="1">
      <alignment vertical="center"/>
    </xf>
    <xf numFmtId="0" fontId="0" fillId="0" borderId="0" xfId="0" applyAlignment="1">
      <alignment vertical="center"/>
    </xf>
    <xf numFmtId="0" fontId="0" fillId="0" borderId="25" xfId="0" applyBorder="1" applyAlignment="1">
      <alignment vertical="center"/>
    </xf>
    <xf numFmtId="0" fontId="9" fillId="0" borderId="10" xfId="0" applyFont="1" applyBorder="1" applyAlignment="1">
      <alignment horizontal="left" vertical="center"/>
    </xf>
    <xf numFmtId="0" fontId="0" fillId="0" borderId="26" xfId="0" applyBorder="1">
      <alignment vertical="center"/>
    </xf>
    <xf numFmtId="0" fontId="0" fillId="0" borderId="13" xfId="0" applyBorder="1">
      <alignment vertical="center"/>
    </xf>
    <xf numFmtId="0" fontId="0" fillId="0" borderId="27" xfId="0" applyBorder="1">
      <alignment vertical="center"/>
    </xf>
    <xf numFmtId="0" fontId="9" fillId="0" borderId="26" xfId="0" applyFont="1" applyBorder="1" applyAlignment="1">
      <alignment horizontal="left" vertical="center"/>
    </xf>
    <xf numFmtId="0" fontId="5" fillId="0" borderId="13" xfId="0" applyFont="1" applyBorder="1" applyAlignment="1">
      <alignment horizontal="left" vertical="center"/>
    </xf>
    <xf numFmtId="0" fontId="5" fillId="0" borderId="27" xfId="0" applyFont="1" applyBorder="1" applyAlignment="1">
      <alignment horizontal="left" vertical="center"/>
    </xf>
    <xf numFmtId="0" fontId="6" fillId="0" borderId="25" xfId="0" applyFont="1" applyBorder="1">
      <alignment vertical="center"/>
    </xf>
    <xf numFmtId="0" fontId="0" fillId="0" borderId="10" xfId="0" applyBorder="1">
      <alignment vertical="center"/>
    </xf>
    <xf numFmtId="0" fontId="0" fillId="0" borderId="25" xfId="0" applyBorder="1">
      <alignment vertical="center"/>
    </xf>
    <xf numFmtId="0" fontId="0" fillId="0" borderId="28" xfId="0" applyBorder="1">
      <alignment vertical="center"/>
    </xf>
    <xf numFmtId="0" fontId="0" fillId="0" borderId="29" xfId="0" applyBorder="1">
      <alignment vertical="center"/>
    </xf>
    <xf numFmtId="0" fontId="6" fillId="0" borderId="10" xfId="0" applyFont="1" applyBorder="1">
      <alignment vertical="center"/>
    </xf>
    <xf numFmtId="0" fontId="0" fillId="0" borderId="0" xfId="0" applyBorder="1" applyAlignment="1">
      <alignment vertical="center"/>
    </xf>
    <xf numFmtId="0" fontId="20" fillId="0" borderId="0" xfId="0" applyFont="1">
      <alignment vertical="center"/>
    </xf>
    <xf numFmtId="0" fontId="0" fillId="0" borderId="0" xfId="0" applyBorder="1">
      <alignment vertical="center"/>
    </xf>
    <xf numFmtId="184" fontId="6" fillId="4" borderId="7" xfId="0" applyNumberFormat="1" applyFont="1" applyFill="1" applyBorder="1" applyAlignment="1">
      <alignment horizontal="center" vertical="center"/>
    </xf>
    <xf numFmtId="0" fontId="14" fillId="0" borderId="0" xfId="0" applyFont="1" applyAlignment="1">
      <alignment horizontal="right" vertical="center"/>
    </xf>
    <xf numFmtId="0" fontId="0" fillId="0" borderId="0" xfId="0" applyFill="1">
      <alignment vertical="center"/>
    </xf>
    <xf numFmtId="0" fontId="15" fillId="0" borderId="0" xfId="0" applyFont="1" applyFill="1">
      <alignment vertical="center"/>
    </xf>
    <xf numFmtId="0" fontId="0" fillId="0" borderId="22" xfId="0" applyBorder="1">
      <alignment vertical="center"/>
    </xf>
    <xf numFmtId="0" fontId="0" fillId="0" borderId="10" xfId="0" applyFill="1" applyBorder="1">
      <alignment vertical="center"/>
    </xf>
    <xf numFmtId="0" fontId="0" fillId="0" borderId="0" xfId="0" applyFill="1" applyBorder="1">
      <alignment vertical="center"/>
    </xf>
    <xf numFmtId="0" fontId="0" fillId="0" borderId="25"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10" xfId="0" applyFont="1" applyBorder="1">
      <alignment vertical="center"/>
    </xf>
    <xf numFmtId="0" fontId="0" fillId="0" borderId="46" xfId="0" applyFont="1" applyBorder="1">
      <alignment vertical="center"/>
    </xf>
    <xf numFmtId="0" fontId="0" fillId="0" borderId="12" xfId="0" applyFont="1" applyBorder="1">
      <alignment vertical="center"/>
    </xf>
    <xf numFmtId="0" fontId="0" fillId="0" borderId="47" xfId="0" applyFont="1" applyBorder="1">
      <alignment vertical="center"/>
    </xf>
    <xf numFmtId="0" fontId="26" fillId="0" borderId="12" xfId="0" applyFont="1" applyBorder="1" applyAlignment="1">
      <alignment horizontal="left" vertical="center"/>
    </xf>
    <xf numFmtId="0" fontId="27" fillId="0" borderId="12" xfId="0" applyFont="1" applyBorder="1" applyAlignment="1">
      <alignment horizontal="left" vertical="center"/>
    </xf>
    <xf numFmtId="0" fontId="27" fillId="0" borderId="47" xfId="0" applyFont="1" applyBorder="1" applyAlignment="1">
      <alignment horizontal="left" vertical="center"/>
    </xf>
    <xf numFmtId="0" fontId="26" fillId="0" borderId="10" xfId="0" applyFont="1" applyBorder="1" applyAlignment="1">
      <alignment horizontal="left" vertical="center"/>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0" fontId="26" fillId="0" borderId="52" xfId="0" applyFont="1" applyBorder="1" applyAlignment="1">
      <alignment horizontal="left" vertical="center"/>
    </xf>
    <xf numFmtId="0" fontId="27" fillId="0" borderId="52" xfId="0" applyFont="1" applyBorder="1" applyAlignment="1">
      <alignment horizontal="left" vertical="center"/>
    </xf>
    <xf numFmtId="0" fontId="27" fillId="0" borderId="53" xfId="0" applyFont="1" applyBorder="1" applyAlignment="1">
      <alignment horizontal="left" vertical="center"/>
    </xf>
    <xf numFmtId="0" fontId="0" fillId="0" borderId="0" xfId="0" applyFont="1" applyBorder="1">
      <alignment vertical="center"/>
    </xf>
    <xf numFmtId="0" fontId="0" fillId="0" borderId="25" xfId="0" applyFont="1" applyBorder="1">
      <alignment vertical="center"/>
    </xf>
    <xf numFmtId="0" fontId="25" fillId="0" borderId="0" xfId="0" applyFont="1" applyBorder="1">
      <alignment vertical="center"/>
    </xf>
    <xf numFmtId="0" fontId="25" fillId="0" borderId="25" xfId="0" applyFont="1" applyBorder="1">
      <alignment vertical="center"/>
    </xf>
    <xf numFmtId="0" fontId="22" fillId="0" borderId="0" xfId="0" applyFont="1">
      <alignment vertical="center"/>
    </xf>
    <xf numFmtId="0" fontId="14" fillId="0" borderId="0" xfId="0" applyFont="1" applyFill="1" applyBorder="1" applyAlignment="1">
      <alignment horizontal="center" vertical="center" wrapText="1"/>
    </xf>
    <xf numFmtId="0" fontId="30" fillId="0" borderId="0" xfId="0" applyFont="1">
      <alignment vertical="center"/>
    </xf>
    <xf numFmtId="0" fontId="14" fillId="0" borderId="4" xfId="0" applyFont="1" applyBorder="1">
      <alignment vertical="center"/>
    </xf>
    <xf numFmtId="0" fontId="14" fillId="0" borderId="5" xfId="0" applyFont="1" applyBorder="1">
      <alignment vertical="center"/>
    </xf>
    <xf numFmtId="0" fontId="14" fillId="0" borderId="57"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left" vertical="top"/>
    </xf>
    <xf numFmtId="0" fontId="19" fillId="0" borderId="0" xfId="0" applyFont="1">
      <alignment vertical="center"/>
    </xf>
    <xf numFmtId="0" fontId="30" fillId="0" borderId="0" xfId="0" applyFont="1" applyAlignment="1">
      <alignment horizontal="left" vertical="center"/>
    </xf>
    <xf numFmtId="0" fontId="30" fillId="0" borderId="54" xfId="0" applyFont="1" applyBorder="1" applyAlignment="1">
      <alignment horizontal="center" vertical="center" wrapText="1"/>
    </xf>
    <xf numFmtId="0" fontId="14" fillId="0" borderId="57" xfId="0" applyFont="1" applyBorder="1">
      <alignment vertical="center"/>
    </xf>
    <xf numFmtId="0" fontId="14" fillId="0" borderId="58" xfId="0" applyFont="1" applyBorder="1">
      <alignment vertical="center"/>
    </xf>
    <xf numFmtId="0" fontId="30"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56"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56" xfId="0" applyFont="1" applyBorder="1" applyAlignment="1">
      <alignment horizontal="center" vertical="center"/>
    </xf>
    <xf numFmtId="0" fontId="30" fillId="0" borderId="60" xfId="0" applyFont="1" applyBorder="1" applyAlignment="1">
      <alignment horizontal="center" vertical="center"/>
    </xf>
    <xf numFmtId="0" fontId="30" fillId="0" borderId="57" xfId="0" applyFont="1" applyFill="1" applyBorder="1" applyAlignment="1">
      <alignment horizontal="center" vertical="center"/>
    </xf>
    <xf numFmtId="0" fontId="30" fillId="0" borderId="0" xfId="0" applyFont="1" applyFill="1">
      <alignment vertical="center"/>
    </xf>
    <xf numFmtId="0" fontId="30" fillId="0" borderId="36" xfId="0" applyNumberFormat="1" applyFont="1" applyBorder="1" applyAlignment="1">
      <alignment horizontal="center" vertical="center"/>
    </xf>
    <xf numFmtId="0" fontId="30" fillId="0" borderId="36" xfId="0" applyFont="1" applyBorder="1" applyAlignment="1">
      <alignment horizontal="center" vertical="center"/>
    </xf>
    <xf numFmtId="176" fontId="30" fillId="2" borderId="36" xfId="0" applyNumberFormat="1" applyFont="1" applyFill="1" applyBorder="1" applyAlignment="1">
      <alignment horizontal="center" vertical="center"/>
    </xf>
    <xf numFmtId="177" fontId="30" fillId="3" borderId="37" xfId="0" applyNumberFormat="1" applyFont="1" applyFill="1" applyBorder="1" applyAlignment="1">
      <alignment horizontal="right" vertical="center"/>
    </xf>
    <xf numFmtId="0" fontId="14" fillId="0" borderId="0" xfId="0" applyFont="1">
      <alignment vertical="center"/>
    </xf>
    <xf numFmtId="0" fontId="14" fillId="0" borderId="0" xfId="0" applyFont="1" applyFill="1">
      <alignment vertical="center"/>
    </xf>
    <xf numFmtId="178" fontId="30" fillId="0" borderId="0" xfId="0" applyNumberFormat="1" applyFont="1" applyFill="1" applyBorder="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14" fillId="0" borderId="1" xfId="0" applyFont="1" applyBorder="1">
      <alignment vertical="center"/>
    </xf>
    <xf numFmtId="0" fontId="30" fillId="0" borderId="0" xfId="0" applyFont="1" applyBorder="1" applyAlignment="1">
      <alignment horizontal="center" vertical="center"/>
    </xf>
    <xf numFmtId="178" fontId="30" fillId="0" borderId="0" xfId="0" applyNumberFormat="1" applyFont="1" applyBorder="1" applyAlignment="1">
      <alignment horizontal="center" vertical="center"/>
    </xf>
    <xf numFmtId="0" fontId="19" fillId="0" borderId="0" xfId="0" applyFont="1" applyAlignment="1">
      <alignment horizontal="left" vertical="center"/>
    </xf>
    <xf numFmtId="0" fontId="30" fillId="0" borderId="35" xfId="0" applyFont="1" applyFill="1" applyBorder="1" applyAlignment="1">
      <alignment horizontal="center" vertical="center" wrapText="1"/>
    </xf>
    <xf numFmtId="0" fontId="30" fillId="0" borderId="0" xfId="0" applyFont="1" applyAlignment="1">
      <alignment vertical="center"/>
    </xf>
    <xf numFmtId="0" fontId="30" fillId="0" borderId="35" xfId="0" applyFont="1" applyFill="1" applyBorder="1" applyAlignment="1">
      <alignment horizontal="center" vertical="center" wrapText="1"/>
    </xf>
    <xf numFmtId="0" fontId="30" fillId="0" borderId="36" xfId="0" applyFont="1" applyFill="1" applyBorder="1">
      <alignment vertical="center"/>
    </xf>
    <xf numFmtId="0" fontId="30" fillId="0" borderId="6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0" xfId="0" applyFont="1" applyBorder="1" applyAlignment="1">
      <alignment horizontal="center" vertical="center" wrapText="1"/>
    </xf>
    <xf numFmtId="0" fontId="31" fillId="0" borderId="0" xfId="0" applyFont="1">
      <alignment vertical="center"/>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xf>
    <xf numFmtId="0" fontId="14" fillId="0" borderId="0" xfId="0" applyFont="1" applyBorder="1" applyAlignment="1">
      <alignment horizontal="center" vertical="center" wrapText="1"/>
    </xf>
    <xf numFmtId="0" fontId="26" fillId="0" borderId="0" xfId="0" applyFont="1">
      <alignment vertical="center"/>
    </xf>
    <xf numFmtId="0" fontId="32" fillId="0" borderId="0" xfId="0" applyFont="1">
      <alignment vertical="center"/>
    </xf>
    <xf numFmtId="0" fontId="30" fillId="0" borderId="0" xfId="0" applyFont="1" applyBorder="1">
      <alignment vertical="center"/>
    </xf>
    <xf numFmtId="0" fontId="19" fillId="0" borderId="0" xfId="0" applyFont="1" applyFill="1">
      <alignment vertical="center"/>
    </xf>
    <xf numFmtId="0" fontId="30" fillId="0" borderId="4" xfId="0" applyFont="1" applyBorder="1">
      <alignment vertical="center"/>
    </xf>
    <xf numFmtId="0" fontId="30" fillId="0" borderId="5" xfId="0" applyFont="1" applyBorder="1">
      <alignment vertical="center"/>
    </xf>
    <xf numFmtId="0" fontId="30" fillId="0" borderId="6" xfId="0" applyFont="1" applyBorder="1">
      <alignment vertical="center"/>
    </xf>
    <xf numFmtId="0" fontId="19" fillId="0" borderId="10" xfId="0" applyFont="1" applyBorder="1">
      <alignment vertical="center"/>
    </xf>
    <xf numFmtId="0" fontId="30" fillId="0" borderId="25" xfId="0" applyFont="1" applyBorder="1">
      <alignment vertical="center"/>
    </xf>
    <xf numFmtId="0" fontId="30" fillId="0" borderId="10" xfId="0" applyFont="1" applyBorder="1">
      <alignment vertical="center"/>
    </xf>
    <xf numFmtId="178" fontId="30" fillId="4" borderId="36" xfId="0" applyNumberFormat="1" applyFont="1" applyFill="1" applyBorder="1" applyAlignment="1">
      <alignment horizontal="center" vertical="center"/>
    </xf>
    <xf numFmtId="0" fontId="30" fillId="0" borderId="0" xfId="0" applyFont="1" applyBorder="1" applyAlignment="1">
      <alignment horizontal="right"/>
    </xf>
    <xf numFmtId="0" fontId="19" fillId="0" borderId="0" xfId="0" applyFont="1" applyBorder="1">
      <alignment vertical="center"/>
    </xf>
    <xf numFmtId="0" fontId="30" fillId="0" borderId="28" xfId="0" applyFont="1" applyBorder="1">
      <alignment vertical="center"/>
    </xf>
    <xf numFmtId="0" fontId="30" fillId="0" borderId="29" xfId="0" applyFont="1" applyBorder="1">
      <alignment vertical="center"/>
    </xf>
    <xf numFmtId="0" fontId="30" fillId="0" borderId="22" xfId="0" applyFont="1" applyBorder="1">
      <alignment vertical="center"/>
    </xf>
    <xf numFmtId="0" fontId="29" fillId="0" borderId="0" xfId="0" applyFont="1" applyBorder="1" applyAlignment="1">
      <alignment horizontal="left" vertical="center" wrapText="1"/>
    </xf>
    <xf numFmtId="0" fontId="29" fillId="0" borderId="0" xfId="0" applyFont="1" applyFill="1" applyBorder="1" applyAlignment="1">
      <alignment horizontal="center" vertical="center"/>
    </xf>
    <xf numFmtId="0" fontId="19" fillId="0" borderId="0" xfId="0" applyFont="1" applyAlignment="1">
      <alignment vertical="top"/>
    </xf>
    <xf numFmtId="0" fontId="14" fillId="0" borderId="0" xfId="0"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30" fillId="0" borderId="37" xfId="0" applyFont="1" applyBorder="1" applyAlignment="1">
      <alignment horizontal="center" vertical="center"/>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0" xfId="0" applyFont="1" applyBorder="1" applyAlignment="1">
      <alignment horizontal="center" vertical="top" wrapText="1"/>
    </xf>
    <xf numFmtId="0" fontId="30" fillId="0" borderId="54" xfId="0" applyFont="1" applyFill="1" applyBorder="1" applyAlignment="1">
      <alignment horizontal="center" vertical="center" wrapText="1"/>
    </xf>
    <xf numFmtId="0" fontId="19" fillId="0" borderId="0" xfId="0" applyFont="1" applyBorder="1" applyAlignment="1">
      <alignment horizontal="left" vertical="center"/>
    </xf>
    <xf numFmtId="0" fontId="30" fillId="0" borderId="74" xfId="0" applyFont="1" applyBorder="1">
      <alignment vertical="center"/>
    </xf>
    <xf numFmtId="0" fontId="30" fillId="0" borderId="75" xfId="0" applyFont="1" applyBorder="1">
      <alignment vertical="center"/>
    </xf>
    <xf numFmtId="0" fontId="30" fillId="0" borderId="0" xfId="0" applyFont="1" applyFill="1" applyBorder="1" applyAlignment="1">
      <alignment horizontal="center" vertical="center"/>
    </xf>
    <xf numFmtId="177" fontId="30" fillId="0" borderId="0" xfId="0" applyNumberFormat="1" applyFont="1" applyFill="1" applyBorder="1" applyAlignment="1">
      <alignment horizontal="right" vertical="center"/>
    </xf>
    <xf numFmtId="0" fontId="14" fillId="0" borderId="36" xfId="0" applyFont="1" applyBorder="1" applyAlignment="1">
      <alignment horizontal="center" vertical="center"/>
    </xf>
    <xf numFmtId="0" fontId="30" fillId="0" borderId="56"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0" xfId="0" applyFont="1" applyBorder="1" applyAlignment="1">
      <alignment horizontal="center" vertical="center"/>
    </xf>
    <xf numFmtId="0" fontId="34" fillId="0" borderId="74" xfId="0" applyFont="1" applyBorder="1">
      <alignment vertical="center"/>
    </xf>
    <xf numFmtId="0" fontId="27" fillId="0" borderId="0" xfId="0" applyFont="1" applyBorder="1" applyAlignment="1">
      <alignment horizontal="left" vertical="center" wrapText="1"/>
    </xf>
    <xf numFmtId="0" fontId="30" fillId="0" borderId="60" xfId="0" applyFont="1" applyFill="1" applyBorder="1" applyAlignment="1">
      <alignment horizontal="center" vertical="center" wrapText="1"/>
    </xf>
    <xf numFmtId="0" fontId="14" fillId="0" borderId="57" xfId="0" applyFont="1" applyBorder="1" applyAlignment="1">
      <alignment horizontal="left" vertical="center" wrapText="1"/>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27" fillId="0" borderId="37" xfId="0" applyFont="1" applyBorder="1" applyAlignment="1">
      <alignment horizontal="left" vertical="center" wrapText="1"/>
    </xf>
    <xf numFmtId="0" fontId="30" fillId="0" borderId="37" xfId="0" applyFont="1" applyBorder="1" applyAlignment="1">
      <alignment horizontal="center" vertical="center"/>
    </xf>
    <xf numFmtId="0" fontId="30" fillId="0" borderId="61" xfId="0" applyFont="1" applyBorder="1" applyAlignment="1">
      <alignment horizontal="center" vertical="center"/>
    </xf>
    <xf numFmtId="0" fontId="30" fillId="0" borderId="0" xfId="0" applyFont="1" applyBorder="1" applyAlignment="1">
      <alignment horizontal="left" vertical="top" wrapText="1"/>
    </xf>
    <xf numFmtId="0" fontId="30" fillId="0" borderId="75" xfId="0" applyFont="1" applyBorder="1" applyAlignment="1">
      <alignment horizontal="left" vertical="top" wrapText="1"/>
    </xf>
    <xf numFmtId="0" fontId="27" fillId="0" borderId="36" xfId="0" applyFont="1" applyBorder="1" applyAlignment="1">
      <alignment horizontal="left" vertical="center" wrapText="1"/>
    </xf>
    <xf numFmtId="0" fontId="14" fillId="0" borderId="37" xfId="0" applyFont="1" applyBorder="1" applyAlignment="1">
      <alignment horizontal="left" vertical="center" wrapText="1"/>
    </xf>
    <xf numFmtId="0" fontId="30" fillId="0" borderId="36" xfId="0" applyFont="1" applyBorder="1" applyAlignment="1">
      <alignment horizontal="center" vertical="center"/>
    </xf>
    <xf numFmtId="0" fontId="30" fillId="0" borderId="59" xfId="0" applyFont="1" applyBorder="1" applyAlignment="1">
      <alignment horizontal="center" vertical="center"/>
    </xf>
    <xf numFmtId="0" fontId="14" fillId="0" borderId="24" xfId="0" applyFont="1" applyBorder="1" applyAlignment="1">
      <alignment horizontal="left" vertical="center" wrapText="1"/>
    </xf>
    <xf numFmtId="0" fontId="14" fillId="0" borderId="24" xfId="0" applyFont="1" applyBorder="1" applyAlignment="1">
      <alignment horizontal="center" vertical="center"/>
    </xf>
    <xf numFmtId="0" fontId="14" fillId="0" borderId="55" xfId="0" applyFont="1" applyBorder="1" applyAlignment="1">
      <alignment horizontal="center" vertical="center"/>
    </xf>
    <xf numFmtId="0" fontId="30" fillId="0" borderId="57" xfId="0" applyFont="1" applyFill="1" applyBorder="1" applyAlignment="1">
      <alignment horizontal="center" vertical="center"/>
    </xf>
    <xf numFmtId="0" fontId="30" fillId="0" borderId="58" xfId="0" applyFont="1" applyFill="1" applyBorder="1" applyAlignment="1">
      <alignment horizontal="center" vertical="center"/>
    </xf>
    <xf numFmtId="183" fontId="30" fillId="0" borderId="37" xfId="0" applyNumberFormat="1" applyFont="1" applyBorder="1" applyAlignment="1">
      <alignment horizontal="center" vertical="center"/>
    </xf>
    <xf numFmtId="183" fontId="30" fillId="0" borderId="61" xfId="0" applyNumberFormat="1" applyFont="1" applyBorder="1" applyAlignment="1">
      <alignment horizontal="center" vertical="center"/>
    </xf>
    <xf numFmtId="0" fontId="14" fillId="0" borderId="86" xfId="0" applyFont="1" applyFill="1" applyBorder="1" applyAlignment="1">
      <alignment horizontal="center" vertical="center"/>
    </xf>
    <xf numFmtId="0" fontId="14" fillId="0" borderId="85" xfId="0" applyFont="1" applyFill="1" applyBorder="1" applyAlignment="1">
      <alignment horizontal="center" vertical="center"/>
    </xf>
    <xf numFmtId="0" fontId="30" fillId="0" borderId="87"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36" xfId="0" applyFont="1" applyBorder="1" applyAlignment="1">
      <alignment horizontal="left" vertical="center" wrapText="1"/>
    </xf>
    <xf numFmtId="0" fontId="14" fillId="0" borderId="34" xfId="0" applyFont="1" applyBorder="1" applyAlignment="1">
      <alignment horizontal="center" vertical="center"/>
    </xf>
    <xf numFmtId="0" fontId="14" fillId="0" borderId="88" xfId="0" applyFont="1" applyBorder="1" applyAlignment="1">
      <alignment horizontal="center" vertical="center"/>
    </xf>
    <xf numFmtId="0" fontId="14" fillId="0" borderId="87"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56" xfId="0" applyFont="1" applyFill="1" applyBorder="1" applyAlignment="1">
      <alignment horizontal="center" vertical="center"/>
    </xf>
    <xf numFmtId="0" fontId="14" fillId="0" borderId="57" xfId="0" applyFont="1" applyFill="1" applyBorder="1" applyAlignment="1">
      <alignment horizontal="center" vertical="center"/>
    </xf>
    <xf numFmtId="0" fontId="30" fillId="0" borderId="60"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7" xfId="0" applyFont="1" applyBorder="1" applyAlignment="1">
      <alignment horizontal="left"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36" xfId="0" applyFont="1" applyBorder="1" applyAlignment="1">
      <alignment horizontal="center" vertical="center"/>
    </xf>
    <xf numFmtId="0" fontId="14" fillId="0" borderId="59" xfId="0" applyFont="1" applyBorder="1" applyAlignment="1">
      <alignment horizontal="center" vertical="center"/>
    </xf>
    <xf numFmtId="0" fontId="30" fillId="0" borderId="24" xfId="0" applyFont="1" applyBorder="1" applyAlignment="1">
      <alignment horizontal="left" vertical="center" wrapText="1"/>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30" fillId="0" borderId="8" xfId="0" applyFont="1" applyBorder="1" applyAlignment="1">
      <alignment horizontal="center" vertical="center"/>
    </xf>
    <xf numFmtId="0" fontId="14" fillId="0" borderId="36"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36" xfId="0" applyFont="1" applyFill="1" applyBorder="1" applyAlignment="1">
      <alignment horizontal="left" vertical="center" wrapText="1"/>
    </xf>
    <xf numFmtId="0" fontId="14" fillId="0" borderId="36" xfId="0" applyFont="1" applyFill="1" applyBorder="1" applyAlignment="1">
      <alignment vertical="center" wrapText="1"/>
    </xf>
    <xf numFmtId="0" fontId="30" fillId="0" borderId="20" xfId="0" applyFont="1" applyBorder="1" applyAlignment="1">
      <alignment horizontal="left" vertical="center" wrapText="1"/>
    </xf>
    <xf numFmtId="0" fontId="19" fillId="0" borderId="67" xfId="0" applyFont="1" applyBorder="1" applyAlignment="1">
      <alignment horizontal="left" vertical="center" wrapText="1"/>
    </xf>
    <xf numFmtId="0" fontId="30" fillId="0" borderId="67" xfId="0" applyFont="1" applyBorder="1" applyAlignment="1">
      <alignment horizontal="left" vertical="center" wrapText="1"/>
    </xf>
    <xf numFmtId="0" fontId="14" fillId="0" borderId="0" xfId="0" applyFont="1" applyFill="1" applyAlignment="1">
      <alignment horizontal="left" vertical="center" wrapText="1"/>
    </xf>
    <xf numFmtId="0" fontId="30" fillId="0" borderId="56"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69" xfId="0" applyFont="1" applyBorder="1" applyAlignment="1">
      <alignment horizontal="center" vertical="center" wrapText="1"/>
    </xf>
    <xf numFmtId="0" fontId="14" fillId="0" borderId="36" xfId="0" applyFont="1" applyBorder="1" applyAlignment="1">
      <alignment horizontal="left" vertical="center" wrapText="1"/>
    </xf>
    <xf numFmtId="0" fontId="30" fillId="0" borderId="36" xfId="0" applyFont="1" applyFill="1" applyBorder="1" applyAlignment="1">
      <alignment horizontal="left" vertical="center"/>
    </xf>
    <xf numFmtId="0" fontId="30" fillId="0" borderId="36" xfId="0" applyFont="1" applyFill="1" applyBorder="1" applyAlignment="1">
      <alignment horizontal="left" vertical="center" wrapText="1"/>
    </xf>
    <xf numFmtId="0" fontId="30" fillId="0" borderId="37" xfId="0" applyFont="1" applyBorder="1" applyAlignment="1">
      <alignment horizontal="left" vertical="center"/>
    </xf>
    <xf numFmtId="0" fontId="30" fillId="0" borderId="61" xfId="0" applyFont="1" applyBorder="1" applyAlignment="1">
      <alignment horizontal="left" vertical="center"/>
    </xf>
    <xf numFmtId="0" fontId="30" fillId="0" borderId="10" xfId="0" applyFont="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Border="1" applyAlignment="1">
      <alignment vertical="center" wrapText="1"/>
    </xf>
    <xf numFmtId="0" fontId="30" fillId="0" borderId="54"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37" xfId="0" applyFont="1" applyBorder="1" applyAlignment="1">
      <alignment horizontal="center" vertical="center"/>
    </xf>
    <xf numFmtId="0" fontId="14" fillId="0" borderId="61" xfId="0" applyFont="1" applyBorder="1" applyAlignment="1">
      <alignment horizontal="center" vertical="center"/>
    </xf>
    <xf numFmtId="0" fontId="30" fillId="0" borderId="57" xfId="0" applyFont="1" applyBorder="1" applyAlignment="1">
      <alignment vertical="center" wrapText="1"/>
    </xf>
    <xf numFmtId="0" fontId="30" fillId="0" borderId="36" xfId="0" applyFont="1" applyBorder="1" applyAlignment="1">
      <alignment horizontal="left" vertical="top" wrapText="1"/>
    </xf>
    <xf numFmtId="177" fontId="14" fillId="2" borderId="36" xfId="0" applyNumberFormat="1" applyFont="1" applyFill="1" applyBorder="1" applyAlignment="1">
      <alignment horizontal="right" vertical="center"/>
    </xf>
    <xf numFmtId="177" fontId="14" fillId="0" borderId="36" xfId="0" applyNumberFormat="1" applyFont="1" applyBorder="1" applyAlignment="1">
      <alignment horizontal="right" vertical="center"/>
    </xf>
    <xf numFmtId="0" fontId="30" fillId="0" borderId="36" xfId="0" applyFont="1" applyBorder="1" applyAlignment="1">
      <alignment horizontal="left" vertical="center"/>
    </xf>
    <xf numFmtId="0" fontId="30" fillId="0" borderId="59" xfId="0" applyFont="1" applyBorder="1" applyAlignment="1">
      <alignment horizontal="left" vertical="center"/>
    </xf>
    <xf numFmtId="0" fontId="19" fillId="0" borderId="36" xfId="0" applyFont="1" applyBorder="1" applyAlignment="1">
      <alignment horizontal="center" vertical="center" wrapText="1"/>
    </xf>
    <xf numFmtId="0" fontId="19" fillId="0" borderId="36" xfId="0" applyFont="1" applyBorder="1">
      <alignment vertical="center"/>
    </xf>
    <xf numFmtId="0" fontId="19" fillId="0" borderId="36" xfId="0" applyFont="1" applyBorder="1" applyAlignment="1">
      <alignment horizontal="right" vertical="center"/>
    </xf>
    <xf numFmtId="0" fontId="30" fillId="0" borderId="36" xfId="0" applyFont="1" applyBorder="1" applyAlignment="1">
      <alignment horizontal="right" vertical="center"/>
    </xf>
    <xf numFmtId="177" fontId="30" fillId="2" borderId="36" xfId="0" applyNumberFormat="1" applyFont="1" applyFill="1" applyBorder="1" applyAlignment="1">
      <alignment horizontal="right" vertical="center"/>
    </xf>
    <xf numFmtId="177" fontId="30" fillId="0" borderId="36" xfId="0" applyNumberFormat="1" applyFont="1" applyBorder="1" applyAlignment="1">
      <alignment horizontal="right" vertical="center"/>
    </xf>
    <xf numFmtId="0" fontId="30" fillId="0" borderId="57" xfId="0" applyFont="1" applyFill="1" applyBorder="1" applyAlignment="1">
      <alignment horizontal="left" vertical="center" wrapText="1"/>
    </xf>
    <xf numFmtId="0" fontId="14" fillId="0" borderId="24" xfId="0" applyFont="1" applyBorder="1" applyAlignment="1">
      <alignment horizontal="center" vertical="center" wrapText="1"/>
    </xf>
    <xf numFmtId="0" fontId="14" fillId="0" borderId="55" xfId="0" applyFont="1" applyBorder="1" applyAlignment="1">
      <alignment horizontal="center" vertical="center" wrapText="1"/>
    </xf>
    <xf numFmtId="0" fontId="30" fillId="0" borderId="59" xfId="0" applyFont="1" applyBorder="1" applyAlignment="1">
      <alignment horizontal="left" vertical="center" wrapText="1"/>
    </xf>
    <xf numFmtId="0" fontId="30" fillId="0" borderId="37" xfId="0" applyFont="1" applyBorder="1" applyAlignment="1">
      <alignment horizontal="left" vertical="center" wrapText="1"/>
    </xf>
    <xf numFmtId="0" fontId="30" fillId="0" borderId="36" xfId="0" applyFont="1" applyBorder="1" applyAlignment="1">
      <alignment horizontal="center" vertical="center" wrapText="1"/>
    </xf>
    <xf numFmtId="0" fontId="30" fillId="0" borderId="59"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1" xfId="0" applyFont="1" applyBorder="1" applyAlignment="1">
      <alignment horizontal="left" vertical="center" wrapText="1"/>
    </xf>
    <xf numFmtId="0" fontId="30" fillId="0" borderId="32" xfId="0" applyFont="1" applyBorder="1" applyAlignment="1">
      <alignment horizontal="left" vertical="center"/>
    </xf>
    <xf numFmtId="0" fontId="30" fillId="0" borderId="33" xfId="0" applyFont="1" applyBorder="1" applyAlignment="1">
      <alignment horizontal="left" vertical="center"/>
    </xf>
    <xf numFmtId="0" fontId="30" fillId="3" borderId="60" xfId="0" applyFont="1" applyFill="1" applyBorder="1" applyAlignment="1">
      <alignment horizontal="center" vertical="center"/>
    </xf>
    <xf numFmtId="0" fontId="30" fillId="3" borderId="37" xfId="0" applyFont="1" applyFill="1" applyBorder="1" applyAlignment="1">
      <alignment horizontal="center" vertical="center"/>
    </xf>
    <xf numFmtId="0" fontId="30" fillId="0" borderId="35" xfId="0" applyFont="1" applyBorder="1" applyAlignment="1">
      <alignment horizontal="center" vertical="center"/>
    </xf>
    <xf numFmtId="176" fontId="30" fillId="2" borderId="36"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0" fontId="14" fillId="0" borderId="37" xfId="0" applyFont="1" applyBorder="1" applyAlignment="1">
      <alignment horizontal="center" vertical="center" wrapText="1"/>
    </xf>
    <xf numFmtId="0" fontId="14" fillId="0" borderId="61" xfId="0" applyFont="1" applyBorder="1" applyAlignment="1">
      <alignment horizontal="center" vertical="center" wrapText="1"/>
    </xf>
    <xf numFmtId="0" fontId="30" fillId="0" borderId="24" xfId="0" applyFont="1" applyFill="1" applyBorder="1" applyAlignment="1">
      <alignment horizontal="left" vertical="center" wrapText="1"/>
    </xf>
    <xf numFmtId="0" fontId="19" fillId="0" borderId="70" xfId="0" applyFont="1" applyBorder="1" applyAlignment="1">
      <alignment horizontal="left" vertical="center" wrapText="1"/>
    </xf>
    <xf numFmtId="0" fontId="30" fillId="0" borderId="70" xfId="0" applyFont="1" applyBorder="1" applyAlignment="1">
      <alignment horizontal="left" vertical="center" wrapText="1"/>
    </xf>
    <xf numFmtId="178" fontId="30" fillId="4" borderId="36" xfId="0" applyNumberFormat="1" applyFont="1" applyFill="1" applyBorder="1" applyAlignment="1">
      <alignment horizontal="center" vertical="center"/>
    </xf>
    <xf numFmtId="0" fontId="30" fillId="4" borderId="36" xfId="0" applyFont="1" applyFill="1" applyBorder="1" applyAlignment="1">
      <alignment horizontal="right" vertical="center"/>
    </xf>
    <xf numFmtId="0" fontId="14" fillId="0" borderId="36" xfId="0" applyFont="1" applyBorder="1" applyAlignment="1">
      <alignment horizontal="left" vertical="center"/>
    </xf>
    <xf numFmtId="0" fontId="30" fillId="0" borderId="37" xfId="0" applyFont="1" applyBorder="1" applyAlignment="1">
      <alignment horizontal="left" vertical="top" wrapText="1"/>
    </xf>
    <xf numFmtId="0" fontId="30" fillId="0" borderId="37" xfId="0" applyFont="1" applyFill="1" applyBorder="1" applyAlignment="1">
      <alignment horizontal="left" vertical="center" wrapText="1"/>
    </xf>
    <xf numFmtId="0" fontId="29" fillId="0" borderId="36" xfId="0" applyFont="1" applyBorder="1" applyAlignment="1">
      <alignment horizontal="left" vertical="center" wrapText="1"/>
    </xf>
    <xf numFmtId="0" fontId="19" fillId="0" borderId="0" xfId="0" applyFont="1" applyAlignment="1">
      <alignment horizontal="left" vertical="center" wrapText="1"/>
    </xf>
    <xf numFmtId="0" fontId="30" fillId="0" borderId="58" xfId="0" applyFont="1" applyBorder="1" applyAlignment="1">
      <alignment horizontal="left" vertical="center" wrapText="1"/>
    </xf>
    <xf numFmtId="3" fontId="29" fillId="0" borderId="34" xfId="0" applyNumberFormat="1" applyFont="1" applyFill="1" applyBorder="1" applyAlignment="1">
      <alignment horizontal="center" vertical="center"/>
    </xf>
    <xf numFmtId="3" fontId="29" fillId="0" borderId="30" xfId="0" applyNumberFormat="1" applyFont="1" applyFill="1" applyBorder="1" applyAlignment="1">
      <alignment horizontal="center" vertical="center"/>
    </xf>
    <xf numFmtId="3" fontId="29" fillId="0" borderId="80" xfId="0" applyNumberFormat="1" applyFont="1" applyFill="1" applyBorder="1" applyAlignment="1">
      <alignment horizontal="center" vertical="center"/>
    </xf>
    <xf numFmtId="0" fontId="29" fillId="0" borderId="34"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36" xfId="0" applyFont="1" applyBorder="1" applyAlignment="1">
      <alignment horizontal="center" vertical="center"/>
    </xf>
    <xf numFmtId="0" fontId="14" fillId="0" borderId="62" xfId="0" applyFont="1" applyBorder="1" applyAlignment="1">
      <alignment horizontal="center" vertical="center"/>
    </xf>
    <xf numFmtId="0" fontId="14" fillId="0" borderId="6" xfId="0" applyFont="1" applyBorder="1" applyAlignment="1">
      <alignment horizontal="center" vertical="center"/>
    </xf>
    <xf numFmtId="0" fontId="14" fillId="0" borderId="74" xfId="0" applyFont="1" applyBorder="1" applyAlignment="1">
      <alignment horizontal="center" vertical="center"/>
    </xf>
    <xf numFmtId="0" fontId="14" fillId="0" borderId="25" xfId="0" applyFont="1" applyBorder="1" applyAlignment="1">
      <alignment horizontal="center" vertical="center"/>
    </xf>
    <xf numFmtId="0" fontId="14" fillId="0" borderId="63" xfId="0" applyFont="1" applyBorder="1" applyAlignment="1">
      <alignment horizontal="center" vertical="center"/>
    </xf>
    <xf numFmtId="0" fontId="14" fillId="0" borderId="22" xfId="0" applyFont="1" applyBorder="1" applyAlignment="1">
      <alignment horizontal="center"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14" fillId="0" borderId="77" xfId="0" applyFont="1" applyBorder="1" applyAlignment="1">
      <alignment horizontal="center" vertical="center"/>
    </xf>
    <xf numFmtId="0" fontId="14" fillId="0" borderId="42" xfId="0" applyFont="1" applyBorder="1" applyAlignment="1">
      <alignment horizontal="center" vertical="center"/>
    </xf>
    <xf numFmtId="0" fontId="14" fillId="0" borderId="78" xfId="0" applyFont="1" applyBorder="1" applyAlignment="1">
      <alignment horizontal="center" vertical="center"/>
    </xf>
    <xf numFmtId="0" fontId="14" fillId="0" borderId="16" xfId="0" applyFont="1" applyBorder="1" applyAlignment="1">
      <alignment horizontal="center" vertical="center"/>
    </xf>
    <xf numFmtId="0" fontId="14" fillId="0" borderId="79" xfId="0" applyFont="1" applyBorder="1" applyAlignment="1">
      <alignment horizontal="center" vertical="center"/>
    </xf>
    <xf numFmtId="0" fontId="14" fillId="0" borderId="41" xfId="0" applyFont="1" applyBorder="1" applyAlignment="1">
      <alignment horizontal="center" vertical="center"/>
    </xf>
    <xf numFmtId="179" fontId="30" fillId="6" borderId="72" xfId="0" applyNumberFormat="1" applyFont="1" applyFill="1" applyBorder="1" applyAlignment="1">
      <alignment horizontal="center" vertical="center"/>
    </xf>
    <xf numFmtId="179" fontId="30" fillId="6" borderId="73" xfId="0" applyNumberFormat="1" applyFont="1" applyFill="1" applyBorder="1" applyAlignment="1">
      <alignment horizontal="center" vertical="center"/>
    </xf>
    <xf numFmtId="179" fontId="30" fillId="6" borderId="74" xfId="0" applyNumberFormat="1" applyFont="1" applyFill="1" applyBorder="1" applyAlignment="1">
      <alignment horizontal="center" vertical="center"/>
    </xf>
    <xf numFmtId="179" fontId="30" fillId="6" borderId="75" xfId="0" applyNumberFormat="1" applyFont="1" applyFill="1" applyBorder="1" applyAlignment="1">
      <alignment horizontal="center" vertical="center"/>
    </xf>
    <xf numFmtId="179" fontId="30" fillId="6" borderId="38" xfId="0" applyNumberFormat="1" applyFont="1" applyFill="1" applyBorder="1" applyAlignment="1">
      <alignment horizontal="center" vertical="center"/>
    </xf>
    <xf numFmtId="179" fontId="30" fillId="6" borderId="76" xfId="0" applyNumberFormat="1" applyFont="1" applyFill="1" applyBorder="1" applyAlignment="1">
      <alignment horizontal="center" vertical="center"/>
    </xf>
    <xf numFmtId="177" fontId="30" fillId="4" borderId="72" xfId="0" applyNumberFormat="1" applyFont="1" applyFill="1" applyBorder="1" applyAlignment="1">
      <alignment horizontal="center" vertical="center"/>
    </xf>
    <xf numFmtId="177" fontId="30" fillId="4" borderId="73" xfId="0" applyNumberFormat="1" applyFont="1" applyFill="1" applyBorder="1" applyAlignment="1">
      <alignment horizontal="center" vertical="center"/>
    </xf>
    <xf numFmtId="177" fontId="30" fillId="4" borderId="74" xfId="0" applyNumberFormat="1" applyFont="1" applyFill="1" applyBorder="1" applyAlignment="1">
      <alignment horizontal="center" vertical="center"/>
    </xf>
    <xf numFmtId="177" fontId="30" fillId="4" borderId="75" xfId="0" applyNumberFormat="1" applyFont="1" applyFill="1" applyBorder="1" applyAlignment="1">
      <alignment horizontal="center" vertical="center"/>
    </xf>
    <xf numFmtId="177" fontId="30" fillId="4" borderId="38" xfId="0" applyNumberFormat="1" applyFont="1" applyFill="1" applyBorder="1" applyAlignment="1">
      <alignment horizontal="center" vertical="center"/>
    </xf>
    <xf numFmtId="177" fontId="30" fillId="4" borderId="76" xfId="0" applyNumberFormat="1" applyFont="1" applyFill="1" applyBorder="1" applyAlignment="1">
      <alignment horizontal="center" vertical="center"/>
    </xf>
    <xf numFmtId="177" fontId="30" fillId="3" borderId="37" xfId="0" applyNumberFormat="1" applyFont="1" applyFill="1" applyBorder="1" applyAlignment="1">
      <alignment horizontal="right" vertical="center"/>
    </xf>
    <xf numFmtId="177" fontId="30" fillId="3" borderId="61" xfId="0" applyNumberFormat="1" applyFont="1" applyFill="1" applyBorder="1" applyAlignment="1">
      <alignment horizontal="right"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18" fillId="0" borderId="0" xfId="0" applyFont="1" applyFill="1" applyAlignment="1">
      <alignment horizontal="center" vertical="center"/>
    </xf>
    <xf numFmtId="0" fontId="28" fillId="0" borderId="29"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14" fillId="0" borderId="59" xfId="0" applyFont="1" applyBorder="1" applyAlignment="1">
      <alignment horizontal="left" vertical="center"/>
    </xf>
    <xf numFmtId="0" fontId="14" fillId="0" borderId="62"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63" xfId="0" applyFont="1" applyBorder="1" applyAlignment="1">
      <alignment horizontal="left" vertical="center"/>
    </xf>
    <xf numFmtId="0" fontId="14" fillId="0" borderId="29" xfId="0" applyFont="1" applyBorder="1" applyAlignment="1">
      <alignment horizontal="left" vertical="center"/>
    </xf>
    <xf numFmtId="0" fontId="14" fillId="0" borderId="22" xfId="0" applyFont="1" applyBorder="1" applyAlignment="1">
      <alignment horizontal="left" vertical="center"/>
    </xf>
    <xf numFmtId="0" fontId="14" fillId="0" borderId="56" xfId="0" applyFont="1" applyBorder="1" applyAlignment="1">
      <alignment horizontal="center" vertical="center"/>
    </xf>
    <xf numFmtId="0" fontId="14" fillId="0" borderId="57" xfId="0" applyFont="1" applyBorder="1" applyAlignment="1">
      <alignment horizontal="left" vertical="center"/>
    </xf>
    <xf numFmtId="0" fontId="14" fillId="0" borderId="57" xfId="0" applyFont="1" applyBorder="1" applyAlignment="1">
      <alignment horizontal="center" vertical="center" shrinkToFit="1"/>
    </xf>
    <xf numFmtId="0" fontId="14" fillId="0" borderId="5" xfId="0" applyFont="1" applyFill="1" applyBorder="1" applyAlignment="1">
      <alignment horizontal="center" vertical="center"/>
    </xf>
    <xf numFmtId="0" fontId="14" fillId="0" borderId="56"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37" xfId="0" applyFont="1" applyBorder="1" applyAlignment="1">
      <alignment horizontal="center" vertical="top"/>
    </xf>
    <xf numFmtId="0" fontId="14" fillId="0" borderId="61" xfId="0" applyFont="1" applyBorder="1" applyAlignment="1">
      <alignment horizontal="center" vertical="top"/>
    </xf>
    <xf numFmtId="0" fontId="14" fillId="0" borderId="36" xfId="0" applyFont="1" applyBorder="1" applyAlignment="1">
      <alignment horizontal="left" vertical="top"/>
    </xf>
    <xf numFmtId="0" fontId="14" fillId="0" borderId="59" xfId="0" applyFont="1" applyBorder="1" applyAlignment="1">
      <alignment horizontal="left" vertical="top"/>
    </xf>
    <xf numFmtId="0" fontId="30" fillId="2" borderId="35" xfId="0" applyFont="1" applyFill="1" applyBorder="1" applyAlignment="1">
      <alignment horizontal="center" vertical="center"/>
    </xf>
    <xf numFmtId="0" fontId="30" fillId="2" borderId="36" xfId="0" applyFont="1" applyFill="1" applyBorder="1" applyAlignment="1">
      <alignment horizontal="center" vertical="center"/>
    </xf>
    <xf numFmtId="0" fontId="30" fillId="0" borderId="57" xfId="0" applyFont="1" applyBorder="1" applyAlignment="1">
      <alignment horizontal="left" vertical="center"/>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19" fillId="0" borderId="36" xfId="0" applyFont="1" applyFill="1" applyBorder="1" applyAlignment="1">
      <alignment horizontal="left" vertical="center" wrapText="1"/>
    </xf>
    <xf numFmtId="0" fontId="14" fillId="0" borderId="34"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30" fillId="0" borderId="89"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4" fillId="0" borderId="37" xfId="0" applyFont="1" applyFill="1" applyBorder="1" applyAlignment="1">
      <alignment horizontal="left" vertical="center" wrapText="1"/>
    </xf>
    <xf numFmtId="0" fontId="31" fillId="0" borderId="36" xfId="0" applyFont="1" applyBorder="1" applyAlignment="1">
      <alignment horizontal="left" vertical="center" wrapText="1"/>
    </xf>
    <xf numFmtId="0" fontId="31" fillId="0" borderId="36" xfId="0" applyFont="1" applyBorder="1" applyAlignment="1">
      <alignment horizontal="left" vertical="center"/>
    </xf>
    <xf numFmtId="0" fontId="30" fillId="0" borderId="24" xfId="0" applyFont="1" applyBorder="1" applyAlignment="1">
      <alignment vertical="center" wrapText="1"/>
    </xf>
    <xf numFmtId="38" fontId="29" fillId="0" borderId="34" xfId="1" applyFont="1" applyFill="1" applyBorder="1" applyAlignment="1">
      <alignment horizontal="center" vertical="center"/>
    </xf>
    <xf numFmtId="38" fontId="29" fillId="0" borderId="30" xfId="1" applyFont="1" applyFill="1" applyBorder="1" applyAlignment="1">
      <alignment horizontal="center" vertical="center"/>
    </xf>
    <xf numFmtId="38" fontId="29" fillId="0" borderId="80" xfId="1" applyFont="1" applyFill="1" applyBorder="1" applyAlignment="1">
      <alignment horizontal="center" vertical="center"/>
    </xf>
    <xf numFmtId="0" fontId="19" fillId="0" borderId="36" xfId="0" applyFont="1" applyBorder="1" applyAlignment="1">
      <alignment horizontal="center" vertical="center"/>
    </xf>
    <xf numFmtId="0" fontId="14" fillId="0" borderId="77" xfId="0" applyFont="1" applyBorder="1" applyAlignment="1">
      <alignment horizontal="left" vertical="center" wrapText="1"/>
    </xf>
    <xf numFmtId="0" fontId="14" fillId="0" borderId="83" xfId="0" applyFont="1" applyBorder="1" applyAlignment="1">
      <alignment horizontal="left" vertical="center" wrapText="1"/>
    </xf>
    <xf numFmtId="0" fontId="14" fillId="0" borderId="84" xfId="0" applyFont="1" applyBorder="1" applyAlignment="1">
      <alignment horizontal="left" vertical="center" wrapText="1"/>
    </xf>
    <xf numFmtId="0" fontId="30" fillId="0" borderId="77" xfId="0" applyFont="1" applyBorder="1" applyAlignment="1">
      <alignment horizontal="lef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25" xfId="0" applyFont="1" applyBorder="1" applyAlignment="1">
      <alignment horizontal="left" vertical="center"/>
    </xf>
    <xf numFmtId="0" fontId="25" fillId="0" borderId="0" xfId="0" applyFont="1" applyBorder="1" applyAlignment="1">
      <alignment horizontal="center" vertical="center"/>
    </xf>
    <xf numFmtId="0" fontId="25" fillId="0" borderId="25" xfId="0" applyFont="1" applyBorder="1" applyAlignment="1">
      <alignment horizontal="center"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21" fillId="0" borderId="10" xfId="0" applyFont="1" applyBorder="1" applyAlignment="1">
      <alignment horizontal="center" vertical="center" shrinkToFit="1"/>
    </xf>
    <xf numFmtId="0" fontId="0" fillId="0" borderId="0" xfId="0" applyBorder="1" applyAlignment="1">
      <alignment horizontal="center" vertical="center" shrinkToFit="1"/>
    </xf>
    <xf numFmtId="0" fontId="0" fillId="0" borderId="25"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6" fillId="0" borderId="10" xfId="0" applyFont="1"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center" vertical="center"/>
    </xf>
    <xf numFmtId="182" fontId="5" fillId="0" borderId="0" xfId="0" applyNumberFormat="1" applyFont="1" applyAlignment="1">
      <alignment horizontal="right" vertical="center" shrinkToFit="1"/>
    </xf>
    <xf numFmtId="182" fontId="0" fillId="0" borderId="25" xfId="0" applyNumberFormat="1" applyBorder="1" applyAlignment="1">
      <alignment horizontal="right" vertical="center" shrinkToFit="1"/>
    </xf>
    <xf numFmtId="0" fontId="0" fillId="0" borderId="0" xfId="0" applyBorder="1" applyAlignment="1">
      <alignment horizontal="center" vertical="center"/>
    </xf>
    <xf numFmtId="0" fontId="0" fillId="0" borderId="10" xfId="0" applyBorder="1" applyAlignment="1">
      <alignment horizontal="left" vertical="center" wrapText="1"/>
    </xf>
    <xf numFmtId="0" fontId="0" fillId="0" borderId="0" xfId="0" applyAlignment="1">
      <alignment vertical="center" wrapText="1"/>
    </xf>
    <xf numFmtId="0" fontId="0" fillId="0" borderId="25" xfId="0" applyBorder="1" applyAlignment="1">
      <alignment vertical="center" wrapText="1"/>
    </xf>
    <xf numFmtId="0" fontId="0" fillId="0" borderId="10" xfId="0" applyBorder="1" applyAlignment="1">
      <alignment vertical="center" wrapText="1"/>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0" fillId="0" borderId="0" xfId="0" applyAlignment="1">
      <alignment horizontal="left" vertical="center"/>
    </xf>
    <xf numFmtId="0" fontId="17" fillId="0" borderId="10" xfId="0" applyFont="1" applyBorder="1" applyAlignment="1">
      <alignment horizontal="left" vertical="center" wrapText="1" shrinkToFi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0" fillId="0" borderId="45" xfId="0" applyBorder="1" applyAlignment="1">
      <alignment horizontal="left" vertical="center"/>
    </xf>
    <xf numFmtId="0" fontId="6" fillId="0" borderId="45" xfId="0" applyFont="1" applyBorder="1" applyAlignment="1">
      <alignment horizontal="center"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0" fillId="0" borderId="46" xfId="0" applyBorder="1" applyAlignment="1">
      <alignment horizontal="left" vertical="center" wrapText="1"/>
    </xf>
    <xf numFmtId="0" fontId="0" fillId="0" borderId="12"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27" xfId="0" applyBorder="1" applyAlignment="1">
      <alignment horizontal="left" vertical="center" wrapText="1"/>
    </xf>
    <xf numFmtId="0" fontId="6" fillId="0" borderId="46" xfId="0" applyFont="1" applyBorder="1" applyAlignment="1">
      <alignment horizontal="left" vertical="center"/>
    </xf>
    <xf numFmtId="0" fontId="6" fillId="0" borderId="12" xfId="0" applyFont="1" applyBorder="1" applyAlignment="1">
      <alignment horizontal="left" vertical="center"/>
    </xf>
    <xf numFmtId="0" fontId="6" fillId="0" borderId="47" xfId="0" applyFont="1" applyBorder="1" applyAlignment="1">
      <alignment horizontal="left" vertical="center"/>
    </xf>
    <xf numFmtId="0" fontId="17" fillId="0" borderId="26" xfId="0" applyFont="1" applyBorder="1" applyAlignment="1">
      <alignment horizontal="left" vertical="center" wrapText="1" shrinkToFit="1"/>
    </xf>
    <xf numFmtId="0" fontId="7" fillId="0" borderId="13" xfId="0" applyFont="1" applyBorder="1" applyAlignment="1">
      <alignment horizontal="left" vertical="center" wrapText="1"/>
    </xf>
    <xf numFmtId="0" fontId="7" fillId="0" borderId="27" xfId="0" applyFont="1" applyBorder="1" applyAlignment="1">
      <alignment horizontal="left" vertical="center" wrapText="1"/>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180" fontId="0" fillId="0" borderId="13" xfId="0" applyNumberFormat="1" applyBorder="1" applyAlignment="1">
      <alignment horizontal="right" vertical="center" shrinkToFit="1"/>
    </xf>
    <xf numFmtId="180" fontId="0" fillId="0" borderId="27" xfId="0" applyNumberFormat="1" applyBorder="1" applyAlignment="1">
      <alignment horizontal="right" vertical="center" shrinkToFit="1"/>
    </xf>
    <xf numFmtId="0" fontId="0" fillId="0" borderId="15" xfId="0" applyBorder="1" applyAlignment="1">
      <alignment horizontal="center" vertical="center"/>
    </xf>
    <xf numFmtId="0" fontId="0" fillId="0" borderId="22" xfId="0"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0" fillId="0" borderId="11" xfId="0" applyBorder="1" applyAlignment="1">
      <alignment horizontal="right" vertical="top"/>
    </xf>
    <xf numFmtId="0" fontId="0" fillId="0" borderId="9" xfId="0" applyBorder="1" applyAlignment="1">
      <alignment horizontal="right" vertical="top"/>
    </xf>
    <xf numFmtId="0" fontId="0" fillId="0" borderId="11" xfId="0" applyBorder="1" applyAlignment="1">
      <alignment horizontal="center" vertical="center" wrapText="1"/>
    </xf>
    <xf numFmtId="0" fontId="0" fillId="0" borderId="9" xfId="0" applyBorder="1" applyAlignment="1">
      <alignment horizontal="center" vertical="center"/>
    </xf>
    <xf numFmtId="0" fontId="6" fillId="0" borderId="49" xfId="0" applyFont="1" applyBorder="1" applyAlignment="1">
      <alignment horizontal="center" vertical="center"/>
    </xf>
    <xf numFmtId="0" fontId="2" fillId="0" borderId="7" xfId="0" applyFont="1" applyBorder="1" applyAlignment="1">
      <alignment horizontal="center" vertical="center"/>
    </xf>
    <xf numFmtId="0" fontId="5"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5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25" fillId="0" borderId="10" xfId="0" applyFont="1" applyBorder="1" applyAlignment="1">
      <alignment horizontal="center" vertical="center" wrapText="1"/>
    </xf>
    <xf numFmtId="0" fontId="0" fillId="0" borderId="0" xfId="0" applyFont="1" applyBorder="1" applyAlignment="1">
      <alignment horizontal="center" vertical="center"/>
    </xf>
    <xf numFmtId="0" fontId="0" fillId="0" borderId="25" xfId="0" applyFont="1" applyBorder="1" applyAlignment="1">
      <alignment horizontal="center" vertical="center"/>
    </xf>
    <xf numFmtId="182" fontId="27" fillId="0" borderId="0" xfId="0" applyNumberFormat="1" applyFont="1" applyBorder="1" applyAlignment="1">
      <alignment horizontal="right" vertical="center" shrinkToFit="1"/>
    </xf>
    <xf numFmtId="182" fontId="0" fillId="0" borderId="25" xfId="0" applyNumberFormat="1" applyFont="1" applyBorder="1" applyAlignment="1">
      <alignment horizontal="right" vertical="center" shrinkToFit="1"/>
    </xf>
    <xf numFmtId="0" fontId="4" fillId="0" borderId="0" xfId="0" applyFont="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2" fillId="0" borderId="25"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vertical="center"/>
    </xf>
    <xf numFmtId="0" fontId="6" fillId="0" borderId="10" xfId="0" applyFont="1" applyBorder="1" applyAlignment="1">
      <alignment horizontal="right" vertical="center"/>
    </xf>
    <xf numFmtId="0" fontId="8" fillId="0" borderId="0" xfId="0" applyFont="1" applyAlignment="1">
      <alignment horizontal="right" vertical="center"/>
    </xf>
    <xf numFmtId="180" fontId="6" fillId="0" borderId="0" xfId="0" applyNumberFormat="1" applyFont="1" applyBorder="1" applyAlignment="1">
      <alignment horizontal="center" vertical="center"/>
    </xf>
    <xf numFmtId="180" fontId="20" fillId="0" borderId="0" xfId="0" applyNumberFormat="1" applyFont="1" applyAlignment="1">
      <alignment horizontal="center" vertical="center"/>
    </xf>
    <xf numFmtId="180" fontId="20" fillId="0" borderId="25" xfId="0" applyNumberFormat="1" applyFont="1" applyBorder="1" applyAlignment="1">
      <alignment horizontal="center" vertical="center"/>
    </xf>
    <xf numFmtId="0" fontId="6" fillId="0" borderId="28" xfId="0" applyFont="1" applyBorder="1" applyAlignment="1">
      <alignment horizontal="right" vertical="center"/>
    </xf>
    <xf numFmtId="0" fontId="0" fillId="0" borderId="29" xfId="0" applyBorder="1" applyAlignment="1">
      <alignment horizontal="right" vertical="center"/>
    </xf>
    <xf numFmtId="0" fontId="6" fillId="0" borderId="29" xfId="0" applyFont="1" applyBorder="1" applyAlignment="1">
      <alignment vertical="center" shrinkToFit="1"/>
    </xf>
    <xf numFmtId="0" fontId="0" fillId="0" borderId="29" xfId="0" applyBorder="1" applyAlignment="1">
      <alignment vertical="center" shrinkToFit="1"/>
    </xf>
    <xf numFmtId="0" fontId="0" fillId="0" borderId="22" xfId="0" applyBorder="1" applyAlignment="1">
      <alignment vertical="center" shrinkToFit="1"/>
    </xf>
    <xf numFmtId="177" fontId="6" fillId="3" borderId="44" xfId="0" applyNumberFormat="1" applyFont="1" applyFill="1" applyBorder="1" applyAlignment="1">
      <alignment horizontal="right" vertical="center"/>
    </xf>
    <xf numFmtId="177" fontId="6" fillId="3" borderId="43" xfId="0" applyNumberFormat="1" applyFont="1" applyFill="1" applyBorder="1" applyAlignment="1">
      <alignment horizontal="right" vertical="center"/>
    </xf>
    <xf numFmtId="0" fontId="14" fillId="0" borderId="24" xfId="0" applyFont="1" applyFill="1" applyBorder="1" applyAlignment="1">
      <alignment horizontal="left" vertical="center" wrapText="1"/>
    </xf>
    <xf numFmtId="0" fontId="36" fillId="0" borderId="0" xfId="2" applyFont="1" applyFill="1" applyAlignment="1">
      <alignment vertical="center"/>
    </xf>
    <xf numFmtId="0" fontId="36" fillId="0" borderId="0" xfId="2" applyFont="1" applyFill="1" applyBorder="1" applyAlignment="1">
      <alignment horizontal="justify" vertical="center" wrapText="1"/>
    </xf>
    <xf numFmtId="0" fontId="36" fillId="0" borderId="0" xfId="2" applyFont="1" applyFill="1" applyBorder="1" applyAlignment="1">
      <alignment vertical="center"/>
    </xf>
    <xf numFmtId="0" fontId="36" fillId="0" borderId="0" xfId="2" applyFont="1" applyFill="1" applyBorder="1" applyAlignment="1">
      <alignment vertical="center" wrapText="1"/>
    </xf>
    <xf numFmtId="0" fontId="36" fillId="0" borderId="0" xfId="2" applyFont="1" applyFill="1" applyBorder="1" applyAlignment="1">
      <alignment horizontal="left" vertical="center"/>
    </xf>
    <xf numFmtId="0" fontId="36" fillId="0" borderId="0" xfId="2" applyFont="1" applyFill="1" applyBorder="1" applyAlignment="1" applyProtection="1">
      <alignment vertical="center"/>
    </xf>
    <xf numFmtId="0" fontId="38" fillId="0" borderId="0" xfId="2" applyFont="1" applyFill="1" applyBorder="1" applyAlignment="1" applyProtection="1">
      <alignment vertical="center"/>
    </xf>
    <xf numFmtId="0" fontId="38" fillId="0" borderId="0" xfId="2" applyFont="1" applyFill="1" applyBorder="1" applyAlignment="1" applyProtection="1">
      <alignment horizontal="justify" vertical="center" wrapText="1"/>
    </xf>
    <xf numFmtId="0" fontId="38" fillId="0" borderId="0" xfId="2" applyFont="1" applyFill="1" applyBorder="1" applyAlignment="1" applyProtection="1">
      <alignment vertical="center" wrapText="1"/>
    </xf>
    <xf numFmtId="0" fontId="38" fillId="0" borderId="0" xfId="2" applyFont="1" applyFill="1" applyBorder="1" applyAlignment="1" applyProtection="1">
      <alignment horizontal="left" vertical="center"/>
    </xf>
    <xf numFmtId="0" fontId="36" fillId="0" borderId="0" xfId="2" applyFont="1" applyFill="1" applyAlignment="1" applyProtection="1">
      <alignment vertical="center"/>
    </xf>
    <xf numFmtId="185" fontId="38" fillId="7" borderId="16" xfId="2" applyNumberFormat="1" applyFont="1" applyFill="1" applyBorder="1" applyAlignment="1" applyProtection="1">
      <alignment horizontal="center" vertical="center"/>
    </xf>
    <xf numFmtId="185" fontId="38" fillId="7" borderId="15" xfId="2" applyNumberFormat="1" applyFont="1" applyFill="1" applyBorder="1" applyAlignment="1" applyProtection="1">
      <alignment horizontal="center" vertical="center"/>
    </xf>
    <xf numFmtId="185" fontId="38" fillId="7" borderId="14" xfId="2" applyNumberFormat="1" applyFont="1" applyFill="1" applyBorder="1" applyAlignment="1" applyProtection="1">
      <alignment horizontal="center" vertical="center"/>
    </xf>
    <xf numFmtId="0" fontId="38" fillId="0" borderId="0" xfId="2" applyFont="1" applyFill="1" applyBorder="1" applyAlignment="1" applyProtection="1">
      <alignment horizontal="center" vertical="center"/>
    </xf>
    <xf numFmtId="186" fontId="38" fillId="0" borderId="16" xfId="2" applyNumberFormat="1" applyFont="1" applyFill="1" applyBorder="1" applyAlignment="1" applyProtection="1">
      <alignment horizontal="center" vertical="center"/>
    </xf>
    <xf numFmtId="186" fontId="38" fillId="0" borderId="15" xfId="2" applyNumberFormat="1" applyFont="1" applyFill="1" applyBorder="1" applyAlignment="1" applyProtection="1">
      <alignment horizontal="center" vertical="center"/>
    </xf>
    <xf numFmtId="186" fontId="38" fillId="0" borderId="14" xfId="2" applyNumberFormat="1" applyFont="1" applyFill="1" applyBorder="1" applyAlignment="1" applyProtection="1">
      <alignment horizontal="center" vertical="center"/>
    </xf>
    <xf numFmtId="0" fontId="38" fillId="0" borderId="16" xfId="2" applyFont="1" applyFill="1" applyBorder="1" applyAlignment="1" applyProtection="1">
      <alignment horizontal="center" vertical="center"/>
    </xf>
    <xf numFmtId="0" fontId="38" fillId="0" borderId="15" xfId="2" applyFont="1" applyFill="1" applyBorder="1" applyAlignment="1" applyProtection="1">
      <alignment horizontal="center" vertical="center"/>
    </xf>
    <xf numFmtId="0" fontId="38" fillId="0" borderId="14" xfId="2" applyFont="1" applyFill="1" applyBorder="1" applyAlignment="1" applyProtection="1">
      <alignment horizontal="center" vertical="center"/>
    </xf>
    <xf numFmtId="0" fontId="38" fillId="0" borderId="29" xfId="2" applyFont="1" applyFill="1" applyBorder="1" applyAlignment="1" applyProtection="1">
      <alignment horizontal="center" vertical="center"/>
    </xf>
    <xf numFmtId="0" fontId="38" fillId="0" borderId="0" xfId="2" applyFont="1" applyFill="1" applyAlignment="1" applyProtection="1">
      <alignment vertical="center"/>
    </xf>
    <xf numFmtId="0" fontId="38" fillId="7" borderId="0" xfId="2" applyFont="1" applyFill="1" applyBorder="1" applyAlignment="1" applyProtection="1">
      <alignment vertical="center"/>
    </xf>
    <xf numFmtId="0" fontId="38" fillId="7" borderId="0" xfId="2" applyFont="1" applyFill="1" applyBorder="1" applyAlignment="1" applyProtection="1">
      <alignment horizontal="center" vertical="center"/>
    </xf>
    <xf numFmtId="187" fontId="38" fillId="7" borderId="0" xfId="2" applyNumberFormat="1" applyFont="1" applyFill="1" applyBorder="1" applyAlignment="1" applyProtection="1">
      <alignment horizontal="center" vertical="center"/>
    </xf>
    <xf numFmtId="188" fontId="38" fillId="0" borderId="16" xfId="2" applyNumberFormat="1" applyFont="1" applyFill="1" applyBorder="1" applyAlignment="1" applyProtection="1">
      <alignment horizontal="center" vertical="center"/>
    </xf>
    <xf numFmtId="188" fontId="38" fillId="0" borderId="15" xfId="2" applyNumberFormat="1" applyFont="1" applyFill="1" applyBorder="1" applyAlignment="1" applyProtection="1">
      <alignment horizontal="center" vertical="center"/>
    </xf>
    <xf numFmtId="188" fontId="38" fillId="0" borderId="14" xfId="2" applyNumberFormat="1" applyFont="1" applyFill="1" applyBorder="1" applyAlignment="1" applyProtection="1">
      <alignment horizontal="center" vertical="center"/>
    </xf>
    <xf numFmtId="0" fontId="38" fillId="7" borderId="0" xfId="2" applyFont="1" applyFill="1" applyBorder="1" applyAlignment="1" applyProtection="1">
      <alignment horizontal="left" vertical="center"/>
    </xf>
    <xf numFmtId="0" fontId="38" fillId="0" borderId="0" xfId="2" applyFont="1" applyFill="1" applyBorder="1" applyAlignment="1" applyProtection="1">
      <alignment horizontal="right" vertical="center"/>
    </xf>
    <xf numFmtId="0" fontId="40" fillId="0" borderId="0" xfId="2" applyFont="1" applyFill="1" applyBorder="1" applyAlignment="1" applyProtection="1">
      <alignment vertical="center"/>
    </xf>
    <xf numFmtId="0" fontId="38" fillId="8" borderId="16" xfId="2" applyFont="1" applyFill="1" applyBorder="1" applyAlignment="1" applyProtection="1">
      <alignment horizontal="center" vertical="center"/>
      <protection locked="0"/>
    </xf>
    <xf numFmtId="0" fontId="38" fillId="8" borderId="14" xfId="2" applyFont="1" applyFill="1" applyBorder="1" applyAlignment="1" applyProtection="1">
      <alignment horizontal="center" vertical="center"/>
      <protection locked="0"/>
    </xf>
    <xf numFmtId="186" fontId="38" fillId="7" borderId="0" xfId="2" applyNumberFormat="1" applyFont="1" applyFill="1" applyBorder="1" applyAlignment="1" applyProtection="1">
      <alignment vertical="center"/>
    </xf>
    <xf numFmtId="0" fontId="38" fillId="7" borderId="0" xfId="2" applyFont="1" applyFill="1" applyBorder="1" applyAlignment="1" applyProtection="1">
      <alignment horizontal="right" vertical="center"/>
    </xf>
    <xf numFmtId="0" fontId="38" fillId="7" borderId="0" xfId="2" applyFont="1" applyFill="1" applyBorder="1" applyAlignment="1" applyProtection="1">
      <alignment horizontal="center" vertical="center"/>
    </xf>
    <xf numFmtId="188" fontId="38" fillId="0" borderId="16" xfId="2" applyNumberFormat="1" applyFont="1" applyFill="1" applyBorder="1" applyAlignment="1" applyProtection="1">
      <alignment horizontal="right" vertical="center"/>
    </xf>
    <xf numFmtId="188" fontId="38" fillId="0" borderId="14" xfId="2" applyNumberFormat="1" applyFont="1" applyFill="1" applyBorder="1" applyAlignment="1" applyProtection="1">
      <alignment horizontal="right" vertical="center"/>
    </xf>
    <xf numFmtId="188" fontId="38" fillId="0" borderId="0" xfId="2" applyNumberFormat="1" applyFont="1" applyFill="1" applyAlignment="1" applyProtection="1">
      <alignment vertical="center"/>
    </xf>
    <xf numFmtId="188" fontId="38" fillId="0" borderId="0" xfId="2" applyNumberFormat="1" applyFont="1" applyFill="1" applyBorder="1" applyAlignment="1" applyProtection="1">
      <alignment vertical="center"/>
    </xf>
    <xf numFmtId="188" fontId="38" fillId="0" borderId="16" xfId="3" applyNumberFormat="1" applyFont="1" applyFill="1" applyBorder="1" applyAlignment="1" applyProtection="1">
      <alignment horizontal="right" vertical="center"/>
    </xf>
    <xf numFmtId="188" fontId="38" fillId="0" borderId="14" xfId="3" applyNumberFormat="1" applyFont="1" applyFill="1" applyBorder="1" applyAlignment="1" applyProtection="1">
      <alignment horizontal="right" vertical="center"/>
    </xf>
    <xf numFmtId="187" fontId="38" fillId="7" borderId="0" xfId="3" applyNumberFormat="1" applyFont="1" applyFill="1" applyBorder="1" applyAlignment="1" applyProtection="1">
      <alignment vertical="center"/>
    </xf>
    <xf numFmtId="188" fontId="38" fillId="8" borderId="16" xfId="3" applyNumberFormat="1" applyFont="1" applyFill="1" applyBorder="1" applyAlignment="1" applyProtection="1">
      <alignment horizontal="right" vertical="center"/>
      <protection locked="0"/>
    </xf>
    <xf numFmtId="188" fontId="38" fillId="8" borderId="14" xfId="3" applyNumberFormat="1" applyFont="1" applyFill="1" applyBorder="1" applyAlignment="1" applyProtection="1">
      <alignment horizontal="right" vertical="center"/>
      <protection locked="0"/>
    </xf>
    <xf numFmtId="188" fontId="38" fillId="8" borderId="16" xfId="2" applyNumberFormat="1" applyFont="1" applyFill="1" applyBorder="1" applyAlignment="1" applyProtection="1">
      <alignment horizontal="right" vertical="center"/>
      <protection locked="0"/>
    </xf>
    <xf numFmtId="188" fontId="38" fillId="8" borderId="14" xfId="2" applyNumberFormat="1" applyFont="1" applyFill="1" applyBorder="1" applyAlignment="1" applyProtection="1">
      <alignment horizontal="right" vertical="center"/>
      <protection locked="0"/>
    </xf>
    <xf numFmtId="187" fontId="38" fillId="7" borderId="0" xfId="3" applyNumberFormat="1" applyFont="1" applyFill="1" applyBorder="1" applyAlignment="1" applyProtection="1">
      <alignment horizontal="right" vertical="center"/>
    </xf>
    <xf numFmtId="178" fontId="38" fillId="7" borderId="0" xfId="2" applyNumberFormat="1" applyFont="1" applyFill="1" applyBorder="1" applyAlignment="1" applyProtection="1">
      <alignment horizontal="center" vertical="center"/>
    </xf>
    <xf numFmtId="0" fontId="38" fillId="0" borderId="0" xfId="2" applyFont="1" applyFill="1" applyBorder="1" applyAlignment="1" applyProtection="1">
      <alignment horizontal="centerContinuous" vertical="center"/>
    </xf>
    <xf numFmtId="0" fontId="36" fillId="0" borderId="0" xfId="2" applyFont="1" applyFill="1" applyBorder="1" applyAlignment="1" applyProtection="1">
      <alignment horizontal="center" vertical="center" wrapText="1"/>
    </xf>
    <xf numFmtId="0" fontId="38" fillId="0" borderId="0" xfId="2" applyFont="1" applyFill="1" applyBorder="1" applyAlignment="1" applyProtection="1">
      <alignment horizontal="center" vertical="center"/>
    </xf>
    <xf numFmtId="0" fontId="36" fillId="0" borderId="0" xfId="2" applyFont="1" applyFill="1" applyBorder="1" applyAlignment="1" applyProtection="1">
      <alignment horizontal="left" vertical="center"/>
    </xf>
    <xf numFmtId="0" fontId="41" fillId="0" borderId="0" xfId="2" applyFont="1" applyFill="1" applyBorder="1" applyAlignment="1" applyProtection="1">
      <alignment vertical="center" shrinkToFit="1"/>
    </xf>
    <xf numFmtId="0" fontId="36" fillId="0" borderId="0" xfId="2" applyFont="1" applyFill="1" applyBorder="1" applyAlignment="1" applyProtection="1">
      <alignment vertical="center" shrinkToFit="1"/>
    </xf>
    <xf numFmtId="0" fontId="42" fillId="0" borderId="0" xfId="2" applyFont="1" applyFill="1" applyAlignment="1" applyProtection="1">
      <alignment vertical="center"/>
    </xf>
    <xf numFmtId="0" fontId="43" fillId="8" borderId="91" xfId="2" applyFont="1" applyFill="1" applyBorder="1" applyAlignment="1" applyProtection="1">
      <alignment horizontal="left" vertical="center" wrapText="1"/>
      <protection locked="0"/>
    </xf>
    <xf numFmtId="0" fontId="43" fillId="8" borderId="92" xfId="2" applyFont="1" applyFill="1" applyBorder="1" applyAlignment="1" applyProtection="1">
      <alignment horizontal="left" vertical="center" wrapText="1"/>
      <protection locked="0"/>
    </xf>
    <xf numFmtId="0" fontId="43" fillId="8" borderId="93" xfId="2" applyFont="1" applyFill="1" applyBorder="1" applyAlignment="1" applyProtection="1">
      <alignment horizontal="left" vertical="center" wrapText="1"/>
      <protection locked="0"/>
    </xf>
    <xf numFmtId="189" fontId="44" fillId="7" borderId="91" xfId="3" applyNumberFormat="1" applyFont="1" applyFill="1" applyBorder="1" applyAlignment="1" applyProtection="1">
      <alignment horizontal="center" vertical="center" wrapText="1"/>
    </xf>
    <xf numFmtId="189" fontId="44" fillId="7" borderId="93" xfId="3" applyNumberFormat="1" applyFont="1" applyFill="1" applyBorder="1" applyAlignment="1" applyProtection="1">
      <alignment horizontal="center" vertical="center" wrapText="1"/>
    </xf>
    <xf numFmtId="189" fontId="44" fillId="7" borderId="91" xfId="2" applyNumberFormat="1" applyFont="1" applyFill="1" applyBorder="1" applyAlignment="1" applyProtection="1">
      <alignment horizontal="center" vertical="center" wrapText="1"/>
    </xf>
    <xf numFmtId="189" fontId="44" fillId="7" borderId="93" xfId="2" applyNumberFormat="1" applyFont="1" applyFill="1" applyBorder="1" applyAlignment="1" applyProtection="1">
      <alignment horizontal="center" vertical="center" wrapText="1"/>
    </xf>
    <xf numFmtId="189" fontId="43" fillId="8" borderId="94" xfId="2" applyNumberFormat="1" applyFont="1" applyFill="1" applyBorder="1" applyAlignment="1" applyProtection="1">
      <alignment horizontal="center" vertical="center" shrinkToFit="1"/>
      <protection locked="0"/>
    </xf>
    <xf numFmtId="189" fontId="43" fillId="8" borderId="95" xfId="2" applyNumberFormat="1" applyFont="1" applyFill="1" applyBorder="1" applyAlignment="1" applyProtection="1">
      <alignment horizontal="center" vertical="center" shrinkToFit="1"/>
      <protection locked="0"/>
    </xf>
    <xf numFmtId="189" fontId="43" fillId="8" borderId="96" xfId="2" applyNumberFormat="1" applyFont="1" applyFill="1" applyBorder="1" applyAlignment="1" applyProtection="1">
      <alignment horizontal="center" vertical="center" shrinkToFit="1"/>
      <protection locked="0"/>
    </xf>
    <xf numFmtId="0" fontId="43" fillId="8" borderId="91" xfId="2" applyFont="1" applyFill="1" applyBorder="1" applyAlignment="1" applyProtection="1">
      <alignment horizontal="center" vertical="center" wrapText="1"/>
      <protection locked="0"/>
    </xf>
    <xf numFmtId="0" fontId="43" fillId="8" borderId="92" xfId="2" applyFont="1" applyFill="1" applyBorder="1" applyAlignment="1" applyProtection="1">
      <alignment horizontal="center" vertical="center" wrapText="1"/>
      <protection locked="0"/>
    </xf>
    <xf numFmtId="0" fontId="43" fillId="8" borderId="97" xfId="2" applyFont="1" applyFill="1" applyBorder="1" applyAlignment="1" applyProtection="1">
      <alignment horizontal="center" vertical="center" wrapText="1"/>
      <protection locked="0"/>
    </xf>
    <xf numFmtId="0" fontId="43" fillId="9" borderId="98" xfId="2" applyFont="1" applyFill="1" applyBorder="1" applyAlignment="1" applyProtection="1">
      <alignment horizontal="center" vertical="center" shrinkToFit="1"/>
      <protection locked="0"/>
    </xf>
    <xf numFmtId="0" fontId="43" fillId="9" borderId="92" xfId="2" applyFont="1" applyFill="1" applyBorder="1" applyAlignment="1" applyProtection="1">
      <alignment horizontal="center" vertical="center" shrinkToFit="1"/>
      <protection locked="0"/>
    </xf>
    <xf numFmtId="0" fontId="43" fillId="9" borderId="97" xfId="2" applyFont="1" applyFill="1" applyBorder="1" applyAlignment="1" applyProtection="1">
      <alignment horizontal="center" vertical="center" shrinkToFit="1"/>
      <protection locked="0"/>
    </xf>
    <xf numFmtId="0" fontId="43" fillId="9" borderId="98" xfId="2" applyFont="1" applyFill="1" applyBorder="1" applyAlignment="1" applyProtection="1">
      <alignment horizontal="center" vertical="center" wrapText="1"/>
      <protection locked="0"/>
    </xf>
    <xf numFmtId="0" fontId="43" fillId="9" borderId="97" xfId="2" applyFont="1" applyFill="1" applyBorder="1" applyAlignment="1" applyProtection="1">
      <alignment horizontal="center" vertical="center" wrapText="1"/>
      <protection locked="0"/>
    </xf>
    <xf numFmtId="0" fontId="36" fillId="9" borderId="98" xfId="2" applyFont="1" applyFill="1" applyBorder="1" applyAlignment="1" applyProtection="1">
      <alignment horizontal="center" vertical="center" wrapText="1"/>
      <protection locked="0"/>
    </xf>
    <xf numFmtId="0" fontId="36" fillId="9" borderId="93" xfId="2" applyFont="1" applyFill="1" applyBorder="1" applyAlignment="1" applyProtection="1">
      <alignment horizontal="center" vertical="center" wrapText="1"/>
      <protection locked="0"/>
    </xf>
    <xf numFmtId="0" fontId="43" fillId="0" borderId="99" xfId="2" applyFont="1" applyFill="1" applyBorder="1" applyAlignment="1" applyProtection="1">
      <alignment vertical="center"/>
    </xf>
    <xf numFmtId="0" fontId="43" fillId="8" borderId="100" xfId="2" applyFont="1" applyFill="1" applyBorder="1" applyAlignment="1" applyProtection="1">
      <alignment horizontal="left" vertical="center" wrapText="1"/>
      <protection locked="0"/>
    </xf>
    <xf numFmtId="0" fontId="43" fillId="8" borderId="15" xfId="2" applyFont="1" applyFill="1" applyBorder="1" applyAlignment="1" applyProtection="1">
      <alignment horizontal="left" vertical="center" wrapText="1"/>
      <protection locked="0"/>
    </xf>
    <xf numFmtId="0" fontId="43" fillId="8" borderId="101" xfId="2" applyFont="1" applyFill="1" applyBorder="1" applyAlignment="1" applyProtection="1">
      <alignment horizontal="left" vertical="center" wrapText="1"/>
      <protection locked="0"/>
    </xf>
    <xf numFmtId="189" fontId="44" fillId="7" borderId="100" xfId="3" applyNumberFormat="1" applyFont="1" applyFill="1" applyBorder="1" applyAlignment="1" applyProtection="1">
      <alignment horizontal="center" vertical="center" wrapText="1"/>
    </xf>
    <xf numFmtId="189" fontId="44" fillId="7" borderId="101" xfId="3" applyNumberFormat="1" applyFont="1" applyFill="1" applyBorder="1" applyAlignment="1" applyProtection="1">
      <alignment horizontal="center" vertical="center" wrapText="1"/>
    </xf>
    <xf numFmtId="189" fontId="44" fillId="7" borderId="100" xfId="2" applyNumberFormat="1" applyFont="1" applyFill="1" applyBorder="1" applyAlignment="1" applyProtection="1">
      <alignment horizontal="center" vertical="center" wrapText="1"/>
    </xf>
    <xf numFmtId="189" fontId="44" fillId="7" borderId="101" xfId="2" applyNumberFormat="1" applyFont="1" applyFill="1" applyBorder="1" applyAlignment="1" applyProtection="1">
      <alignment horizontal="center" vertical="center" wrapText="1"/>
    </xf>
    <xf numFmtId="189" fontId="43" fillId="8" borderId="102" xfId="2" applyNumberFormat="1" applyFont="1" applyFill="1" applyBorder="1" applyAlignment="1" applyProtection="1">
      <alignment horizontal="center" vertical="center" shrinkToFit="1"/>
      <protection locked="0"/>
    </xf>
    <xf numFmtId="189" fontId="43" fillId="8" borderId="8" xfId="2" applyNumberFormat="1" applyFont="1" applyFill="1" applyBorder="1" applyAlignment="1" applyProtection="1">
      <alignment horizontal="center" vertical="center" shrinkToFit="1"/>
      <protection locked="0"/>
    </xf>
    <xf numFmtId="189" fontId="43" fillId="8" borderId="103" xfId="2" applyNumberFormat="1" applyFont="1" applyFill="1" applyBorder="1" applyAlignment="1" applyProtection="1">
      <alignment horizontal="center" vertical="center" shrinkToFit="1"/>
      <protection locked="0"/>
    </xf>
    <xf numFmtId="0" fontId="43" fillId="8" borderId="100" xfId="2" applyFont="1" applyFill="1" applyBorder="1" applyAlignment="1" applyProtection="1">
      <alignment horizontal="center" vertical="center" wrapText="1"/>
      <protection locked="0"/>
    </xf>
    <xf numFmtId="0" fontId="43" fillId="8" borderId="15" xfId="2" applyFont="1" applyFill="1" applyBorder="1" applyAlignment="1" applyProtection="1">
      <alignment horizontal="center" vertical="center" wrapText="1"/>
      <protection locked="0"/>
    </xf>
    <xf numFmtId="0" fontId="43" fillId="8" borderId="14" xfId="2" applyFont="1" applyFill="1" applyBorder="1" applyAlignment="1" applyProtection="1">
      <alignment horizontal="center" vertical="center" wrapText="1"/>
      <protection locked="0"/>
    </xf>
    <xf numFmtId="0" fontId="43" fillId="9" borderId="16" xfId="2" applyFont="1" applyFill="1" applyBorder="1" applyAlignment="1" applyProtection="1">
      <alignment horizontal="center" vertical="center" shrinkToFit="1"/>
      <protection locked="0"/>
    </xf>
    <xf numFmtId="0" fontId="43" fillId="9" borderId="15" xfId="2" applyFont="1" applyFill="1" applyBorder="1" applyAlignment="1" applyProtection="1">
      <alignment horizontal="center" vertical="center" shrinkToFit="1"/>
      <protection locked="0"/>
    </xf>
    <xf numFmtId="0" fontId="43" fillId="9" borderId="14" xfId="2" applyFont="1" applyFill="1" applyBorder="1" applyAlignment="1" applyProtection="1">
      <alignment horizontal="center" vertical="center" shrinkToFit="1"/>
      <protection locked="0"/>
    </xf>
    <xf numFmtId="0" fontId="43" fillId="9" borderId="16" xfId="2" applyFont="1" applyFill="1" applyBorder="1" applyAlignment="1" applyProtection="1">
      <alignment horizontal="center" vertical="center" wrapText="1"/>
      <protection locked="0"/>
    </xf>
    <xf numFmtId="0" fontId="43" fillId="9" borderId="14" xfId="2" applyFont="1" applyFill="1" applyBorder="1" applyAlignment="1" applyProtection="1">
      <alignment horizontal="center" vertical="center" wrapText="1"/>
      <protection locked="0"/>
    </xf>
    <xf numFmtId="0" fontId="36" fillId="9" borderId="16" xfId="2" applyFont="1" applyFill="1" applyBorder="1" applyAlignment="1" applyProtection="1">
      <alignment horizontal="center" vertical="center" wrapText="1"/>
      <protection locked="0"/>
    </xf>
    <xf numFmtId="0" fontId="36" fillId="9" borderId="101" xfId="2" applyFont="1" applyFill="1" applyBorder="1" applyAlignment="1" applyProtection="1">
      <alignment horizontal="center" vertical="center" wrapText="1"/>
      <protection locked="0"/>
    </xf>
    <xf numFmtId="0" fontId="43" fillId="0" borderId="104" xfId="2" applyFont="1" applyFill="1" applyBorder="1" applyAlignment="1" applyProtection="1">
      <alignment vertical="center"/>
    </xf>
    <xf numFmtId="0" fontId="43" fillId="8" borderId="105" xfId="2" applyFont="1" applyFill="1" applyBorder="1" applyAlignment="1" applyProtection="1">
      <alignment horizontal="left" vertical="center" wrapText="1"/>
      <protection locked="0"/>
    </xf>
    <xf numFmtId="0" fontId="43" fillId="8" borderId="106" xfId="2" applyFont="1" applyFill="1" applyBorder="1" applyAlignment="1" applyProtection="1">
      <alignment horizontal="left" vertical="center" wrapText="1"/>
      <protection locked="0"/>
    </xf>
    <xf numFmtId="0" fontId="43" fillId="8" borderId="107" xfId="2" applyFont="1" applyFill="1" applyBorder="1" applyAlignment="1" applyProtection="1">
      <alignment horizontal="left" vertical="center" wrapText="1"/>
      <protection locked="0"/>
    </xf>
    <xf numFmtId="189" fontId="44" fillId="7" borderId="105" xfId="3" applyNumberFormat="1" applyFont="1" applyFill="1" applyBorder="1" applyAlignment="1" applyProtection="1">
      <alignment horizontal="center" vertical="center" wrapText="1"/>
    </xf>
    <xf numFmtId="189" fontId="44" fillId="7" borderId="107" xfId="3" applyNumberFormat="1" applyFont="1" applyFill="1" applyBorder="1" applyAlignment="1" applyProtection="1">
      <alignment horizontal="center" vertical="center" wrapText="1"/>
    </xf>
    <xf numFmtId="189" fontId="44" fillId="7" borderId="105" xfId="2" applyNumberFormat="1" applyFont="1" applyFill="1" applyBorder="1" applyAlignment="1" applyProtection="1">
      <alignment horizontal="center" vertical="center" wrapText="1"/>
    </xf>
    <xf numFmtId="189" fontId="44" fillId="7" borderId="107" xfId="2" applyNumberFormat="1" applyFont="1" applyFill="1" applyBorder="1" applyAlignment="1" applyProtection="1">
      <alignment horizontal="center" vertical="center" wrapText="1"/>
    </xf>
    <xf numFmtId="189" fontId="43" fillId="8" borderId="108" xfId="2" applyNumberFormat="1" applyFont="1" applyFill="1" applyBorder="1" applyAlignment="1" applyProtection="1">
      <alignment horizontal="center" vertical="center" shrinkToFit="1"/>
      <protection locked="0"/>
    </xf>
    <xf numFmtId="189" fontId="43" fillId="8" borderId="109" xfId="2" applyNumberFormat="1" applyFont="1" applyFill="1" applyBorder="1" applyAlignment="1" applyProtection="1">
      <alignment horizontal="center" vertical="center" shrinkToFit="1"/>
      <protection locked="0"/>
    </xf>
    <xf numFmtId="189" fontId="43" fillId="8" borderId="110" xfId="2" applyNumberFormat="1" applyFont="1" applyFill="1" applyBorder="1" applyAlignment="1" applyProtection="1">
      <alignment horizontal="center" vertical="center" shrinkToFit="1"/>
      <protection locked="0"/>
    </xf>
    <xf numFmtId="0" fontId="43" fillId="8" borderId="105" xfId="2" applyFont="1" applyFill="1" applyBorder="1" applyAlignment="1" applyProtection="1">
      <alignment horizontal="center" vertical="center" wrapText="1"/>
      <protection locked="0"/>
    </xf>
    <xf numFmtId="0" fontId="43" fillId="8" borderId="106" xfId="2" applyFont="1" applyFill="1" applyBorder="1" applyAlignment="1" applyProtection="1">
      <alignment horizontal="center" vertical="center" wrapText="1"/>
      <protection locked="0"/>
    </xf>
    <xf numFmtId="0" fontId="43" fillId="8" borderId="111" xfId="2" applyFont="1" applyFill="1" applyBorder="1" applyAlignment="1" applyProtection="1">
      <alignment horizontal="center" vertical="center" wrapText="1"/>
      <protection locked="0"/>
    </xf>
    <xf numFmtId="0" fontId="43" fillId="9" borderId="112" xfId="2" applyFont="1" applyFill="1" applyBorder="1" applyAlignment="1" applyProtection="1">
      <alignment horizontal="center" vertical="center" shrinkToFit="1"/>
      <protection locked="0"/>
    </xf>
    <xf numFmtId="0" fontId="43" fillId="9" borderId="106" xfId="2" applyFont="1" applyFill="1" applyBorder="1" applyAlignment="1" applyProtection="1">
      <alignment horizontal="center" vertical="center" shrinkToFit="1"/>
      <protection locked="0"/>
    </xf>
    <xf numFmtId="0" fontId="43" fillId="9" borderId="111" xfId="2" applyFont="1" applyFill="1" applyBorder="1" applyAlignment="1" applyProtection="1">
      <alignment horizontal="center" vertical="center" shrinkToFit="1"/>
      <protection locked="0"/>
    </xf>
    <xf numFmtId="0" fontId="43" fillId="9" borderId="112" xfId="2" applyFont="1" applyFill="1" applyBorder="1" applyAlignment="1" applyProtection="1">
      <alignment horizontal="center" vertical="center" wrapText="1"/>
      <protection locked="0"/>
    </xf>
    <xf numFmtId="0" fontId="43" fillId="9" borderId="111" xfId="2" applyFont="1" applyFill="1" applyBorder="1" applyAlignment="1" applyProtection="1">
      <alignment horizontal="center" vertical="center" wrapText="1"/>
      <protection locked="0"/>
    </xf>
    <xf numFmtId="0" fontId="36" fillId="9" borderId="112" xfId="2" applyFont="1" applyFill="1" applyBorder="1" applyAlignment="1" applyProtection="1">
      <alignment horizontal="center" vertical="center" wrapText="1"/>
      <protection locked="0"/>
    </xf>
    <xf numFmtId="0" fontId="36" fillId="9" borderId="107" xfId="2" applyFont="1" applyFill="1" applyBorder="1" applyAlignment="1" applyProtection="1">
      <alignment horizontal="center" vertical="center" wrapText="1"/>
      <protection locked="0"/>
    </xf>
    <xf numFmtId="0" fontId="43" fillId="0" borderId="113" xfId="2" applyFont="1" applyFill="1" applyBorder="1" applyAlignment="1" applyProtection="1">
      <alignment vertical="center"/>
    </xf>
    <xf numFmtId="0" fontId="43" fillId="0" borderId="44" xfId="2" applyFont="1" applyFill="1" applyBorder="1" applyAlignment="1" applyProtection="1">
      <alignment horizontal="center" vertical="center" wrapText="1"/>
    </xf>
    <xf numFmtId="0" fontId="36" fillId="0" borderId="94" xfId="2" applyFont="1" applyFill="1" applyBorder="1" applyAlignment="1" applyProtection="1">
      <alignment horizontal="center" vertical="center" wrapText="1"/>
    </xf>
    <xf numFmtId="0" fontId="36" fillId="0" borderId="96" xfId="2" applyFont="1" applyFill="1" applyBorder="1" applyAlignment="1" applyProtection="1">
      <alignment horizontal="center" vertical="center" wrapText="1"/>
    </xf>
    <xf numFmtId="0" fontId="43" fillId="0" borderId="95" xfId="2" applyNumberFormat="1" applyFont="1" applyFill="1" applyBorder="1" applyAlignment="1" applyProtection="1">
      <alignment horizontal="center" vertical="center" wrapText="1"/>
    </xf>
    <xf numFmtId="0" fontId="38" fillId="0" borderId="95" xfId="2" applyNumberFormat="1" applyFont="1" applyFill="1" applyBorder="1" applyAlignment="1" applyProtection="1">
      <alignment horizontal="center" vertical="center" wrapText="1"/>
    </xf>
    <xf numFmtId="0" fontId="38" fillId="0" borderId="94" xfId="2" applyNumberFormat="1" applyFont="1" applyFill="1" applyBorder="1" applyAlignment="1" applyProtection="1">
      <alignment horizontal="center" vertical="center" wrapText="1"/>
    </xf>
    <xf numFmtId="0" fontId="38" fillId="0" borderId="96" xfId="2" applyNumberFormat="1" applyFont="1" applyFill="1" applyBorder="1" applyAlignment="1" applyProtection="1">
      <alignment horizontal="center" vertical="center" wrapText="1"/>
    </xf>
    <xf numFmtId="0" fontId="43" fillId="0" borderId="114" xfId="2" applyFont="1" applyFill="1" applyBorder="1" applyAlignment="1" applyProtection="1">
      <alignment horizontal="center" vertical="center" wrapText="1"/>
    </xf>
    <xf numFmtId="0" fontId="43" fillId="0" borderId="115" xfId="2" applyFont="1" applyFill="1" applyBorder="1" applyAlignment="1" applyProtection="1">
      <alignment horizontal="center" vertical="center" wrapText="1"/>
    </xf>
    <xf numFmtId="0" fontId="43" fillId="0" borderId="116" xfId="2" applyFont="1" applyFill="1" applyBorder="1" applyAlignment="1" applyProtection="1">
      <alignment horizontal="center" vertical="center" wrapText="1"/>
    </xf>
    <xf numFmtId="0" fontId="43" fillId="0" borderId="117" xfId="2" applyFont="1" applyFill="1" applyBorder="1" applyAlignment="1" applyProtection="1">
      <alignment horizontal="center" vertical="center" wrapText="1"/>
    </xf>
    <xf numFmtId="0" fontId="43" fillId="0" borderId="43" xfId="2" applyFont="1" applyFill="1" applyBorder="1" applyAlignment="1" applyProtection="1">
      <alignment horizontal="center" vertical="center"/>
    </xf>
    <xf numFmtId="0" fontId="36" fillId="0" borderId="118" xfId="2" applyFont="1" applyFill="1" applyBorder="1" applyAlignment="1" applyProtection="1">
      <alignment horizontal="center" vertical="center" wrapText="1"/>
    </xf>
    <xf numFmtId="0" fontId="36" fillId="0" borderId="119" xfId="2" applyFont="1" applyFill="1" applyBorder="1" applyAlignment="1" applyProtection="1">
      <alignment horizontal="center" vertical="center" wrapText="1"/>
    </xf>
    <xf numFmtId="0" fontId="43" fillId="0" borderId="120" xfId="2" applyFont="1" applyFill="1" applyBorder="1" applyAlignment="1" applyProtection="1">
      <alignment horizontal="center" vertical="center"/>
    </xf>
    <xf numFmtId="0" fontId="38" fillId="0" borderId="7" xfId="2" applyFont="1" applyFill="1" applyBorder="1" applyAlignment="1" applyProtection="1">
      <alignment horizontal="center" vertical="center"/>
    </xf>
    <xf numFmtId="0" fontId="38" fillId="0" borderId="121" xfId="2" applyFont="1" applyFill="1" applyBorder="1" applyAlignment="1" applyProtection="1">
      <alignment horizontal="center" vertical="center"/>
    </xf>
    <xf numFmtId="0" fontId="38" fillId="0" borderId="120" xfId="2" applyFont="1" applyFill="1" applyBorder="1" applyAlignment="1" applyProtection="1">
      <alignment horizontal="center" vertical="center"/>
    </xf>
    <xf numFmtId="0" fontId="43" fillId="0" borderId="122" xfId="2" applyFont="1" applyFill="1" applyBorder="1" applyAlignment="1" applyProtection="1">
      <alignment horizontal="center" vertical="center" wrapText="1"/>
    </xf>
    <xf numFmtId="0" fontId="43" fillId="0" borderId="0" xfId="2" applyFont="1" applyFill="1" applyBorder="1" applyAlignment="1" applyProtection="1">
      <alignment horizontal="center" vertical="center" wrapText="1"/>
    </xf>
    <xf numFmtId="0" fontId="43" fillId="0" borderId="10" xfId="2" applyFont="1" applyFill="1" applyBorder="1" applyAlignment="1" applyProtection="1">
      <alignment horizontal="center" vertical="center" wrapText="1"/>
    </xf>
    <xf numFmtId="0" fontId="43" fillId="0" borderId="25" xfId="2" applyFont="1" applyFill="1" applyBorder="1" applyAlignment="1" applyProtection="1">
      <alignment horizontal="center" vertical="center" wrapText="1"/>
    </xf>
    <xf numFmtId="0" fontId="43" fillId="0" borderId="123" xfId="2" applyFont="1" applyFill="1" applyBorder="1" applyAlignment="1" applyProtection="1">
      <alignment horizontal="center" vertical="center"/>
    </xf>
    <xf numFmtId="0" fontId="43" fillId="0" borderId="18" xfId="2" applyFont="1" applyFill="1" applyBorder="1" applyAlignment="1" applyProtection="1">
      <alignment horizontal="center" vertical="center" wrapText="1"/>
    </xf>
    <xf numFmtId="0" fontId="36" fillId="0" borderId="120" xfId="2" applyFont="1" applyFill="1" applyBorder="1" applyAlignment="1" applyProtection="1">
      <alignment horizontal="center" vertical="center" wrapText="1"/>
    </xf>
    <xf numFmtId="0" fontId="36" fillId="0" borderId="121" xfId="2" applyFont="1" applyFill="1" applyBorder="1" applyAlignment="1" applyProtection="1">
      <alignment horizontal="center" vertical="center" wrapText="1"/>
    </xf>
    <xf numFmtId="0" fontId="43" fillId="0" borderId="100" xfId="2" applyFont="1" applyFill="1" applyBorder="1" applyAlignment="1" applyProtection="1">
      <alignment horizontal="center" vertical="center"/>
    </xf>
    <xf numFmtId="0" fontId="43" fillId="0" borderId="15" xfId="2" applyFont="1" applyFill="1" applyBorder="1" applyAlignment="1" applyProtection="1">
      <alignment horizontal="center" vertical="center"/>
    </xf>
    <xf numFmtId="0" fontId="43" fillId="0" borderId="101" xfId="2" applyFont="1" applyFill="1" applyBorder="1" applyAlignment="1" applyProtection="1">
      <alignment horizontal="center" vertical="center"/>
    </xf>
    <xf numFmtId="0" fontId="36" fillId="0" borderId="124" xfId="2" applyFont="1" applyFill="1" applyBorder="1" applyAlignment="1" applyProtection="1">
      <alignment horizontal="center" vertical="center" wrapText="1"/>
    </xf>
    <xf numFmtId="0" fontId="36" fillId="0" borderId="125" xfId="2" applyFont="1" applyFill="1" applyBorder="1" applyAlignment="1" applyProtection="1">
      <alignment horizontal="center" vertical="center" wrapText="1"/>
    </xf>
    <xf numFmtId="0" fontId="43" fillId="0" borderId="126" xfId="2" applyFont="1" applyFill="1" applyBorder="1" applyAlignment="1" applyProtection="1">
      <alignment horizontal="center" vertical="center"/>
    </xf>
    <xf numFmtId="0" fontId="43" fillId="0" borderId="127" xfId="2" quotePrefix="1" applyFont="1" applyFill="1" applyBorder="1" applyAlignment="1" applyProtection="1">
      <alignment horizontal="center" vertical="center"/>
    </xf>
    <xf numFmtId="0" fontId="43" fillId="0" borderId="128" xfId="2" applyFont="1" applyFill="1" applyBorder="1" applyAlignment="1" applyProtection="1">
      <alignment horizontal="center" vertical="center" wrapText="1"/>
    </xf>
    <xf numFmtId="0" fontId="43" fillId="0" borderId="126" xfId="2" applyFont="1" applyFill="1" applyBorder="1" applyAlignment="1" applyProtection="1">
      <alignment horizontal="center" vertical="center" wrapText="1"/>
    </xf>
    <xf numFmtId="0" fontId="43" fillId="0" borderId="129" xfId="2" applyFont="1" applyFill="1" applyBorder="1" applyAlignment="1" applyProtection="1">
      <alignment horizontal="center" vertical="center" wrapText="1"/>
    </xf>
    <xf numFmtId="0" fontId="43" fillId="0" borderId="130" xfId="2" applyFont="1" applyFill="1" applyBorder="1" applyAlignment="1" applyProtection="1">
      <alignment horizontal="center" vertical="center" wrapText="1"/>
    </xf>
    <xf numFmtId="0" fontId="43" fillId="0" borderId="44" xfId="2" applyFont="1" applyFill="1" applyBorder="1" applyAlignment="1" applyProtection="1">
      <alignment horizontal="center" vertical="center"/>
    </xf>
    <xf numFmtId="0" fontId="36" fillId="0" borderId="0" xfId="2" applyFont="1" applyFill="1" applyAlignment="1">
      <alignment horizontal="right" vertical="center"/>
    </xf>
    <xf numFmtId="0" fontId="36" fillId="0" borderId="0" xfId="2" applyFont="1" applyFill="1" applyAlignment="1" applyProtection="1">
      <alignment horizontal="right" vertical="center"/>
    </xf>
    <xf numFmtId="0" fontId="36" fillId="0" borderId="0" xfId="2" applyFont="1" applyFill="1" applyAlignment="1" applyProtection="1">
      <alignment horizontal="left" vertical="center"/>
    </xf>
    <xf numFmtId="0" fontId="44" fillId="0" borderId="0" xfId="2" applyFont="1" applyFill="1" applyAlignment="1">
      <alignment vertical="center"/>
    </xf>
    <xf numFmtId="0" fontId="44" fillId="0" borderId="0" xfId="2" applyFont="1" applyFill="1" applyAlignment="1">
      <alignment horizontal="right" vertical="center"/>
    </xf>
    <xf numFmtId="0" fontId="44" fillId="0" borderId="0" xfId="2" applyFont="1" applyFill="1" applyAlignment="1" applyProtection="1">
      <alignment vertical="center"/>
    </xf>
    <xf numFmtId="0" fontId="38" fillId="0" borderId="0" xfId="2" applyFont="1" applyProtection="1">
      <alignment vertical="center"/>
    </xf>
    <xf numFmtId="0" fontId="43" fillId="7" borderId="16" xfId="2" applyNumberFormat="1" applyFont="1" applyFill="1" applyBorder="1" applyAlignment="1" applyProtection="1">
      <alignment horizontal="center" vertical="center"/>
    </xf>
    <xf numFmtId="0" fontId="43" fillId="7" borderId="14" xfId="2" applyNumberFormat="1" applyFont="1" applyFill="1" applyBorder="1" applyAlignment="1" applyProtection="1">
      <alignment horizontal="center" vertical="center"/>
    </xf>
    <xf numFmtId="0" fontId="43" fillId="0" borderId="0" xfId="2" applyFont="1" applyProtection="1">
      <alignment vertical="center"/>
    </xf>
    <xf numFmtId="0" fontId="43" fillId="0" borderId="0" xfId="2" applyFont="1" applyFill="1" applyAlignment="1" applyProtection="1">
      <alignment horizontal="center" vertical="center"/>
    </xf>
    <xf numFmtId="0" fontId="43" fillId="0" borderId="0" xfId="2" applyFont="1" applyFill="1" applyAlignment="1" applyProtection="1">
      <alignment horizontal="right" vertical="center"/>
    </xf>
    <xf numFmtId="0" fontId="38" fillId="0" borderId="0" xfId="2" applyFont="1" applyFill="1" applyAlignment="1" applyProtection="1">
      <alignment horizontal="left" vertical="center"/>
    </xf>
    <xf numFmtId="0" fontId="43" fillId="0" borderId="0" xfId="2" applyFont="1" applyFill="1" applyAlignment="1" applyProtection="1">
      <alignment vertical="center"/>
    </xf>
    <xf numFmtId="0" fontId="45" fillId="7" borderId="0" xfId="2" applyFont="1" applyFill="1" applyAlignment="1" applyProtection="1">
      <alignment horizontal="center" vertical="center"/>
    </xf>
    <xf numFmtId="0" fontId="45" fillId="7" borderId="0" xfId="2" applyFont="1" applyFill="1" applyAlignment="1" applyProtection="1">
      <alignment vertical="center"/>
    </xf>
    <xf numFmtId="0" fontId="43" fillId="0" borderId="0" xfId="2" applyFont="1" applyBorder="1" applyAlignment="1" applyProtection="1">
      <alignment horizontal="center" vertical="center"/>
    </xf>
    <xf numFmtId="0" fontId="43" fillId="7" borderId="0" xfId="2" applyFont="1" applyFill="1" applyBorder="1" applyAlignment="1" applyProtection="1">
      <alignment horizontal="left" vertical="center"/>
    </xf>
    <xf numFmtId="186" fontId="43" fillId="7" borderId="0" xfId="2" applyNumberFormat="1" applyFont="1" applyFill="1" applyBorder="1" applyAlignment="1" applyProtection="1">
      <alignment vertical="center"/>
    </xf>
    <xf numFmtId="20" fontId="43" fillId="7" borderId="0" xfId="2" applyNumberFormat="1" applyFont="1" applyFill="1" applyBorder="1" applyAlignment="1" applyProtection="1">
      <alignment horizontal="center" vertical="center"/>
    </xf>
    <xf numFmtId="0" fontId="43" fillId="7" borderId="0" xfId="2" applyFont="1" applyFill="1" applyBorder="1" applyAlignment="1" applyProtection="1">
      <alignment horizontal="center" vertical="center"/>
    </xf>
    <xf numFmtId="20" fontId="43" fillId="7" borderId="0" xfId="2" applyNumberFormat="1" applyFont="1" applyFill="1" applyBorder="1" applyAlignment="1" applyProtection="1">
      <alignment vertical="center"/>
    </xf>
    <xf numFmtId="0" fontId="38" fillId="0" borderId="0" xfId="2" applyFont="1">
      <alignment vertical="center"/>
    </xf>
    <xf numFmtId="0" fontId="43" fillId="8" borderId="16" xfId="2" applyFont="1" applyFill="1" applyBorder="1" applyAlignment="1" applyProtection="1">
      <alignment horizontal="center" vertical="center"/>
      <protection locked="0"/>
    </xf>
    <xf numFmtId="0" fontId="43" fillId="8" borderId="14" xfId="2" applyFont="1" applyFill="1" applyBorder="1" applyAlignment="1" applyProtection="1">
      <alignment horizontal="center" vertical="center"/>
      <protection locked="0"/>
    </xf>
    <xf numFmtId="0" fontId="43" fillId="0" borderId="0" xfId="2" applyFont="1" applyAlignment="1" applyProtection="1">
      <alignment horizontal="right" vertical="center"/>
    </xf>
    <xf numFmtId="0" fontId="43" fillId="0" borderId="0" xfId="2" applyFont="1" applyAlignment="1" applyProtection="1">
      <alignment horizontal="center" vertical="center"/>
    </xf>
    <xf numFmtId="0" fontId="43" fillId="0" borderId="0" xfId="2" applyFont="1" applyBorder="1" applyProtection="1">
      <alignment vertical="center"/>
    </xf>
    <xf numFmtId="0" fontId="43" fillId="7" borderId="0" xfId="2" applyFont="1" applyFill="1" applyBorder="1" applyProtection="1">
      <alignment vertical="center"/>
    </xf>
    <xf numFmtId="0" fontId="43" fillId="7" borderId="0" xfId="2" applyFont="1" applyFill="1" applyBorder="1" applyAlignment="1" applyProtection="1">
      <alignment horizontal="centerContinuous" vertical="center"/>
    </xf>
    <xf numFmtId="0" fontId="38" fillId="7" borderId="0" xfId="2" applyFont="1" applyFill="1" applyBorder="1" applyAlignment="1" applyProtection="1">
      <alignment horizontal="centerContinuous" vertical="center"/>
    </xf>
    <xf numFmtId="0" fontId="44" fillId="7" borderId="0" xfId="2" applyFont="1" applyFill="1" applyBorder="1" applyAlignment="1" applyProtection="1">
      <alignment vertical="center"/>
    </xf>
    <xf numFmtId="0" fontId="43" fillId="7" borderId="0" xfId="2" applyFont="1" applyFill="1" applyBorder="1" applyAlignment="1" applyProtection="1">
      <alignment vertical="center"/>
    </xf>
    <xf numFmtId="0" fontId="44" fillId="0" borderId="0" xfId="2" applyFont="1" applyFill="1" applyAlignment="1" applyProtection="1">
      <alignment horizontal="right" vertical="center"/>
    </xf>
    <xf numFmtId="0" fontId="43" fillId="9" borderId="7" xfId="2" applyFont="1" applyFill="1" applyBorder="1" applyAlignment="1" applyProtection="1">
      <alignment horizontal="center" vertical="center"/>
      <protection locked="0"/>
    </xf>
    <xf numFmtId="0" fontId="43" fillId="0" borderId="0" xfId="2" quotePrefix="1" applyFont="1" applyFill="1" applyAlignment="1" applyProtection="1">
      <alignment horizontal="center" vertical="center"/>
    </xf>
    <xf numFmtId="0" fontId="44" fillId="0" borderId="0" xfId="2" applyFont="1" applyFill="1" applyAlignment="1" applyProtection="1">
      <alignment horizontal="center" vertical="center"/>
    </xf>
    <xf numFmtId="0" fontId="45" fillId="0" borderId="0" xfId="2" applyFont="1" applyFill="1" applyAlignment="1" applyProtection="1">
      <alignment horizontal="left" vertical="center"/>
    </xf>
    <xf numFmtId="0" fontId="45" fillId="0" borderId="0" xfId="2" applyFont="1" applyFill="1" applyAlignment="1" applyProtection="1">
      <alignment vertical="center"/>
    </xf>
    <xf numFmtId="0" fontId="44" fillId="0" borderId="0" xfId="2" applyFont="1" applyBorder="1" applyProtection="1">
      <alignment vertical="center"/>
    </xf>
    <xf numFmtId="0" fontId="44" fillId="7" borderId="0" xfId="2" applyFont="1" applyFill="1" applyBorder="1" applyProtection="1">
      <alignment vertical="center"/>
    </xf>
    <xf numFmtId="0" fontId="44" fillId="7" borderId="0" xfId="2" applyFont="1" applyFill="1" applyBorder="1" applyAlignment="1" applyProtection="1">
      <alignment horizontal="center" vertical="center"/>
    </xf>
    <xf numFmtId="0" fontId="44" fillId="7" borderId="0" xfId="2" applyFont="1" applyFill="1" applyBorder="1" applyAlignment="1" applyProtection="1">
      <alignment horizontal="right" vertical="center"/>
    </xf>
    <xf numFmtId="0" fontId="45" fillId="7" borderId="0" xfId="2" applyFont="1" applyFill="1" applyAlignment="1" applyProtection="1">
      <alignment horizontal="right" vertical="center"/>
    </xf>
    <xf numFmtId="0" fontId="45" fillId="0" borderId="0" xfId="2" applyFont="1" applyFill="1" applyAlignment="1" applyProtection="1">
      <alignment horizontal="right" vertical="center"/>
    </xf>
    <xf numFmtId="0" fontId="44" fillId="0" borderId="0" xfId="2" applyFont="1" applyFill="1" applyAlignment="1" applyProtection="1">
      <alignment horizontal="left" vertical="center"/>
    </xf>
    <xf numFmtId="0" fontId="44" fillId="8" borderId="0" xfId="2" applyFont="1" applyFill="1" applyAlignment="1" applyProtection="1">
      <alignment horizontal="center" vertical="center"/>
      <protection locked="0"/>
    </xf>
    <xf numFmtId="0" fontId="44" fillId="0" borderId="0" xfId="2" applyFont="1" applyFill="1" applyAlignment="1" applyProtection="1">
      <alignment horizontal="center" vertical="center"/>
    </xf>
    <xf numFmtId="0" fontId="43" fillId="0" borderId="0" xfId="2" applyFont="1" applyFill="1" applyAlignment="1">
      <alignment vertical="center"/>
    </xf>
    <xf numFmtId="0" fontId="44" fillId="9" borderId="0" xfId="2" applyFont="1" applyFill="1" applyAlignment="1" applyProtection="1">
      <alignment horizontal="center" vertical="center"/>
      <protection locked="0"/>
    </xf>
    <xf numFmtId="0" fontId="43" fillId="0" borderId="0" xfId="2" applyFont="1" applyFill="1" applyAlignment="1" applyProtection="1">
      <alignment horizontal="left" vertical="center"/>
    </xf>
  </cellXfs>
  <cellStyles count="4">
    <cellStyle name="桁区切り" xfId="1" builtinId="6"/>
    <cellStyle name="桁区切り 2" xfId="3"/>
    <cellStyle name="標準" xfId="0" builtinId="0"/>
    <cellStyle name="標準 2" xfId="2"/>
  </cellStyles>
  <dxfs count="4">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1</xdr:colOff>
      <xdr:row>50</xdr:row>
      <xdr:rowOff>114300</xdr:rowOff>
    </xdr:from>
    <xdr:to>
      <xdr:col>14</xdr:col>
      <xdr:colOff>38101</xdr:colOff>
      <xdr:row>50</xdr:row>
      <xdr:rowOff>115888</xdr:rowOff>
    </xdr:to>
    <xdr:cxnSp macro="">
      <xdr:nvCxnSpPr>
        <xdr:cNvPr id="3" name="直線矢印コネクタ 2"/>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50</xdr:row>
      <xdr:rowOff>114299</xdr:rowOff>
    </xdr:from>
    <xdr:to>
      <xdr:col>14</xdr:col>
      <xdr:colOff>38100</xdr:colOff>
      <xdr:row>54</xdr:row>
      <xdr:rowOff>152403</xdr:rowOff>
    </xdr:to>
    <xdr:cxnSp macro="">
      <xdr:nvCxnSpPr>
        <xdr:cNvPr id="6" name="直線コネクタ 5"/>
        <xdr:cNvCxnSpPr/>
      </xdr:nvCxnSpPr>
      <xdr:spPr>
        <a:xfrm>
          <a:off x="5724525" y="16802099"/>
          <a:ext cx="0" cy="12192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67</xdr:row>
      <xdr:rowOff>0</xdr:rowOff>
    </xdr:from>
    <xdr:to>
      <xdr:col>0</xdr:col>
      <xdr:colOff>266700</xdr:colOff>
      <xdr:row>67</xdr:row>
      <xdr:rowOff>0</xdr:rowOff>
    </xdr:to>
    <xdr:pic>
      <xdr:nvPicPr>
        <xdr:cNvPr id="1702" name="Picture 1" descr="MCj04113200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29</xdr:row>
      <xdr:rowOff>66675</xdr:rowOff>
    </xdr:from>
    <xdr:to>
      <xdr:col>0</xdr:col>
      <xdr:colOff>238125</xdr:colOff>
      <xdr:row>29</xdr:row>
      <xdr:rowOff>238125</xdr:rowOff>
    </xdr:to>
    <xdr:pic>
      <xdr:nvPicPr>
        <xdr:cNvPr id="170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80</xdr:row>
      <xdr:rowOff>57150</xdr:rowOff>
    </xdr:from>
    <xdr:to>
      <xdr:col>0</xdr:col>
      <xdr:colOff>276225</xdr:colOff>
      <xdr:row>80</xdr:row>
      <xdr:rowOff>228600</xdr:rowOff>
    </xdr:to>
    <xdr:pic>
      <xdr:nvPicPr>
        <xdr:cNvPr id="1706"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257175</xdr:colOff>
          <xdr:row>25</xdr:row>
          <xdr:rowOff>104775</xdr:rowOff>
        </xdr:from>
        <xdr:to>
          <xdr:col>6</xdr:col>
          <xdr:colOff>228600</xdr:colOff>
          <xdr:row>25</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25</xdr:row>
          <xdr:rowOff>104775</xdr:rowOff>
        </xdr:from>
        <xdr:to>
          <xdr:col>10</xdr:col>
          <xdr:colOff>295275</xdr:colOff>
          <xdr:row>25</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36420</xdr:colOff>
      <xdr:row>88</xdr:row>
      <xdr:rowOff>2123515</xdr:rowOff>
    </xdr:from>
    <xdr:to>
      <xdr:col>1</xdr:col>
      <xdr:colOff>255495</xdr:colOff>
      <xdr:row>88</xdr:row>
      <xdr:rowOff>2294965</xdr:rowOff>
    </xdr:to>
    <xdr:pic>
      <xdr:nvPicPr>
        <xdr:cNvPr id="1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155" y="36077339"/>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36420</xdr:colOff>
      <xdr:row>89</xdr:row>
      <xdr:rowOff>2123515</xdr:rowOff>
    </xdr:from>
    <xdr:to>
      <xdr:col>1</xdr:col>
      <xdr:colOff>255495</xdr:colOff>
      <xdr:row>89</xdr:row>
      <xdr:rowOff>2294965</xdr:rowOff>
    </xdr:to>
    <xdr:pic>
      <xdr:nvPicPr>
        <xdr:cNvPr id="15"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595" y="2955551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33</xdr:row>
      <xdr:rowOff>47625</xdr:rowOff>
    </xdr:from>
    <xdr:to>
      <xdr:col>7</xdr:col>
      <xdr:colOff>104776</xdr:colOff>
      <xdr:row>33</xdr:row>
      <xdr:rowOff>495302</xdr:rowOff>
    </xdr:to>
    <xdr:sp macro="" textlink="">
      <xdr:nvSpPr>
        <xdr:cNvPr id="12" name="左大かっこ 11"/>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33</xdr:row>
      <xdr:rowOff>28575</xdr:rowOff>
    </xdr:from>
    <xdr:to>
      <xdr:col>8</xdr:col>
      <xdr:colOff>693419</xdr:colOff>
      <xdr:row>33</xdr:row>
      <xdr:rowOff>504823</xdr:rowOff>
    </xdr:to>
    <xdr:sp macro="" textlink="">
      <xdr:nvSpPr>
        <xdr:cNvPr id="13" name="右大かっこ 12"/>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36</xdr:row>
      <xdr:rowOff>28575</xdr:rowOff>
    </xdr:from>
    <xdr:to>
      <xdr:col>6</xdr:col>
      <xdr:colOff>95250</xdr:colOff>
      <xdr:row>36</xdr:row>
      <xdr:rowOff>590550</xdr:rowOff>
    </xdr:to>
    <xdr:sp macro="" textlink="">
      <xdr:nvSpPr>
        <xdr:cNvPr id="14" name="左大かっこ 13"/>
        <xdr:cNvSpPr/>
      </xdr:nvSpPr>
      <xdr:spPr>
        <a:xfrm>
          <a:off x="4295775" y="1047750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36</xdr:row>
      <xdr:rowOff>28574</xdr:rowOff>
    </xdr:from>
    <xdr:to>
      <xdr:col>8</xdr:col>
      <xdr:colOff>685800</xdr:colOff>
      <xdr:row>36</xdr:row>
      <xdr:rowOff>609599</xdr:rowOff>
    </xdr:to>
    <xdr:sp macro="" textlink="">
      <xdr:nvSpPr>
        <xdr:cNvPr id="15" name="右大かっこ 14"/>
        <xdr:cNvSpPr/>
      </xdr:nvSpPr>
      <xdr:spPr>
        <a:xfrm flipV="1">
          <a:off x="6305550" y="1047749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45</xdr:row>
      <xdr:rowOff>28576</xdr:rowOff>
    </xdr:from>
    <xdr:to>
      <xdr:col>6</xdr:col>
      <xdr:colOff>104775</xdr:colOff>
      <xdr:row>46</xdr:row>
      <xdr:rowOff>152399</xdr:rowOff>
    </xdr:to>
    <xdr:sp macro="" textlink="">
      <xdr:nvSpPr>
        <xdr:cNvPr id="16" name="左大かっこ 15"/>
        <xdr:cNvSpPr/>
      </xdr:nvSpPr>
      <xdr:spPr>
        <a:xfrm>
          <a:off x="4314825" y="13211176"/>
          <a:ext cx="47625" cy="63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45</xdr:row>
      <xdr:rowOff>19050</xdr:rowOff>
    </xdr:from>
    <xdr:to>
      <xdr:col>8</xdr:col>
      <xdr:colOff>676275</xdr:colOff>
      <xdr:row>46</xdr:row>
      <xdr:rowOff>152398</xdr:rowOff>
    </xdr:to>
    <xdr:sp macro="" textlink="">
      <xdr:nvSpPr>
        <xdr:cNvPr id="18" name="右大かっこ 17"/>
        <xdr:cNvSpPr/>
      </xdr:nvSpPr>
      <xdr:spPr>
        <a:xfrm>
          <a:off x="6286500" y="12811125"/>
          <a:ext cx="66675" cy="647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49</xdr:row>
      <xdr:rowOff>19049</xdr:rowOff>
    </xdr:from>
    <xdr:to>
      <xdr:col>8</xdr:col>
      <xdr:colOff>695325</xdr:colOff>
      <xdr:row>50</xdr:row>
      <xdr:rowOff>1</xdr:rowOff>
    </xdr:to>
    <xdr:sp macro="" textlink="">
      <xdr:nvSpPr>
        <xdr:cNvPr id="19" name="右大かっこ 18"/>
        <xdr:cNvSpPr/>
      </xdr:nvSpPr>
      <xdr:spPr>
        <a:xfrm>
          <a:off x="6286500" y="143922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49</xdr:row>
      <xdr:rowOff>9526</xdr:rowOff>
    </xdr:from>
    <xdr:to>
      <xdr:col>7</xdr:col>
      <xdr:colOff>64769</xdr:colOff>
      <xdr:row>50</xdr:row>
      <xdr:rowOff>1</xdr:rowOff>
    </xdr:to>
    <xdr:sp macro="" textlink="">
      <xdr:nvSpPr>
        <xdr:cNvPr id="20" name="左大かっこ 19"/>
        <xdr:cNvSpPr/>
      </xdr:nvSpPr>
      <xdr:spPr>
        <a:xfrm>
          <a:off x="4991100" y="14268451"/>
          <a:ext cx="45719"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24</xdr:row>
      <xdr:rowOff>28575</xdr:rowOff>
    </xdr:from>
    <xdr:to>
      <xdr:col>1</xdr:col>
      <xdr:colOff>0</xdr:colOff>
      <xdr:row>26</xdr:row>
      <xdr:rowOff>9525</xdr:rowOff>
    </xdr:to>
    <xdr:cxnSp macro="">
      <xdr:nvCxnSpPr>
        <xdr:cNvPr id="21" name="直線コネクタ 20"/>
        <xdr:cNvCxnSpPr/>
      </xdr:nvCxnSpPr>
      <xdr:spPr>
        <a:xfrm>
          <a:off x="19050" y="6800850"/>
          <a:ext cx="6667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40</xdr:row>
      <xdr:rowOff>0</xdr:rowOff>
    </xdr:from>
    <xdr:to>
      <xdr:col>7</xdr:col>
      <xdr:colOff>76200</xdr:colOff>
      <xdr:row>40</xdr:row>
      <xdr:rowOff>295275</xdr:rowOff>
    </xdr:to>
    <xdr:sp macro="" textlink="">
      <xdr:nvSpPr>
        <xdr:cNvPr id="17" name="左大かっこ 16"/>
        <xdr:cNvSpPr/>
      </xdr:nvSpPr>
      <xdr:spPr>
        <a:xfrm>
          <a:off x="4981575" y="122777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40</xdr:row>
      <xdr:rowOff>0</xdr:rowOff>
    </xdr:from>
    <xdr:to>
      <xdr:col>8</xdr:col>
      <xdr:colOff>685800</xdr:colOff>
      <xdr:row>40</xdr:row>
      <xdr:rowOff>295275</xdr:rowOff>
    </xdr:to>
    <xdr:sp macro="" textlink="">
      <xdr:nvSpPr>
        <xdr:cNvPr id="22" name="右大かっこ 21"/>
        <xdr:cNvSpPr/>
      </xdr:nvSpPr>
      <xdr:spPr>
        <a:xfrm>
          <a:off x="6296025" y="122777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77</xdr:row>
      <xdr:rowOff>0</xdr:rowOff>
    </xdr:from>
    <xdr:to>
      <xdr:col>7</xdr:col>
      <xdr:colOff>581025</xdr:colOff>
      <xdr:row>77</xdr:row>
      <xdr:rowOff>9525</xdr:rowOff>
    </xdr:to>
    <xdr:sp macro="" textlink="">
      <xdr:nvSpPr>
        <xdr:cNvPr id="6460" name="Line 48"/>
        <xdr:cNvSpPr>
          <a:spLocks noChangeShapeType="1"/>
        </xdr:cNvSpPr>
      </xdr:nvSpPr>
      <xdr:spPr bwMode="auto">
        <a:xfrm flipV="1">
          <a:off x="847725" y="18011775"/>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76200</xdr:rowOff>
        </xdr:from>
        <xdr:to>
          <xdr:col>3</xdr:col>
          <xdr:colOff>666750</xdr:colOff>
          <xdr:row>21</xdr:row>
          <xdr:rowOff>285750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76200</xdr:rowOff>
        </xdr:from>
        <xdr:to>
          <xdr:col>5</xdr:col>
          <xdr:colOff>66675</xdr:colOff>
          <xdr:row>21</xdr:row>
          <xdr:rowOff>285750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34</xdr:row>
          <xdr:rowOff>19050</xdr:rowOff>
        </xdr:from>
        <xdr:to>
          <xdr:col>7</xdr:col>
          <xdr:colOff>152400</xdr:colOff>
          <xdr:row>34</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xdr:row>
          <xdr:rowOff>19050</xdr:rowOff>
        </xdr:from>
        <xdr:to>
          <xdr:col>7</xdr:col>
          <xdr:colOff>142875</xdr:colOff>
          <xdr:row>32</xdr:row>
          <xdr:rowOff>228600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19050</xdr:rowOff>
        </xdr:from>
        <xdr:to>
          <xdr:col>8</xdr:col>
          <xdr:colOff>85725</xdr:colOff>
          <xdr:row>32</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37</xdr:row>
          <xdr:rowOff>219075</xdr:rowOff>
        </xdr:from>
        <xdr:to>
          <xdr:col>7</xdr:col>
          <xdr:colOff>47625</xdr:colOff>
          <xdr:row>37</xdr:row>
          <xdr:rowOff>428625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28575</xdr:rowOff>
        </xdr:from>
        <xdr:to>
          <xdr:col>8</xdr:col>
          <xdr:colOff>114300</xdr:colOff>
          <xdr:row>35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37</xdr:row>
          <xdr:rowOff>219075</xdr:rowOff>
        </xdr:from>
        <xdr:to>
          <xdr:col>8</xdr:col>
          <xdr:colOff>9525</xdr:colOff>
          <xdr:row>37</xdr:row>
          <xdr:rowOff>428625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39</xdr:row>
          <xdr:rowOff>28575</xdr:rowOff>
        </xdr:from>
        <xdr:to>
          <xdr:col>7</xdr:col>
          <xdr:colOff>76200</xdr:colOff>
          <xdr:row>39</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39</xdr:row>
          <xdr:rowOff>19050</xdr:rowOff>
        </xdr:from>
        <xdr:to>
          <xdr:col>8</xdr:col>
          <xdr:colOff>19050</xdr:colOff>
          <xdr:row>39</xdr:row>
          <xdr:rowOff>228600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48</xdr:row>
          <xdr:rowOff>0</xdr:rowOff>
        </xdr:from>
        <xdr:to>
          <xdr:col>8</xdr:col>
          <xdr:colOff>28575</xdr:colOff>
          <xdr:row>48</xdr:row>
          <xdr:rowOff>209550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0</xdr:rowOff>
        </xdr:from>
        <xdr:to>
          <xdr:col>7</xdr:col>
          <xdr:colOff>66675</xdr:colOff>
          <xdr:row>44</xdr:row>
          <xdr:rowOff>38100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48</xdr:row>
          <xdr:rowOff>0</xdr:rowOff>
        </xdr:from>
        <xdr:to>
          <xdr:col>7</xdr:col>
          <xdr:colOff>66675</xdr:colOff>
          <xdr:row>48</xdr:row>
          <xdr:rowOff>209550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43</xdr:row>
          <xdr:rowOff>0</xdr:rowOff>
        </xdr:from>
        <xdr:to>
          <xdr:col>8</xdr:col>
          <xdr:colOff>19050</xdr:colOff>
          <xdr:row>44</xdr:row>
          <xdr:rowOff>38100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56</xdr:row>
          <xdr:rowOff>161925</xdr:rowOff>
        </xdr:from>
        <xdr:to>
          <xdr:col>7</xdr:col>
          <xdr:colOff>47625</xdr:colOff>
          <xdr:row>60</xdr:row>
          <xdr:rowOff>28575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0</xdr:rowOff>
        </xdr:from>
        <xdr:to>
          <xdr:col>7</xdr:col>
          <xdr:colOff>47625</xdr:colOff>
          <xdr:row>60</xdr:row>
          <xdr:rowOff>38100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7</xdr:col>
          <xdr:colOff>704850</xdr:colOff>
          <xdr:row>60</xdr:row>
          <xdr:rowOff>19050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0</xdr:rowOff>
        </xdr:from>
        <xdr:to>
          <xdr:col>7</xdr:col>
          <xdr:colOff>695325</xdr:colOff>
          <xdr:row>60</xdr:row>
          <xdr:rowOff>38100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54</xdr:row>
      <xdr:rowOff>19049</xdr:rowOff>
    </xdr:from>
    <xdr:to>
      <xdr:col>8</xdr:col>
      <xdr:colOff>695325</xdr:colOff>
      <xdr:row>55</xdr:row>
      <xdr:rowOff>1</xdr:rowOff>
    </xdr:to>
    <xdr:sp macro="" textlink="">
      <xdr:nvSpPr>
        <xdr:cNvPr id="36" name="右大かっこ 35"/>
        <xdr:cNvSpPr/>
      </xdr:nvSpPr>
      <xdr:spPr>
        <a:xfrm>
          <a:off x="6381750" y="13782674"/>
          <a:ext cx="85725"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54</xdr:row>
      <xdr:rowOff>9526</xdr:rowOff>
    </xdr:from>
    <xdr:to>
      <xdr:col>7</xdr:col>
      <xdr:colOff>64769</xdr:colOff>
      <xdr:row>55</xdr:row>
      <xdr:rowOff>1</xdr:rowOff>
    </xdr:to>
    <xdr:sp macro="" textlink="">
      <xdr:nvSpPr>
        <xdr:cNvPr id="37" name="左大かっこ 36"/>
        <xdr:cNvSpPr/>
      </xdr:nvSpPr>
      <xdr:spPr>
        <a:xfrm>
          <a:off x="5076825" y="13773151"/>
          <a:ext cx="45719"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438150</xdr:colOff>
          <xdr:row>53</xdr:row>
          <xdr:rowOff>0</xdr:rowOff>
        </xdr:from>
        <xdr:to>
          <xdr:col>8</xdr:col>
          <xdr:colOff>28575</xdr:colOff>
          <xdr:row>53</xdr:row>
          <xdr:rowOff>209550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53</xdr:row>
          <xdr:rowOff>0</xdr:rowOff>
        </xdr:from>
        <xdr:to>
          <xdr:col>7</xdr:col>
          <xdr:colOff>66675</xdr:colOff>
          <xdr:row>53</xdr:row>
          <xdr:rowOff>209550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Users/122165/Desktop/20015141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100名）"/>
      <sheetName val="記入方法"/>
      <sheetName val="プルダウン・リスト"/>
    </sheetNames>
    <sheetDataSet>
      <sheetData sheetId="0"/>
      <sheetData sheetId="1"/>
      <sheetData sheetId="2"/>
      <sheetData sheetId="3">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9.xml" Type="http://schemas.openxmlformats.org/officeDocument/2006/relationships/ctrlProp"/><Relationship Id="rId11" Target="../ctrlProps/ctrlProp10.xml" Type="http://schemas.openxmlformats.org/officeDocument/2006/relationships/ctrlProp"/><Relationship Id="rId12" Target="../ctrlProps/ctrlProp11.xml" Type="http://schemas.openxmlformats.org/officeDocument/2006/relationships/ctrlProp"/><Relationship Id="rId13" Target="../ctrlProps/ctrlProp12.xml" Type="http://schemas.openxmlformats.org/officeDocument/2006/relationships/ctrlProp"/><Relationship Id="rId14" Target="../ctrlProps/ctrlProp13.xml" Type="http://schemas.openxmlformats.org/officeDocument/2006/relationships/ctrlProp"/><Relationship Id="rId15" Target="../ctrlProps/ctrlProp14.xml" Type="http://schemas.openxmlformats.org/officeDocument/2006/relationships/ctrlProp"/><Relationship Id="rId16" Target="../ctrlProps/ctrlProp15.xml" Type="http://schemas.openxmlformats.org/officeDocument/2006/relationships/ctrlProp"/><Relationship Id="rId17" Target="../ctrlProps/ctrlProp16.xml" Type="http://schemas.openxmlformats.org/officeDocument/2006/relationships/ctrlProp"/><Relationship Id="rId18" Target="../ctrlProps/ctrlProp17.xml" Type="http://schemas.openxmlformats.org/officeDocument/2006/relationships/ctrlProp"/><Relationship Id="rId19" Target="../ctrlProps/ctrlProp18.xml" Type="http://schemas.openxmlformats.org/officeDocument/2006/relationships/ctrlProp"/><Relationship Id="rId2" Target="../drawings/drawing2.xml" Type="http://schemas.openxmlformats.org/officeDocument/2006/relationships/drawing"/><Relationship Id="rId20" Target="../ctrlProps/ctrlProp19.xml" Type="http://schemas.openxmlformats.org/officeDocument/2006/relationships/ctrlProp"/><Relationship Id="rId21" Target="../ctrlProps/ctrlProp20.xml" Type="http://schemas.openxmlformats.org/officeDocument/2006/relationships/ctrlProp"/><Relationship Id="rId22" Target="../ctrlProps/ctrlProp21.xml" Type="http://schemas.openxmlformats.org/officeDocument/2006/relationships/ctrlProp"/><Relationship Id="rId23" Target="../ctrlProps/ctrlProp22.xml" Type="http://schemas.openxmlformats.org/officeDocument/2006/relationships/ctrlProp"/><Relationship Id="rId24" Target="../ctrlProps/ctrlProp23.xml" Type="http://schemas.openxmlformats.org/officeDocument/2006/relationships/ctrlProp"/><Relationship Id="rId25" Target="../ctrlProps/ctrlProp24.xml" Type="http://schemas.openxmlformats.org/officeDocument/2006/relationships/ctrlProp"/><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67"/>
  <sheetViews>
    <sheetView showGridLines="0" tabSelected="1" view="pageBreakPreview" zoomScaleNormal="100" zoomScaleSheetLayoutView="100" workbookViewId="0">
      <selection sqref="A1:Q1"/>
    </sheetView>
  </sheetViews>
  <sheetFormatPr defaultRowHeight="13.5" x14ac:dyDescent="0.15"/>
  <cols>
    <col min="1" max="1" width="8.375" style="88" customWidth="1"/>
    <col min="2" max="2" width="9.375" style="88" customWidth="1"/>
    <col min="3" max="3" width="8.75" style="88" customWidth="1"/>
    <col min="4" max="15" width="4.375" style="88" customWidth="1"/>
    <col min="16" max="16" width="4.5" style="88" customWidth="1"/>
    <col min="17" max="17" width="4.375" style="88" customWidth="1"/>
    <col min="18" max="21" width="4.625" style="88" customWidth="1"/>
    <col min="22" max="16384" width="9" style="88"/>
  </cols>
  <sheetData>
    <row r="1" spans="1:17" ht="30" customHeight="1" x14ac:dyDescent="0.15">
      <c r="A1" s="334" t="s">
        <v>539</v>
      </c>
      <c r="B1" s="334"/>
      <c r="C1" s="334"/>
      <c r="D1" s="334"/>
      <c r="E1" s="334"/>
      <c r="F1" s="334"/>
      <c r="G1" s="334"/>
      <c r="H1" s="334"/>
      <c r="I1" s="334"/>
      <c r="J1" s="334"/>
      <c r="K1" s="334"/>
      <c r="L1" s="334"/>
      <c r="M1" s="334"/>
      <c r="N1" s="334"/>
      <c r="O1" s="334"/>
      <c r="P1" s="334"/>
      <c r="Q1" s="334"/>
    </row>
    <row r="2" spans="1:17" ht="24" customHeight="1" x14ac:dyDescent="0.15">
      <c r="A2" s="335" t="s">
        <v>371</v>
      </c>
      <c r="B2" s="335"/>
      <c r="C2" s="335"/>
      <c r="D2" s="335"/>
      <c r="E2" s="335"/>
      <c r="F2" s="335"/>
      <c r="G2" s="335"/>
      <c r="H2" s="335"/>
      <c r="I2" s="335"/>
      <c r="J2" s="335"/>
      <c r="K2" s="335"/>
      <c r="L2" s="335"/>
      <c r="M2" s="335"/>
      <c r="N2" s="335"/>
      <c r="O2" s="335"/>
      <c r="P2" s="335"/>
      <c r="Q2" s="335"/>
    </row>
    <row r="3" spans="1:17" s="90" customFormat="1" ht="21.75" customHeight="1" x14ac:dyDescent="0.15">
      <c r="A3" s="91" t="s">
        <v>73</v>
      </c>
      <c r="B3" s="92"/>
      <c r="C3" s="92"/>
      <c r="D3" s="341" t="s">
        <v>74</v>
      </c>
      <c r="E3" s="342"/>
      <c r="F3" s="342"/>
      <c r="G3" s="342"/>
      <c r="H3" s="342"/>
      <c r="I3" s="342"/>
      <c r="J3" s="342"/>
      <c r="K3" s="342"/>
      <c r="L3" s="342"/>
      <c r="M3" s="342"/>
      <c r="N3" s="342"/>
      <c r="O3" s="342"/>
      <c r="P3" s="342"/>
      <c r="Q3" s="343"/>
    </row>
    <row r="4" spans="1:17" s="90" customFormat="1" ht="27" customHeight="1" x14ac:dyDescent="0.15">
      <c r="A4" s="325" t="s">
        <v>540</v>
      </c>
      <c r="B4" s="326"/>
      <c r="C4" s="326"/>
      <c r="D4" s="344"/>
      <c r="E4" s="345"/>
      <c r="F4" s="345"/>
      <c r="G4" s="345"/>
      <c r="H4" s="345"/>
      <c r="I4" s="345"/>
      <c r="J4" s="345"/>
      <c r="K4" s="345"/>
      <c r="L4" s="345"/>
      <c r="M4" s="345"/>
      <c r="N4" s="345"/>
      <c r="O4" s="345"/>
      <c r="P4" s="345"/>
      <c r="Q4" s="346"/>
    </row>
    <row r="5" spans="1:17" s="90" customFormat="1" ht="12" x14ac:dyDescent="0.15"/>
    <row r="6" spans="1:17" s="90" customFormat="1" ht="24" customHeight="1" x14ac:dyDescent="0.15">
      <c r="A6" s="351" t="s">
        <v>90</v>
      </c>
      <c r="B6" s="349" t="s">
        <v>67</v>
      </c>
      <c r="C6" s="349"/>
      <c r="D6" s="93">
        <v>1</v>
      </c>
      <c r="E6" s="93">
        <v>4</v>
      </c>
      <c r="F6" s="93"/>
      <c r="G6" s="93"/>
      <c r="H6" s="93"/>
      <c r="I6" s="93"/>
      <c r="J6" s="93"/>
      <c r="K6" s="93"/>
      <c r="L6" s="93"/>
      <c r="M6" s="93"/>
      <c r="N6" s="338"/>
      <c r="O6" s="338"/>
      <c r="P6" s="338"/>
      <c r="Q6" s="339"/>
    </row>
    <row r="7" spans="1:17" s="90" customFormat="1" ht="18.75" customHeight="1" x14ac:dyDescent="0.15">
      <c r="A7" s="268"/>
      <c r="B7" s="94" t="s">
        <v>68</v>
      </c>
      <c r="C7" s="284" t="s">
        <v>69</v>
      </c>
      <c r="D7" s="284"/>
      <c r="E7" s="284"/>
      <c r="F7" s="284"/>
      <c r="G7" s="284"/>
      <c r="H7" s="284"/>
      <c r="I7" s="284"/>
      <c r="J7" s="284"/>
      <c r="K7" s="284"/>
      <c r="L7" s="284"/>
      <c r="M7" s="284"/>
      <c r="N7" s="284"/>
      <c r="O7" s="284"/>
      <c r="P7" s="284"/>
      <c r="Q7" s="340"/>
    </row>
    <row r="8" spans="1:17" s="90" customFormat="1" ht="35.1" customHeight="1" x14ac:dyDescent="0.15">
      <c r="A8" s="268"/>
      <c r="B8" s="94" t="s">
        <v>70</v>
      </c>
      <c r="C8" s="284" t="s">
        <v>69</v>
      </c>
      <c r="D8" s="284"/>
      <c r="E8" s="284"/>
      <c r="F8" s="284"/>
      <c r="G8" s="284"/>
      <c r="H8" s="284"/>
      <c r="I8" s="284"/>
      <c r="J8" s="284"/>
      <c r="K8" s="284"/>
      <c r="L8" s="284"/>
      <c r="M8" s="284"/>
      <c r="N8" s="284"/>
      <c r="O8" s="284"/>
      <c r="P8" s="284"/>
      <c r="Q8" s="340"/>
    </row>
    <row r="9" spans="1:17" s="90" customFormat="1" ht="35.1" customHeight="1" x14ac:dyDescent="0.15">
      <c r="A9" s="268"/>
      <c r="B9" s="94" t="s">
        <v>71</v>
      </c>
      <c r="C9" s="355" t="s">
        <v>72</v>
      </c>
      <c r="D9" s="355"/>
      <c r="E9" s="355"/>
      <c r="F9" s="355"/>
      <c r="G9" s="355"/>
      <c r="H9" s="355"/>
      <c r="I9" s="355"/>
      <c r="J9" s="355"/>
      <c r="K9" s="355"/>
      <c r="L9" s="355"/>
      <c r="M9" s="355"/>
      <c r="N9" s="355"/>
      <c r="O9" s="355"/>
      <c r="P9" s="355"/>
      <c r="Q9" s="356"/>
    </row>
    <row r="10" spans="1:17" s="90" customFormat="1" ht="30" customHeight="1" x14ac:dyDescent="0.15">
      <c r="A10" s="352"/>
      <c r="B10" s="95" t="s">
        <v>244</v>
      </c>
      <c r="C10" s="353"/>
      <c r="D10" s="353"/>
      <c r="E10" s="353"/>
      <c r="F10" s="353"/>
      <c r="G10" s="353"/>
      <c r="H10" s="353"/>
      <c r="I10" s="353"/>
      <c r="J10" s="353"/>
      <c r="K10" s="353"/>
      <c r="L10" s="353"/>
      <c r="M10" s="353"/>
      <c r="N10" s="353"/>
      <c r="O10" s="353"/>
      <c r="P10" s="353"/>
      <c r="Q10" s="354"/>
    </row>
    <row r="11" spans="1:17" s="90" customFormat="1" ht="15.75" customHeight="1" x14ac:dyDescent="0.15">
      <c r="A11" s="96"/>
      <c r="B11" s="96"/>
      <c r="C11" s="97"/>
      <c r="D11" s="97"/>
      <c r="E11" s="97"/>
      <c r="F11" s="97"/>
      <c r="G11" s="97"/>
      <c r="H11" s="97"/>
      <c r="I11" s="97"/>
      <c r="J11" s="97"/>
      <c r="K11" s="97"/>
      <c r="L11" s="97"/>
      <c r="M11" s="97"/>
      <c r="N11" s="97"/>
      <c r="O11" s="97"/>
      <c r="P11" s="97"/>
      <c r="Q11" s="97"/>
    </row>
    <row r="12" spans="1:17" s="90" customFormat="1" ht="30" customHeight="1" x14ac:dyDescent="0.15">
      <c r="A12" s="350" t="s">
        <v>541</v>
      </c>
      <c r="B12" s="350"/>
      <c r="C12" s="350"/>
      <c r="D12" s="350"/>
      <c r="E12" s="350"/>
      <c r="F12" s="350"/>
      <c r="G12" s="350"/>
      <c r="H12" s="350"/>
      <c r="I12" s="350"/>
      <c r="J12" s="350"/>
      <c r="K12" s="350"/>
      <c r="L12" s="350"/>
      <c r="M12" s="350"/>
      <c r="N12" s="350"/>
      <c r="O12" s="350"/>
      <c r="P12" s="350"/>
      <c r="Q12" s="350"/>
    </row>
    <row r="13" spans="1:17" s="90" customFormat="1" ht="79.5" customHeight="1" x14ac:dyDescent="0.15">
      <c r="A13" s="245" t="s">
        <v>239</v>
      </c>
      <c r="B13" s="245"/>
      <c r="C13" s="245"/>
      <c r="D13" s="245"/>
      <c r="E13" s="245"/>
      <c r="F13" s="245"/>
      <c r="G13" s="245"/>
      <c r="H13" s="245"/>
      <c r="I13" s="245"/>
      <c r="J13" s="245"/>
      <c r="K13" s="245"/>
      <c r="L13" s="245"/>
      <c r="M13" s="245"/>
      <c r="N13" s="245"/>
      <c r="O13" s="245"/>
      <c r="P13" s="245"/>
      <c r="Q13" s="245"/>
    </row>
    <row r="14" spans="1:17" s="90" customFormat="1" ht="20.25" customHeight="1" x14ac:dyDescent="0.15">
      <c r="A14" s="98" t="s">
        <v>329</v>
      </c>
      <c r="P14" s="99"/>
    </row>
    <row r="15" spans="1:17" s="90" customFormat="1" ht="12" x14ac:dyDescent="0.15">
      <c r="A15" s="98" t="s">
        <v>318</v>
      </c>
      <c r="P15" s="221" t="s">
        <v>240</v>
      </c>
      <c r="Q15" s="221"/>
    </row>
    <row r="16" spans="1:17" s="90" customFormat="1" ht="34.5" customHeight="1" x14ac:dyDescent="0.15">
      <c r="A16" s="100" t="s">
        <v>64</v>
      </c>
      <c r="B16" s="218" t="s">
        <v>319</v>
      </c>
      <c r="C16" s="218"/>
      <c r="D16" s="218"/>
      <c r="E16" s="218"/>
      <c r="F16" s="218"/>
      <c r="G16" s="218"/>
      <c r="H16" s="218"/>
      <c r="I16" s="218"/>
      <c r="J16" s="218"/>
      <c r="K16" s="218"/>
      <c r="L16" s="218"/>
      <c r="M16" s="218"/>
      <c r="N16" s="218"/>
      <c r="O16" s="218"/>
      <c r="P16" s="219"/>
      <c r="Q16" s="220"/>
    </row>
    <row r="17" spans="1:17" s="90" customFormat="1" ht="13.5" customHeight="1" x14ac:dyDescent="0.15"/>
    <row r="18" spans="1:17" s="90" customFormat="1" ht="12" x14ac:dyDescent="0.15">
      <c r="A18" s="98" t="s">
        <v>328</v>
      </c>
      <c r="P18" s="221" t="s">
        <v>240</v>
      </c>
      <c r="Q18" s="221"/>
    </row>
    <row r="19" spans="1:17" s="90" customFormat="1" ht="55.5" customHeight="1" x14ac:dyDescent="0.15">
      <c r="A19" s="100" t="s">
        <v>64</v>
      </c>
      <c r="B19" s="218" t="s">
        <v>330</v>
      </c>
      <c r="C19" s="218"/>
      <c r="D19" s="218"/>
      <c r="E19" s="218"/>
      <c r="F19" s="218"/>
      <c r="G19" s="218"/>
      <c r="H19" s="218"/>
      <c r="I19" s="218"/>
      <c r="J19" s="218"/>
      <c r="K19" s="218"/>
      <c r="L19" s="218"/>
      <c r="M19" s="218"/>
      <c r="N19" s="218"/>
      <c r="O19" s="218"/>
      <c r="P19" s="219"/>
      <c r="Q19" s="220"/>
    </row>
    <row r="20" spans="1:17" s="90" customFormat="1" ht="20.25" customHeight="1" x14ac:dyDescent="0.15">
      <c r="A20" s="98" t="s">
        <v>317</v>
      </c>
      <c r="P20" s="99"/>
    </row>
    <row r="21" spans="1:17" s="90" customFormat="1" ht="24" customHeight="1" x14ac:dyDescent="0.15">
      <c r="A21" s="98" t="s">
        <v>309</v>
      </c>
    </row>
    <row r="22" spans="1:17" s="90" customFormat="1" ht="9" customHeight="1" x14ac:dyDescent="0.15"/>
    <row r="23" spans="1:17" s="90" customFormat="1" ht="34.5" customHeight="1" x14ac:dyDescent="0.15">
      <c r="A23" s="347" t="s">
        <v>91</v>
      </c>
      <c r="B23" s="182"/>
      <c r="C23" s="348"/>
      <c r="D23" s="348"/>
      <c r="E23" s="348"/>
      <c r="F23" s="214" t="s">
        <v>92</v>
      </c>
      <c r="G23" s="214"/>
      <c r="H23" s="214"/>
      <c r="I23" s="214"/>
      <c r="J23" s="101"/>
      <c r="K23" s="101"/>
      <c r="L23" s="101"/>
      <c r="M23" s="101"/>
      <c r="N23" s="101"/>
      <c r="O23" s="101"/>
      <c r="P23" s="101"/>
      <c r="Q23" s="102"/>
    </row>
    <row r="24" spans="1:17" s="90" customFormat="1" ht="34.5" customHeight="1" x14ac:dyDescent="0.15">
      <c r="A24" s="268" t="s">
        <v>8</v>
      </c>
      <c r="B24" s="216"/>
      <c r="C24" s="216" t="s">
        <v>269</v>
      </c>
      <c r="D24" s="216"/>
      <c r="E24" s="216"/>
      <c r="F24" s="216"/>
      <c r="G24" s="216"/>
      <c r="H24" s="216"/>
      <c r="I24" s="216"/>
      <c r="J24" s="216"/>
      <c r="K24" s="216"/>
      <c r="L24" s="216"/>
      <c r="M24" s="216"/>
      <c r="N24" s="216"/>
      <c r="O24" s="216"/>
      <c r="P24" s="216"/>
      <c r="Q24" s="217"/>
    </row>
    <row r="25" spans="1:17" s="90" customFormat="1" ht="34.5" customHeight="1" x14ac:dyDescent="0.15">
      <c r="A25" s="268" t="s">
        <v>308</v>
      </c>
      <c r="B25" s="216"/>
      <c r="C25" s="216" t="s">
        <v>270</v>
      </c>
      <c r="D25" s="216"/>
      <c r="E25" s="216"/>
      <c r="F25" s="216"/>
      <c r="G25" s="216"/>
      <c r="H25" s="216"/>
      <c r="I25" s="216"/>
      <c r="J25" s="216"/>
      <c r="K25" s="216"/>
      <c r="L25" s="216"/>
      <c r="M25" s="216"/>
      <c r="N25" s="216"/>
      <c r="O25" s="216"/>
      <c r="P25" s="216"/>
      <c r="Q25" s="217"/>
    </row>
    <row r="26" spans="1:17" s="90" customFormat="1" ht="34.5" customHeight="1" x14ac:dyDescent="0.15">
      <c r="A26" s="268" t="s">
        <v>387</v>
      </c>
      <c r="B26" s="216"/>
      <c r="C26" s="216" t="s">
        <v>432</v>
      </c>
      <c r="D26" s="216"/>
      <c r="E26" s="216"/>
      <c r="F26" s="216"/>
      <c r="G26" s="216"/>
      <c r="H26" s="216"/>
      <c r="I26" s="216"/>
      <c r="J26" s="216"/>
      <c r="K26" s="216"/>
      <c r="L26" s="216"/>
      <c r="M26" s="216"/>
      <c r="N26" s="216"/>
      <c r="O26" s="216"/>
      <c r="P26" s="216"/>
      <c r="Q26" s="217"/>
    </row>
    <row r="27" spans="1:17" s="90" customFormat="1" ht="34.5" customHeight="1" x14ac:dyDescent="0.15">
      <c r="A27" s="268" t="s">
        <v>93</v>
      </c>
      <c r="B27" s="216"/>
      <c r="C27" s="216"/>
      <c r="D27" s="216"/>
      <c r="E27" s="216"/>
      <c r="F27" s="216"/>
      <c r="G27" s="216"/>
      <c r="H27" s="216"/>
      <c r="I27" s="216"/>
      <c r="J27" s="216"/>
      <c r="K27" s="216"/>
      <c r="L27" s="216"/>
      <c r="M27" s="216"/>
      <c r="N27" s="216"/>
      <c r="O27" s="216"/>
      <c r="P27" s="216"/>
      <c r="Q27" s="217"/>
    </row>
    <row r="28" spans="1:17" s="90" customFormat="1" ht="34.5" customHeight="1" x14ac:dyDescent="0.15">
      <c r="A28" s="352" t="s">
        <v>372</v>
      </c>
      <c r="B28" s="247"/>
      <c r="C28" s="277"/>
      <c r="D28" s="277"/>
      <c r="E28" s="277"/>
      <c r="F28" s="247" t="s">
        <v>75</v>
      </c>
      <c r="G28" s="247"/>
      <c r="H28" s="277"/>
      <c r="I28" s="277"/>
      <c r="J28" s="277"/>
      <c r="K28" s="277"/>
      <c r="L28" s="277" t="s">
        <v>94</v>
      </c>
      <c r="M28" s="247"/>
      <c r="N28" s="247"/>
      <c r="O28" s="247"/>
      <c r="P28" s="247"/>
      <c r="Q28" s="248"/>
    </row>
    <row r="29" spans="1:17" s="90" customFormat="1" ht="12.75" thickBot="1" x14ac:dyDescent="0.2">
      <c r="A29" s="136"/>
      <c r="B29" s="156"/>
      <c r="C29" s="136"/>
      <c r="D29" s="136"/>
      <c r="E29" s="136"/>
      <c r="F29" s="156"/>
      <c r="G29" s="156"/>
      <c r="H29" s="136"/>
      <c r="I29" s="136"/>
      <c r="J29" s="136"/>
      <c r="K29" s="136"/>
      <c r="L29" s="136"/>
      <c r="M29" s="156"/>
      <c r="N29" s="156"/>
      <c r="O29" s="156"/>
      <c r="P29" s="156"/>
      <c r="Q29" s="156"/>
    </row>
    <row r="30" spans="1:17" s="90" customFormat="1" ht="21.75" customHeight="1" x14ac:dyDescent="0.15">
      <c r="A30" s="103" t="s">
        <v>95</v>
      </c>
      <c r="B30" s="104"/>
      <c r="C30" s="104"/>
      <c r="D30" s="104"/>
      <c r="E30" s="104"/>
      <c r="F30" s="104"/>
      <c r="G30" s="104"/>
      <c r="H30" s="104"/>
      <c r="I30" s="104"/>
      <c r="J30" s="104"/>
      <c r="K30" s="104"/>
      <c r="L30" s="104"/>
      <c r="M30" s="104"/>
      <c r="N30" s="104"/>
      <c r="O30" s="104"/>
      <c r="P30" s="104"/>
      <c r="Q30" s="105"/>
    </row>
    <row r="31" spans="1:17" s="90" customFormat="1" ht="52.5" customHeight="1" x14ac:dyDescent="0.15">
      <c r="A31" s="332" t="s">
        <v>475</v>
      </c>
      <c r="B31" s="242"/>
      <c r="C31" s="242"/>
      <c r="D31" s="242"/>
      <c r="E31" s="242"/>
      <c r="F31" s="242"/>
      <c r="G31" s="242"/>
      <c r="H31" s="242"/>
      <c r="I31" s="242"/>
      <c r="J31" s="242"/>
      <c r="K31" s="242"/>
      <c r="L31" s="242"/>
      <c r="M31" s="242"/>
      <c r="N31" s="242"/>
      <c r="O31" s="242"/>
      <c r="P31" s="242"/>
      <c r="Q31" s="333"/>
    </row>
    <row r="32" spans="1:17" s="90" customFormat="1" ht="22.5" customHeight="1" x14ac:dyDescent="0.15">
      <c r="A32" s="332" t="s">
        <v>476</v>
      </c>
      <c r="B32" s="242"/>
      <c r="C32" s="242"/>
      <c r="D32" s="242"/>
      <c r="E32" s="242"/>
      <c r="F32" s="242"/>
      <c r="G32" s="242"/>
      <c r="H32" s="242"/>
      <c r="I32" s="242"/>
      <c r="J32" s="242"/>
      <c r="K32" s="242"/>
      <c r="L32" s="242"/>
      <c r="M32" s="242"/>
      <c r="N32" s="242"/>
      <c r="O32" s="242"/>
      <c r="P32" s="242"/>
      <c r="Q32" s="333"/>
    </row>
    <row r="33" spans="1:17" s="90" customFormat="1" ht="37.5" customHeight="1" x14ac:dyDescent="0.15">
      <c r="A33" s="332" t="s">
        <v>477</v>
      </c>
      <c r="B33" s="242"/>
      <c r="C33" s="242"/>
      <c r="D33" s="242"/>
      <c r="E33" s="242"/>
      <c r="F33" s="242"/>
      <c r="G33" s="242"/>
      <c r="H33" s="242"/>
      <c r="I33" s="242"/>
      <c r="J33" s="242"/>
      <c r="K33" s="242"/>
      <c r="L33" s="242"/>
      <c r="M33" s="242"/>
      <c r="N33" s="242"/>
      <c r="O33" s="242"/>
      <c r="P33" s="242"/>
      <c r="Q33" s="333"/>
    </row>
    <row r="34" spans="1:17" s="90" customFormat="1" ht="35.1" customHeight="1" thickBot="1" x14ac:dyDescent="0.2">
      <c r="A34" s="327" t="s">
        <v>233</v>
      </c>
      <c r="B34" s="328"/>
      <c r="C34" s="328"/>
      <c r="D34" s="328"/>
      <c r="E34" s="328"/>
      <c r="F34" s="328"/>
      <c r="G34" s="328"/>
      <c r="H34" s="328"/>
      <c r="I34" s="328"/>
      <c r="J34" s="328"/>
      <c r="K34" s="328"/>
      <c r="L34" s="328"/>
      <c r="M34" s="328"/>
      <c r="N34" s="328"/>
      <c r="O34" s="328"/>
      <c r="P34" s="328"/>
      <c r="Q34" s="329"/>
    </row>
    <row r="35" spans="1:17" s="90" customFormat="1" ht="12" x14ac:dyDescent="0.15">
      <c r="A35" s="90" t="s">
        <v>76</v>
      </c>
    </row>
    <row r="36" spans="1:17" s="90" customFormat="1" ht="12" x14ac:dyDescent="0.15">
      <c r="A36" s="98" t="s">
        <v>77</v>
      </c>
      <c r="P36" s="221" t="s">
        <v>240</v>
      </c>
      <c r="Q36" s="221"/>
    </row>
    <row r="37" spans="1:17" s="90" customFormat="1" ht="18" customHeight="1" x14ac:dyDescent="0.15">
      <c r="A37" s="106" t="s">
        <v>150</v>
      </c>
      <c r="B37" s="359" t="s">
        <v>522</v>
      </c>
      <c r="C37" s="359"/>
      <c r="D37" s="359"/>
      <c r="E37" s="359"/>
      <c r="F37" s="359"/>
      <c r="G37" s="359"/>
      <c r="H37" s="359"/>
      <c r="I37" s="359"/>
      <c r="J37" s="359"/>
      <c r="K37" s="359"/>
      <c r="L37" s="359"/>
      <c r="M37" s="359"/>
      <c r="N37" s="359"/>
      <c r="O37" s="359"/>
      <c r="P37" s="336"/>
      <c r="Q37" s="337"/>
    </row>
    <row r="38" spans="1:17" s="90" customFormat="1" ht="30" customHeight="1" x14ac:dyDescent="0.15">
      <c r="A38" s="107" t="s">
        <v>151</v>
      </c>
      <c r="B38" s="236" t="s">
        <v>523</v>
      </c>
      <c r="C38" s="236"/>
      <c r="D38" s="236"/>
      <c r="E38" s="236"/>
      <c r="F38" s="236"/>
      <c r="G38" s="236"/>
      <c r="H38" s="236"/>
      <c r="I38" s="236"/>
      <c r="J38" s="236"/>
      <c r="K38" s="236"/>
      <c r="L38" s="236"/>
      <c r="M38" s="236"/>
      <c r="N38" s="236"/>
      <c r="O38" s="236"/>
      <c r="P38" s="216"/>
      <c r="Q38" s="217"/>
    </row>
    <row r="39" spans="1:17" s="90" customFormat="1" ht="18" customHeight="1" x14ac:dyDescent="0.15">
      <c r="A39" s="107" t="s">
        <v>152</v>
      </c>
      <c r="B39" s="253" t="s">
        <v>524</v>
      </c>
      <c r="C39" s="253"/>
      <c r="D39" s="253"/>
      <c r="E39" s="253"/>
      <c r="F39" s="253"/>
      <c r="G39" s="253"/>
      <c r="H39" s="253"/>
      <c r="I39" s="253"/>
      <c r="J39" s="253"/>
      <c r="K39" s="253"/>
      <c r="L39" s="253"/>
      <c r="M39" s="253"/>
      <c r="N39" s="253"/>
      <c r="O39" s="253"/>
      <c r="P39" s="216"/>
      <c r="Q39" s="217"/>
    </row>
    <row r="40" spans="1:17" s="90" customFormat="1" ht="30" customHeight="1" x14ac:dyDescent="0.15">
      <c r="A40" s="108" t="s">
        <v>153</v>
      </c>
      <c r="B40" s="265" t="s">
        <v>537</v>
      </c>
      <c r="C40" s="265"/>
      <c r="D40" s="265"/>
      <c r="E40" s="265"/>
      <c r="F40" s="265"/>
      <c r="G40" s="265"/>
      <c r="H40" s="265"/>
      <c r="I40" s="265"/>
      <c r="J40" s="265"/>
      <c r="K40" s="265"/>
      <c r="L40" s="265"/>
      <c r="M40" s="265"/>
      <c r="N40" s="265"/>
      <c r="O40" s="265"/>
      <c r="P40" s="247"/>
      <c r="Q40" s="248"/>
    </row>
    <row r="41" spans="1:17" s="90" customFormat="1" ht="12" x14ac:dyDescent="0.15"/>
    <row r="42" spans="1:17" s="90" customFormat="1" ht="12" x14ac:dyDescent="0.15">
      <c r="A42" s="98" t="s">
        <v>80</v>
      </c>
    </row>
    <row r="43" spans="1:17" s="90" customFormat="1" ht="50.25" customHeight="1" x14ac:dyDescent="0.15">
      <c r="A43" s="109" t="s">
        <v>78</v>
      </c>
      <c r="B43" s="213" t="s">
        <v>373</v>
      </c>
      <c r="C43" s="213"/>
      <c r="D43" s="213"/>
      <c r="E43" s="213"/>
      <c r="F43" s="213"/>
      <c r="G43" s="213"/>
      <c r="H43" s="213"/>
      <c r="I43" s="213"/>
      <c r="J43" s="213"/>
      <c r="K43" s="213"/>
      <c r="L43" s="213"/>
      <c r="M43" s="213"/>
      <c r="N43" s="213"/>
      <c r="O43" s="213"/>
      <c r="P43" s="182"/>
      <c r="Q43" s="183"/>
    </row>
    <row r="44" spans="1:17" s="90" customFormat="1" ht="31.5" customHeight="1" x14ac:dyDescent="0.15">
      <c r="A44" s="110" t="s">
        <v>79</v>
      </c>
      <c r="B44" s="190" t="s">
        <v>374</v>
      </c>
      <c r="C44" s="190"/>
      <c r="D44" s="190"/>
      <c r="E44" s="190"/>
      <c r="F44" s="190"/>
      <c r="G44" s="190"/>
      <c r="H44" s="190"/>
      <c r="I44" s="190"/>
      <c r="J44" s="190"/>
      <c r="K44" s="190"/>
      <c r="L44" s="190"/>
      <c r="M44" s="190"/>
      <c r="N44" s="190"/>
      <c r="O44" s="190"/>
      <c r="P44" s="247"/>
      <c r="Q44" s="248"/>
    </row>
    <row r="45" spans="1:17" s="90" customFormat="1" ht="12" x14ac:dyDescent="0.15"/>
    <row r="46" spans="1:17" s="90" customFormat="1" ht="12" x14ac:dyDescent="0.15">
      <c r="A46" s="98" t="s">
        <v>81</v>
      </c>
    </row>
    <row r="47" spans="1:17" s="90" customFormat="1" ht="36.75" customHeight="1" x14ac:dyDescent="0.15">
      <c r="A47" s="229" t="s">
        <v>544</v>
      </c>
      <c r="B47" s="229"/>
      <c r="C47" s="229"/>
      <c r="D47" s="229"/>
      <c r="E47" s="229"/>
      <c r="F47" s="229"/>
      <c r="G47" s="229"/>
      <c r="H47" s="229"/>
      <c r="I47" s="229"/>
      <c r="J47" s="229"/>
      <c r="K47" s="229"/>
      <c r="L47" s="229"/>
      <c r="M47" s="229"/>
      <c r="N47" s="229"/>
      <c r="O47" s="229"/>
      <c r="P47" s="229"/>
      <c r="Q47" s="229"/>
    </row>
    <row r="48" spans="1:17" s="90" customFormat="1" ht="22.5" customHeight="1" x14ac:dyDescent="0.15">
      <c r="A48" s="209" t="s">
        <v>542</v>
      </c>
      <c r="B48" s="210"/>
      <c r="C48" s="111" t="s">
        <v>375</v>
      </c>
      <c r="D48" s="196" t="s">
        <v>381</v>
      </c>
      <c r="E48" s="196"/>
      <c r="F48" s="196" t="s">
        <v>382</v>
      </c>
      <c r="G48" s="196"/>
      <c r="H48" s="196" t="s">
        <v>383</v>
      </c>
      <c r="I48" s="196"/>
      <c r="J48" s="196" t="s">
        <v>384</v>
      </c>
      <c r="K48" s="196"/>
      <c r="L48" s="196" t="s">
        <v>385</v>
      </c>
      <c r="M48" s="197"/>
      <c r="N48" s="112"/>
      <c r="O48" s="112"/>
      <c r="P48" s="112"/>
      <c r="Q48" s="112"/>
    </row>
    <row r="49" spans="1:16" s="90" customFormat="1" ht="23.25" customHeight="1" x14ac:dyDescent="0.15">
      <c r="A49" s="274" t="s">
        <v>85</v>
      </c>
      <c r="B49" s="191"/>
      <c r="C49" s="113"/>
      <c r="D49" s="191"/>
      <c r="E49" s="191"/>
      <c r="F49" s="191"/>
      <c r="G49" s="191"/>
      <c r="H49" s="191"/>
      <c r="I49" s="191"/>
      <c r="J49" s="191"/>
      <c r="K49" s="191"/>
      <c r="L49" s="191"/>
      <c r="M49" s="192"/>
    </row>
    <row r="50" spans="1:16" s="90" customFormat="1" ht="23.25" customHeight="1" x14ac:dyDescent="0.15">
      <c r="A50" s="274" t="s">
        <v>86</v>
      </c>
      <c r="B50" s="191"/>
      <c r="C50" s="114"/>
      <c r="D50" s="191"/>
      <c r="E50" s="191"/>
      <c r="F50" s="191"/>
      <c r="G50" s="191"/>
      <c r="H50" s="191"/>
      <c r="I50" s="191"/>
      <c r="J50" s="191"/>
      <c r="K50" s="191"/>
      <c r="L50" s="191"/>
      <c r="M50" s="192"/>
    </row>
    <row r="51" spans="1:16" s="90" customFormat="1" ht="23.25" customHeight="1" x14ac:dyDescent="0.15">
      <c r="A51" s="357" t="s">
        <v>87</v>
      </c>
      <c r="B51" s="358"/>
      <c r="C51" s="115">
        <f>C49+C50</f>
        <v>0</v>
      </c>
      <c r="D51" s="275">
        <f>D49+D50</f>
        <v>0</v>
      </c>
      <c r="E51" s="275"/>
      <c r="F51" s="275">
        <f>F49+F50</f>
        <v>0</v>
      </c>
      <c r="G51" s="275"/>
      <c r="H51" s="275">
        <f>H49+H50</f>
        <v>0</v>
      </c>
      <c r="I51" s="275"/>
      <c r="J51" s="275">
        <f>J49+J50</f>
        <v>0</v>
      </c>
      <c r="K51" s="275"/>
      <c r="L51" s="275">
        <f>L49+L50</f>
        <v>0</v>
      </c>
      <c r="M51" s="276"/>
    </row>
    <row r="52" spans="1:16" s="90" customFormat="1" ht="23.25" customHeight="1" x14ac:dyDescent="0.15">
      <c r="A52" s="274" t="s">
        <v>88</v>
      </c>
      <c r="B52" s="191"/>
      <c r="C52" s="114"/>
      <c r="D52" s="191"/>
      <c r="E52" s="191"/>
      <c r="F52" s="191"/>
      <c r="G52" s="191"/>
      <c r="H52" s="191"/>
      <c r="I52" s="191"/>
      <c r="J52" s="191"/>
      <c r="K52" s="191"/>
      <c r="L52" s="191"/>
      <c r="M52" s="192"/>
    </row>
    <row r="53" spans="1:16" s="90" customFormat="1" ht="23.25" customHeight="1" x14ac:dyDescent="0.15">
      <c r="A53" s="274" t="s">
        <v>89</v>
      </c>
      <c r="B53" s="191"/>
      <c r="C53" s="114"/>
      <c r="D53" s="191"/>
      <c r="E53" s="191"/>
      <c r="F53" s="191"/>
      <c r="G53" s="191"/>
      <c r="H53" s="191"/>
      <c r="I53" s="191"/>
      <c r="J53" s="191"/>
      <c r="K53" s="191"/>
      <c r="L53" s="191"/>
      <c r="M53" s="192"/>
    </row>
    <row r="54" spans="1:16" s="90" customFormat="1" ht="23.25" customHeight="1" x14ac:dyDescent="0.15">
      <c r="A54" s="272" t="s">
        <v>9</v>
      </c>
      <c r="B54" s="273"/>
      <c r="C54" s="116">
        <f>C51+C52+C53</f>
        <v>0</v>
      </c>
      <c r="D54" s="323">
        <f>D51+D52+D53</f>
        <v>0</v>
      </c>
      <c r="E54" s="323"/>
      <c r="F54" s="323">
        <f>F51+F52+F53</f>
        <v>0</v>
      </c>
      <c r="G54" s="323"/>
      <c r="H54" s="323">
        <f>H51+H52+H53</f>
        <v>0</v>
      </c>
      <c r="I54" s="323"/>
      <c r="J54" s="323">
        <f>J51+J52+J53</f>
        <v>0</v>
      </c>
      <c r="K54" s="323"/>
      <c r="L54" s="323">
        <f>L51+L52+L53</f>
        <v>0</v>
      </c>
      <c r="M54" s="324"/>
    </row>
    <row r="55" spans="1:16" s="90" customFormat="1" ht="12.75" thickBot="1" x14ac:dyDescent="0.2">
      <c r="A55" s="170"/>
      <c r="B55" s="170"/>
      <c r="C55" s="171"/>
      <c r="D55" s="171"/>
      <c r="E55" s="171"/>
      <c r="F55" s="171"/>
      <c r="G55" s="171"/>
      <c r="H55" s="171"/>
      <c r="I55" s="171"/>
      <c r="J55" s="171"/>
      <c r="K55" s="171"/>
      <c r="L55" s="171"/>
      <c r="M55" s="171"/>
    </row>
    <row r="56" spans="1:16" s="90" customFormat="1" ht="12" x14ac:dyDescent="0.15">
      <c r="A56" s="103"/>
      <c r="B56" s="104"/>
      <c r="C56" s="104"/>
      <c r="D56" s="104"/>
      <c r="E56" s="104"/>
      <c r="F56" s="104"/>
      <c r="G56" s="104"/>
      <c r="H56" s="104"/>
      <c r="I56" s="104"/>
      <c r="J56" s="104"/>
      <c r="K56" s="104"/>
      <c r="L56" s="104"/>
      <c r="M56" s="104"/>
      <c r="N56" s="104"/>
      <c r="O56" s="104"/>
      <c r="P56" s="105"/>
    </row>
    <row r="57" spans="1:16" s="90" customFormat="1" ht="35.1" customHeight="1" x14ac:dyDescent="0.15">
      <c r="A57" s="332" t="s">
        <v>10</v>
      </c>
      <c r="B57" s="242"/>
      <c r="C57" s="242"/>
      <c r="D57" s="242"/>
      <c r="E57" s="242"/>
      <c r="F57" s="242"/>
      <c r="G57" s="242"/>
      <c r="H57" s="242"/>
      <c r="I57" s="242"/>
      <c r="J57" s="242"/>
      <c r="K57" s="242"/>
      <c r="L57" s="242"/>
      <c r="M57" s="242"/>
      <c r="N57" s="242"/>
      <c r="O57" s="242"/>
      <c r="P57" s="333"/>
    </row>
    <row r="58" spans="1:16" s="90" customFormat="1" ht="20.100000000000001" customHeight="1" x14ac:dyDescent="0.15">
      <c r="A58" s="330" t="s">
        <v>11</v>
      </c>
      <c r="B58" s="245"/>
      <c r="C58" s="245"/>
      <c r="D58" s="245"/>
      <c r="E58" s="245"/>
      <c r="F58" s="245"/>
      <c r="G58" s="245"/>
      <c r="H58" s="245"/>
      <c r="I58" s="245"/>
      <c r="J58" s="245"/>
      <c r="K58" s="245"/>
      <c r="L58" s="245"/>
      <c r="M58" s="245"/>
      <c r="N58" s="245"/>
      <c r="O58" s="245"/>
      <c r="P58" s="331"/>
    </row>
    <row r="59" spans="1:16" s="90" customFormat="1" ht="57.75" customHeight="1" thickBot="1" x14ac:dyDescent="0.2">
      <c r="A59" s="327" t="s">
        <v>58</v>
      </c>
      <c r="B59" s="328"/>
      <c r="C59" s="328"/>
      <c r="D59" s="328"/>
      <c r="E59" s="328"/>
      <c r="F59" s="328"/>
      <c r="G59" s="328"/>
      <c r="H59" s="328"/>
      <c r="I59" s="328"/>
      <c r="J59" s="328"/>
      <c r="K59" s="328"/>
      <c r="L59" s="328"/>
      <c r="M59" s="328"/>
      <c r="N59" s="328"/>
      <c r="O59" s="328"/>
      <c r="P59" s="329"/>
    </row>
    <row r="60" spans="1:16" s="90" customFormat="1" ht="12" x14ac:dyDescent="0.15">
      <c r="A60" s="135"/>
      <c r="B60" s="135"/>
      <c r="C60" s="135"/>
      <c r="D60" s="135"/>
      <c r="E60" s="135"/>
      <c r="F60" s="135"/>
      <c r="G60" s="135"/>
      <c r="H60" s="135"/>
      <c r="I60" s="135"/>
      <c r="J60" s="135"/>
      <c r="K60" s="135"/>
      <c r="L60" s="135"/>
      <c r="M60" s="135"/>
      <c r="N60" s="135"/>
      <c r="O60" s="135"/>
      <c r="P60" s="135"/>
    </row>
    <row r="61" spans="1:16" s="90" customFormat="1" ht="12" x14ac:dyDescent="0.15"/>
    <row r="62" spans="1:16" s="90" customFormat="1" ht="12" x14ac:dyDescent="0.15">
      <c r="A62" s="98" t="s">
        <v>436</v>
      </c>
    </row>
    <row r="63" spans="1:16" s="90" customFormat="1" ht="12" x14ac:dyDescent="0.15"/>
    <row r="64" spans="1:16" s="90" customFormat="1" ht="12" x14ac:dyDescent="0.15">
      <c r="A64" s="117" t="s">
        <v>543</v>
      </c>
    </row>
    <row r="65" spans="1:16" s="90" customFormat="1" ht="12" x14ac:dyDescent="0.15">
      <c r="A65" s="229" t="s">
        <v>386</v>
      </c>
      <c r="B65" s="229"/>
      <c r="C65" s="229"/>
      <c r="D65" s="229"/>
      <c r="E65" s="229"/>
      <c r="F65" s="229"/>
      <c r="G65" s="229"/>
      <c r="H65" s="229"/>
      <c r="I65" s="229"/>
      <c r="J65" s="229"/>
      <c r="K65" s="229"/>
      <c r="L65" s="229"/>
      <c r="M65" s="229"/>
      <c r="N65" s="229"/>
      <c r="O65" s="229"/>
    </row>
    <row r="66" spans="1:16" s="90" customFormat="1" ht="21" customHeight="1" x14ac:dyDescent="0.15">
      <c r="A66" s="112"/>
      <c r="B66" s="200" t="s">
        <v>545</v>
      </c>
      <c r="C66" s="201"/>
      <c r="D66" s="196" t="s">
        <v>375</v>
      </c>
      <c r="E66" s="196"/>
      <c r="F66" s="196" t="s">
        <v>376</v>
      </c>
      <c r="G66" s="196"/>
      <c r="H66" s="196" t="s">
        <v>377</v>
      </c>
      <c r="I66" s="196"/>
      <c r="J66" s="196" t="s">
        <v>378</v>
      </c>
      <c r="K66" s="196"/>
      <c r="L66" s="196" t="s">
        <v>379</v>
      </c>
      <c r="M66" s="196"/>
      <c r="N66" s="196" t="s">
        <v>380</v>
      </c>
      <c r="O66" s="197"/>
    </row>
    <row r="67" spans="1:16" s="90" customFormat="1" ht="26.25" customHeight="1" x14ac:dyDescent="0.15">
      <c r="B67" s="211" t="s">
        <v>12</v>
      </c>
      <c r="C67" s="212"/>
      <c r="D67" s="198"/>
      <c r="E67" s="198"/>
      <c r="F67" s="198"/>
      <c r="G67" s="198"/>
      <c r="H67" s="198"/>
      <c r="I67" s="198"/>
      <c r="J67" s="198"/>
      <c r="K67" s="198"/>
      <c r="L67" s="198"/>
      <c r="M67" s="198"/>
      <c r="N67" s="198"/>
      <c r="O67" s="199"/>
    </row>
    <row r="68" spans="1:16" s="90" customFormat="1" ht="12" x14ac:dyDescent="0.15"/>
    <row r="69" spans="1:16" s="90" customFormat="1" ht="12" x14ac:dyDescent="0.15">
      <c r="A69" s="118" t="s">
        <v>547</v>
      </c>
      <c r="B69" s="112"/>
      <c r="C69" s="112"/>
      <c r="D69" s="112"/>
      <c r="E69" s="112"/>
      <c r="F69" s="112"/>
      <c r="G69" s="112"/>
      <c r="H69" s="112"/>
      <c r="I69" s="112"/>
      <c r="J69" s="112"/>
      <c r="K69" s="112"/>
      <c r="L69" s="112"/>
      <c r="M69" s="112"/>
      <c r="N69" s="112"/>
      <c r="O69" s="112"/>
      <c r="P69" s="112"/>
    </row>
    <row r="70" spans="1:16" s="90" customFormat="1" ht="21" customHeight="1" x14ac:dyDescent="0.15">
      <c r="A70" s="112"/>
      <c r="B70" s="200" t="s">
        <v>545</v>
      </c>
      <c r="C70" s="201"/>
      <c r="D70" s="196" t="s">
        <v>375</v>
      </c>
      <c r="E70" s="196"/>
      <c r="F70" s="196" t="s">
        <v>376</v>
      </c>
      <c r="G70" s="196"/>
      <c r="H70" s="196" t="s">
        <v>377</v>
      </c>
      <c r="I70" s="196"/>
      <c r="J70" s="196" t="s">
        <v>378</v>
      </c>
      <c r="K70" s="196"/>
      <c r="L70" s="196" t="s">
        <v>379</v>
      </c>
      <c r="M70" s="196"/>
      <c r="N70" s="196" t="s">
        <v>380</v>
      </c>
      <c r="O70" s="197"/>
      <c r="P70" s="112"/>
    </row>
    <row r="71" spans="1:16" s="90" customFormat="1" ht="26.25" customHeight="1" x14ac:dyDescent="0.15">
      <c r="A71" s="112"/>
      <c r="B71" s="207" t="s">
        <v>434</v>
      </c>
      <c r="C71" s="208"/>
      <c r="D71" s="198"/>
      <c r="E71" s="198"/>
      <c r="F71" s="198"/>
      <c r="G71" s="198"/>
      <c r="H71" s="198"/>
      <c r="I71" s="198"/>
      <c r="J71" s="198"/>
      <c r="K71" s="198"/>
      <c r="L71" s="198"/>
      <c r="M71" s="198"/>
      <c r="N71" s="198"/>
      <c r="O71" s="199"/>
      <c r="P71" s="112"/>
    </row>
    <row r="72" spans="1:16" s="90" customFormat="1" ht="12" x14ac:dyDescent="0.15">
      <c r="A72" s="112"/>
      <c r="B72" s="89"/>
      <c r="C72" s="119"/>
      <c r="D72" s="119"/>
      <c r="E72" s="119"/>
      <c r="F72" s="119"/>
      <c r="G72" s="119"/>
      <c r="H72" s="119"/>
      <c r="I72" s="119"/>
      <c r="J72" s="119"/>
      <c r="K72" s="119"/>
      <c r="L72" s="119"/>
      <c r="M72" s="119"/>
      <c r="N72" s="112"/>
      <c r="O72" s="112"/>
      <c r="P72" s="112"/>
    </row>
    <row r="73" spans="1:16" s="90" customFormat="1" ht="12" x14ac:dyDescent="0.15">
      <c r="A73" s="360" t="s">
        <v>546</v>
      </c>
      <c r="B73" s="361"/>
      <c r="C73" s="361"/>
      <c r="D73" s="361"/>
      <c r="E73" s="361"/>
      <c r="F73" s="361"/>
      <c r="G73" s="361"/>
      <c r="H73" s="361"/>
      <c r="I73" s="361"/>
      <c r="J73" s="361"/>
      <c r="K73" s="361"/>
      <c r="L73" s="361"/>
      <c r="M73" s="361"/>
      <c r="N73" s="361"/>
      <c r="O73" s="361"/>
      <c r="P73" s="361"/>
    </row>
    <row r="74" spans="1:16" s="90" customFormat="1" ht="21" customHeight="1" x14ac:dyDescent="0.15">
      <c r="A74" s="120"/>
      <c r="B74" s="200" t="s">
        <v>545</v>
      </c>
      <c r="C74" s="201"/>
      <c r="D74" s="196" t="s">
        <v>375</v>
      </c>
      <c r="E74" s="196"/>
      <c r="F74" s="196" t="s">
        <v>376</v>
      </c>
      <c r="G74" s="196"/>
      <c r="H74" s="196" t="s">
        <v>377</v>
      </c>
      <c r="I74" s="196"/>
      <c r="J74" s="196" t="s">
        <v>378</v>
      </c>
      <c r="K74" s="196"/>
      <c r="L74" s="196" t="s">
        <v>379</v>
      </c>
      <c r="M74" s="196"/>
      <c r="N74" s="196" t="s">
        <v>380</v>
      </c>
      <c r="O74" s="197"/>
      <c r="P74" s="121"/>
    </row>
    <row r="75" spans="1:16" s="90" customFormat="1" ht="26.25" customHeight="1" x14ac:dyDescent="0.15">
      <c r="A75" s="120"/>
      <c r="B75" s="211" t="s">
        <v>433</v>
      </c>
      <c r="C75" s="212"/>
      <c r="D75" s="198"/>
      <c r="E75" s="198"/>
      <c r="F75" s="198"/>
      <c r="G75" s="198"/>
      <c r="H75" s="198"/>
      <c r="I75" s="198"/>
      <c r="J75" s="198"/>
      <c r="K75" s="198"/>
      <c r="L75" s="198"/>
      <c r="M75" s="198"/>
      <c r="N75" s="198"/>
      <c r="O75" s="199"/>
      <c r="P75" s="121"/>
    </row>
    <row r="76" spans="1:16" s="90" customFormat="1" ht="12" x14ac:dyDescent="0.15">
      <c r="A76" s="120"/>
      <c r="B76" s="121"/>
      <c r="C76" s="121"/>
      <c r="D76" s="121"/>
      <c r="E76" s="121"/>
      <c r="F76" s="121"/>
      <c r="G76" s="121"/>
      <c r="H76" s="121"/>
      <c r="I76" s="121"/>
      <c r="J76" s="121"/>
      <c r="K76" s="121"/>
      <c r="L76" s="121"/>
      <c r="M76" s="121"/>
      <c r="N76" s="121"/>
      <c r="O76" s="121"/>
      <c r="P76" s="121"/>
    </row>
    <row r="77" spans="1:16" s="90" customFormat="1" ht="12" x14ac:dyDescent="0.15">
      <c r="A77" s="112" t="s">
        <v>435</v>
      </c>
      <c r="B77" s="89"/>
      <c r="C77" s="119"/>
      <c r="D77" s="119"/>
      <c r="E77" s="119"/>
      <c r="F77" s="119"/>
      <c r="G77" s="119"/>
      <c r="H77" s="119"/>
      <c r="I77" s="119"/>
      <c r="J77" s="119"/>
      <c r="K77" s="119"/>
      <c r="L77" s="119"/>
      <c r="M77" s="119"/>
      <c r="N77" s="112"/>
      <c r="O77" s="112"/>
      <c r="P77" s="112"/>
    </row>
    <row r="78" spans="1:16" s="90" customFormat="1" ht="21" customHeight="1" x14ac:dyDescent="0.15">
      <c r="B78" s="200" t="s">
        <v>545</v>
      </c>
      <c r="C78" s="201"/>
      <c r="D78" s="196" t="s">
        <v>375</v>
      </c>
      <c r="E78" s="196"/>
      <c r="F78" s="196" t="s">
        <v>376</v>
      </c>
      <c r="G78" s="196"/>
      <c r="H78" s="196" t="s">
        <v>377</v>
      </c>
      <c r="I78" s="196"/>
      <c r="J78" s="196" t="s">
        <v>378</v>
      </c>
      <c r="K78" s="196"/>
      <c r="L78" s="196" t="s">
        <v>379</v>
      </c>
      <c r="M78" s="196"/>
      <c r="N78" s="196" t="s">
        <v>380</v>
      </c>
      <c r="O78" s="197"/>
    </row>
    <row r="79" spans="1:16" s="90" customFormat="1" ht="28.5" customHeight="1" x14ac:dyDescent="0.15">
      <c r="B79" s="202" t="s">
        <v>437</v>
      </c>
      <c r="C79" s="203"/>
      <c r="D79" s="198"/>
      <c r="E79" s="198"/>
      <c r="F79" s="198"/>
      <c r="G79" s="198"/>
      <c r="H79" s="198"/>
      <c r="I79" s="198"/>
      <c r="J79" s="198"/>
      <c r="K79" s="198"/>
      <c r="L79" s="198"/>
      <c r="M79" s="198"/>
      <c r="N79" s="198"/>
      <c r="O79" s="199"/>
    </row>
    <row r="80" spans="1:16" s="90" customFormat="1" ht="13.5" customHeight="1" thickBot="1" x14ac:dyDescent="0.2">
      <c r="B80" s="123"/>
      <c r="C80" s="123"/>
      <c r="D80" s="123"/>
      <c r="E80" s="124"/>
      <c r="F80" s="124"/>
      <c r="G80" s="124"/>
      <c r="H80" s="124"/>
      <c r="I80" s="124"/>
      <c r="J80" s="124"/>
      <c r="K80" s="124"/>
      <c r="L80" s="124"/>
      <c r="M80" s="124"/>
      <c r="N80" s="124"/>
      <c r="O80" s="124"/>
      <c r="P80" s="124"/>
    </row>
    <row r="81" spans="1:17" s="90" customFormat="1" ht="21.75" customHeight="1" x14ac:dyDescent="0.15">
      <c r="A81" s="122" t="s">
        <v>439</v>
      </c>
      <c r="B81" s="104"/>
      <c r="C81" s="104"/>
      <c r="D81" s="104"/>
      <c r="E81" s="104"/>
      <c r="F81" s="104"/>
      <c r="G81" s="104"/>
      <c r="H81" s="104"/>
      <c r="I81" s="104"/>
      <c r="J81" s="104"/>
      <c r="K81" s="104"/>
      <c r="L81" s="104"/>
      <c r="M81" s="104"/>
      <c r="N81" s="104"/>
      <c r="O81" s="104"/>
      <c r="P81" s="105"/>
    </row>
    <row r="82" spans="1:17" s="90" customFormat="1" ht="111" customHeight="1" thickBot="1" x14ac:dyDescent="0.2">
      <c r="A82" s="269" t="s">
        <v>438</v>
      </c>
      <c r="B82" s="270"/>
      <c r="C82" s="270"/>
      <c r="D82" s="270"/>
      <c r="E82" s="270"/>
      <c r="F82" s="270"/>
      <c r="G82" s="270"/>
      <c r="H82" s="270"/>
      <c r="I82" s="270"/>
      <c r="J82" s="270"/>
      <c r="K82" s="270"/>
      <c r="L82" s="270"/>
      <c r="M82" s="270"/>
      <c r="N82" s="270"/>
      <c r="O82" s="270"/>
      <c r="P82" s="271"/>
    </row>
    <row r="83" spans="1:17" s="90" customFormat="1" ht="12" x14ac:dyDescent="0.15">
      <c r="A83" s="90" t="s">
        <v>76</v>
      </c>
    </row>
    <row r="84" spans="1:17" s="90" customFormat="1" ht="12" x14ac:dyDescent="0.15"/>
    <row r="85" spans="1:17" s="90" customFormat="1" ht="12" x14ac:dyDescent="0.15">
      <c r="A85" s="98" t="s">
        <v>96</v>
      </c>
    </row>
    <row r="86" spans="1:17" s="90" customFormat="1" ht="12" x14ac:dyDescent="0.15"/>
    <row r="87" spans="1:17" s="90" customFormat="1" ht="12" x14ac:dyDescent="0.15">
      <c r="A87" s="98" t="s">
        <v>97</v>
      </c>
    </row>
    <row r="88" spans="1:17" s="90" customFormat="1" ht="67.5" customHeight="1" x14ac:dyDescent="0.15">
      <c r="A88" s="106" t="s">
        <v>150</v>
      </c>
      <c r="B88" s="213" t="s">
        <v>388</v>
      </c>
      <c r="C88" s="213"/>
      <c r="D88" s="213"/>
      <c r="E88" s="213"/>
      <c r="F88" s="213"/>
      <c r="G88" s="213"/>
      <c r="H88" s="213"/>
      <c r="I88" s="213"/>
      <c r="J88" s="213"/>
      <c r="K88" s="213"/>
      <c r="L88" s="213"/>
      <c r="M88" s="213"/>
      <c r="N88" s="213"/>
      <c r="O88" s="213"/>
      <c r="P88" s="182"/>
      <c r="Q88" s="183"/>
    </row>
    <row r="89" spans="1:17" s="90" customFormat="1" ht="67.5" customHeight="1" x14ac:dyDescent="0.15">
      <c r="A89" s="107" t="s">
        <v>271</v>
      </c>
      <c r="B89" s="204" t="s">
        <v>525</v>
      </c>
      <c r="C89" s="204"/>
      <c r="D89" s="204"/>
      <c r="E89" s="204"/>
      <c r="F89" s="204"/>
      <c r="G89" s="204"/>
      <c r="H89" s="204"/>
      <c r="I89" s="204"/>
      <c r="J89" s="204"/>
      <c r="K89" s="204"/>
      <c r="L89" s="204"/>
      <c r="M89" s="204"/>
      <c r="N89" s="204"/>
      <c r="O89" s="204"/>
      <c r="P89" s="216"/>
      <c r="Q89" s="217"/>
    </row>
    <row r="90" spans="1:17" s="90" customFormat="1" ht="100.5" customHeight="1" x14ac:dyDescent="0.15">
      <c r="A90" s="107" t="s">
        <v>251</v>
      </c>
      <c r="B90" s="204" t="s">
        <v>440</v>
      </c>
      <c r="C90" s="204"/>
      <c r="D90" s="204"/>
      <c r="E90" s="204"/>
      <c r="F90" s="204"/>
      <c r="G90" s="204"/>
      <c r="H90" s="204"/>
      <c r="I90" s="204"/>
      <c r="J90" s="204"/>
      <c r="K90" s="204"/>
      <c r="L90" s="204"/>
      <c r="M90" s="204"/>
      <c r="N90" s="204"/>
      <c r="O90" s="204"/>
      <c r="P90" s="205"/>
      <c r="Q90" s="206"/>
    </row>
    <row r="91" spans="1:17" s="90" customFormat="1" ht="67.5" customHeight="1" x14ac:dyDescent="0.15">
      <c r="A91" s="108" t="s">
        <v>503</v>
      </c>
      <c r="B91" s="265" t="s">
        <v>342</v>
      </c>
      <c r="C91" s="265"/>
      <c r="D91" s="265"/>
      <c r="E91" s="265"/>
      <c r="F91" s="265"/>
      <c r="G91" s="265"/>
      <c r="H91" s="265"/>
      <c r="I91" s="265"/>
      <c r="J91" s="265"/>
      <c r="K91" s="265"/>
      <c r="L91" s="265"/>
      <c r="M91" s="265"/>
      <c r="N91" s="265"/>
      <c r="O91" s="265"/>
      <c r="P91" s="247"/>
      <c r="Q91" s="248"/>
    </row>
    <row r="92" spans="1:17" s="90" customFormat="1" ht="12" x14ac:dyDescent="0.15"/>
    <row r="93" spans="1:17" s="90" customFormat="1" ht="12" x14ac:dyDescent="0.15">
      <c r="A93" s="98" t="s">
        <v>98</v>
      </c>
    </row>
    <row r="94" spans="1:17" s="90" customFormat="1" ht="22.5" customHeight="1" x14ac:dyDescent="0.15">
      <c r="A94" s="100" t="s">
        <v>150</v>
      </c>
      <c r="B94" s="218" t="s">
        <v>118</v>
      </c>
      <c r="C94" s="218"/>
      <c r="D94" s="218"/>
      <c r="E94" s="218"/>
      <c r="F94" s="218"/>
      <c r="G94" s="218"/>
      <c r="H94" s="218"/>
      <c r="I94" s="218"/>
      <c r="J94" s="218"/>
      <c r="K94" s="218"/>
      <c r="L94" s="218"/>
      <c r="M94" s="218"/>
      <c r="N94" s="218"/>
      <c r="O94" s="218"/>
      <c r="P94" s="194"/>
      <c r="Q94" s="195"/>
    </row>
    <row r="95" spans="1:17" s="90" customFormat="1" ht="12" x14ac:dyDescent="0.15"/>
    <row r="96" spans="1:17" s="90" customFormat="1" ht="12" x14ac:dyDescent="0.15">
      <c r="A96" s="98" t="s">
        <v>99</v>
      </c>
    </row>
    <row r="97" spans="1:17" s="90" customFormat="1" ht="60" customHeight="1" x14ac:dyDescent="0.15">
      <c r="A97" s="100" t="s">
        <v>150</v>
      </c>
      <c r="B97" s="218" t="s">
        <v>13</v>
      </c>
      <c r="C97" s="218"/>
      <c r="D97" s="218"/>
      <c r="E97" s="218"/>
      <c r="F97" s="218"/>
      <c r="G97" s="218"/>
      <c r="H97" s="218"/>
      <c r="I97" s="218"/>
      <c r="J97" s="218"/>
      <c r="K97" s="218"/>
      <c r="L97" s="218"/>
      <c r="M97" s="218"/>
      <c r="N97" s="218"/>
      <c r="O97" s="218"/>
      <c r="P97" s="194"/>
      <c r="Q97" s="195"/>
    </row>
    <row r="98" spans="1:17" s="90" customFormat="1" ht="12" x14ac:dyDescent="0.15"/>
    <row r="99" spans="1:17" s="90" customFormat="1" ht="12" x14ac:dyDescent="0.15">
      <c r="A99" s="98" t="s">
        <v>100</v>
      </c>
    </row>
    <row r="100" spans="1:17" s="90" customFormat="1" ht="45" customHeight="1" x14ac:dyDescent="0.15">
      <c r="A100" s="106" t="s">
        <v>150</v>
      </c>
      <c r="B100" s="213" t="s">
        <v>57</v>
      </c>
      <c r="C100" s="213"/>
      <c r="D100" s="213"/>
      <c r="E100" s="213"/>
      <c r="F100" s="213"/>
      <c r="G100" s="213"/>
      <c r="H100" s="213"/>
      <c r="I100" s="213"/>
      <c r="J100" s="213"/>
      <c r="K100" s="213"/>
      <c r="L100" s="213"/>
      <c r="M100" s="213"/>
      <c r="N100" s="213"/>
      <c r="O100" s="213"/>
      <c r="P100" s="182"/>
      <c r="Q100" s="183"/>
    </row>
    <row r="101" spans="1:17" s="90" customFormat="1" ht="45" customHeight="1" x14ac:dyDescent="0.15">
      <c r="A101" s="108" t="s">
        <v>34</v>
      </c>
      <c r="B101" s="265" t="s">
        <v>272</v>
      </c>
      <c r="C101" s="265"/>
      <c r="D101" s="265"/>
      <c r="E101" s="265"/>
      <c r="F101" s="265"/>
      <c r="G101" s="265"/>
      <c r="H101" s="265"/>
      <c r="I101" s="265"/>
      <c r="J101" s="265"/>
      <c r="K101" s="265"/>
      <c r="L101" s="265"/>
      <c r="M101" s="265"/>
      <c r="N101" s="265"/>
      <c r="O101" s="265"/>
      <c r="P101" s="247"/>
      <c r="Q101" s="248"/>
    </row>
    <row r="102" spans="1:17" s="90" customFormat="1" ht="12" x14ac:dyDescent="0.15"/>
    <row r="103" spans="1:17" s="90" customFormat="1" ht="12" x14ac:dyDescent="0.15">
      <c r="A103" s="98" t="s">
        <v>101</v>
      </c>
    </row>
    <row r="104" spans="1:17" s="90" customFormat="1" ht="30" customHeight="1" x14ac:dyDescent="0.15">
      <c r="A104" s="106" t="s">
        <v>150</v>
      </c>
      <c r="B104" s="213" t="s">
        <v>119</v>
      </c>
      <c r="C104" s="213"/>
      <c r="D104" s="213"/>
      <c r="E104" s="213"/>
      <c r="F104" s="213"/>
      <c r="G104" s="213"/>
      <c r="H104" s="213"/>
      <c r="I104" s="213"/>
      <c r="J104" s="213"/>
      <c r="K104" s="213"/>
      <c r="L104" s="213"/>
      <c r="M104" s="213"/>
      <c r="N104" s="213"/>
      <c r="O104" s="213"/>
      <c r="P104" s="214"/>
      <c r="Q104" s="215"/>
    </row>
    <row r="105" spans="1:17" s="90" customFormat="1" ht="75" customHeight="1" x14ac:dyDescent="0.15">
      <c r="A105" s="107" t="s">
        <v>151</v>
      </c>
      <c r="B105" s="204" t="s">
        <v>120</v>
      </c>
      <c r="C105" s="204"/>
      <c r="D105" s="204"/>
      <c r="E105" s="204"/>
      <c r="F105" s="204"/>
      <c r="G105" s="204"/>
      <c r="H105" s="204"/>
      <c r="I105" s="204"/>
      <c r="J105" s="204"/>
      <c r="K105" s="204"/>
      <c r="L105" s="204"/>
      <c r="M105" s="204"/>
      <c r="N105" s="204"/>
      <c r="O105" s="204"/>
      <c r="P105" s="222"/>
      <c r="Q105" s="223"/>
    </row>
    <row r="106" spans="1:17" s="90" customFormat="1" ht="45" customHeight="1" x14ac:dyDescent="0.15">
      <c r="A106" s="108" t="s">
        <v>152</v>
      </c>
      <c r="B106" s="265" t="s">
        <v>121</v>
      </c>
      <c r="C106" s="265"/>
      <c r="D106" s="265"/>
      <c r="E106" s="265"/>
      <c r="F106" s="265"/>
      <c r="G106" s="265"/>
      <c r="H106" s="265"/>
      <c r="I106" s="265"/>
      <c r="J106" s="265"/>
      <c r="K106" s="265"/>
      <c r="L106" s="265"/>
      <c r="M106" s="265"/>
      <c r="N106" s="265"/>
      <c r="O106" s="265"/>
      <c r="P106" s="277"/>
      <c r="Q106" s="278"/>
    </row>
    <row r="107" spans="1:17" s="90" customFormat="1" ht="12" x14ac:dyDescent="0.15"/>
    <row r="108" spans="1:17" s="90" customFormat="1" ht="12" x14ac:dyDescent="0.15">
      <c r="A108" s="98" t="s">
        <v>102</v>
      </c>
    </row>
    <row r="109" spans="1:17" s="90" customFormat="1" ht="45" customHeight="1" x14ac:dyDescent="0.15">
      <c r="A109" s="100" t="s">
        <v>150</v>
      </c>
      <c r="B109" s="218" t="s">
        <v>14</v>
      </c>
      <c r="C109" s="218"/>
      <c r="D109" s="218"/>
      <c r="E109" s="218"/>
      <c r="F109" s="218"/>
      <c r="G109" s="218"/>
      <c r="H109" s="218"/>
      <c r="I109" s="218"/>
      <c r="J109" s="218"/>
      <c r="K109" s="218"/>
      <c r="L109" s="218"/>
      <c r="M109" s="218"/>
      <c r="N109" s="218"/>
      <c r="O109" s="218"/>
      <c r="P109" s="262"/>
      <c r="Q109" s="263"/>
    </row>
    <row r="110" spans="1:17" s="90" customFormat="1" ht="12" x14ac:dyDescent="0.15"/>
    <row r="111" spans="1:17" s="90" customFormat="1" ht="12" x14ac:dyDescent="0.15">
      <c r="A111" s="125" t="s">
        <v>103</v>
      </c>
    </row>
    <row r="112" spans="1:17" s="90" customFormat="1" ht="60" customHeight="1" x14ac:dyDescent="0.15">
      <c r="A112" s="100" t="s">
        <v>150</v>
      </c>
      <c r="B112" s="193" t="s">
        <v>15</v>
      </c>
      <c r="C112" s="193"/>
      <c r="D112" s="193"/>
      <c r="E112" s="193"/>
      <c r="F112" s="193"/>
      <c r="G112" s="193"/>
      <c r="H112" s="193"/>
      <c r="I112" s="193"/>
      <c r="J112" s="193"/>
      <c r="K112" s="193"/>
      <c r="L112" s="193"/>
      <c r="M112" s="193"/>
      <c r="N112" s="193"/>
      <c r="O112" s="193"/>
      <c r="P112" s="262"/>
      <c r="Q112" s="263"/>
    </row>
    <row r="113" spans="1:17" s="90" customFormat="1" ht="12" x14ac:dyDescent="0.15"/>
    <row r="114" spans="1:17" s="90" customFormat="1" ht="12" x14ac:dyDescent="0.15">
      <c r="A114" s="98" t="s">
        <v>104</v>
      </c>
    </row>
    <row r="115" spans="1:17" s="90" customFormat="1" ht="75" customHeight="1" x14ac:dyDescent="0.15">
      <c r="A115" s="100" t="s">
        <v>150</v>
      </c>
      <c r="B115" s="218" t="s">
        <v>56</v>
      </c>
      <c r="C115" s="218"/>
      <c r="D115" s="218"/>
      <c r="E115" s="218"/>
      <c r="F115" s="218"/>
      <c r="G115" s="218"/>
      <c r="H115" s="218"/>
      <c r="I115" s="218"/>
      <c r="J115" s="218"/>
      <c r="K115" s="218"/>
      <c r="L115" s="218"/>
      <c r="M115" s="218"/>
      <c r="N115" s="218"/>
      <c r="O115" s="218"/>
      <c r="P115" s="262"/>
      <c r="Q115" s="263"/>
    </row>
    <row r="116" spans="1:17" s="90" customFormat="1" ht="12" x14ac:dyDescent="0.15"/>
    <row r="117" spans="1:17" s="90" customFormat="1" ht="12" x14ac:dyDescent="0.15">
      <c r="A117" s="98" t="s">
        <v>105</v>
      </c>
    </row>
    <row r="118" spans="1:17" s="90" customFormat="1" ht="45" customHeight="1" x14ac:dyDescent="0.15">
      <c r="A118" s="106" t="s">
        <v>150</v>
      </c>
      <c r="B118" s="181" t="s">
        <v>16</v>
      </c>
      <c r="C118" s="181"/>
      <c r="D118" s="181"/>
      <c r="E118" s="181"/>
      <c r="F118" s="181"/>
      <c r="G118" s="181"/>
      <c r="H118" s="181"/>
      <c r="I118" s="181"/>
      <c r="J118" s="181"/>
      <c r="K118" s="181"/>
      <c r="L118" s="181"/>
      <c r="M118" s="181"/>
      <c r="N118" s="181"/>
      <c r="O118" s="181"/>
      <c r="P118" s="214"/>
      <c r="Q118" s="215"/>
    </row>
    <row r="119" spans="1:17" s="90" customFormat="1" ht="22.5" customHeight="1" x14ac:dyDescent="0.15">
      <c r="A119" s="107" t="s">
        <v>151</v>
      </c>
      <c r="B119" s="204" t="s">
        <v>122</v>
      </c>
      <c r="C119" s="204"/>
      <c r="D119" s="204"/>
      <c r="E119" s="204"/>
      <c r="F119" s="204"/>
      <c r="G119" s="204"/>
      <c r="H119" s="204"/>
      <c r="I119" s="204"/>
      <c r="J119" s="204"/>
      <c r="K119" s="204"/>
      <c r="L119" s="204"/>
      <c r="M119" s="204"/>
      <c r="N119" s="204"/>
      <c r="O119" s="204"/>
      <c r="P119" s="222"/>
      <c r="Q119" s="223"/>
    </row>
    <row r="120" spans="1:17" s="90" customFormat="1" ht="56.25" customHeight="1" x14ac:dyDescent="0.15">
      <c r="A120" s="108" t="s">
        <v>273</v>
      </c>
      <c r="B120" s="265" t="s">
        <v>274</v>
      </c>
      <c r="C120" s="265"/>
      <c r="D120" s="265"/>
      <c r="E120" s="265"/>
      <c r="F120" s="265"/>
      <c r="G120" s="265"/>
      <c r="H120" s="265"/>
      <c r="I120" s="265"/>
      <c r="J120" s="265"/>
      <c r="K120" s="265"/>
      <c r="L120" s="265"/>
      <c r="M120" s="265"/>
      <c r="N120" s="265"/>
      <c r="O120" s="265"/>
      <c r="P120" s="277"/>
      <c r="Q120" s="278"/>
    </row>
    <row r="121" spans="1:17" s="90" customFormat="1" ht="12" x14ac:dyDescent="0.15"/>
    <row r="122" spans="1:17" s="90" customFormat="1" ht="12" x14ac:dyDescent="0.15">
      <c r="A122" s="98" t="s">
        <v>106</v>
      </c>
    </row>
    <row r="123" spans="1:17" s="90" customFormat="1" ht="29.25" customHeight="1" x14ac:dyDescent="0.15">
      <c r="A123" s="106" t="s">
        <v>460</v>
      </c>
      <c r="B123" s="213" t="s">
        <v>17</v>
      </c>
      <c r="C123" s="213"/>
      <c r="D123" s="213"/>
      <c r="E123" s="213"/>
      <c r="F123" s="213"/>
      <c r="G123" s="213"/>
      <c r="H123" s="213"/>
      <c r="I123" s="213"/>
      <c r="J123" s="213"/>
      <c r="K123" s="213"/>
      <c r="L123" s="213"/>
      <c r="M123" s="213"/>
      <c r="N123" s="213"/>
      <c r="O123" s="213"/>
      <c r="P123" s="214"/>
      <c r="Q123" s="215"/>
    </row>
    <row r="124" spans="1:17" s="90" customFormat="1" ht="45" customHeight="1" x14ac:dyDescent="0.15">
      <c r="A124" s="107" t="s">
        <v>461</v>
      </c>
      <c r="B124" s="204" t="s">
        <v>123</v>
      </c>
      <c r="C124" s="204"/>
      <c r="D124" s="204"/>
      <c r="E124" s="204"/>
      <c r="F124" s="204"/>
      <c r="G124" s="204"/>
      <c r="H124" s="204"/>
      <c r="I124" s="204"/>
      <c r="J124" s="204"/>
      <c r="K124" s="204"/>
      <c r="L124" s="204"/>
      <c r="M124" s="204"/>
      <c r="N124" s="204"/>
      <c r="O124" s="204"/>
      <c r="P124" s="222"/>
      <c r="Q124" s="223"/>
    </row>
    <row r="125" spans="1:17" s="90" customFormat="1" ht="65.25" customHeight="1" x14ac:dyDescent="0.15">
      <c r="A125" s="131" t="s">
        <v>462</v>
      </c>
      <c r="B125" s="204" t="s">
        <v>474</v>
      </c>
      <c r="C125" s="204"/>
      <c r="D125" s="204"/>
      <c r="E125" s="204"/>
      <c r="F125" s="204"/>
      <c r="G125" s="204"/>
      <c r="H125" s="204"/>
      <c r="I125" s="204"/>
      <c r="J125" s="204"/>
      <c r="K125" s="204"/>
      <c r="L125" s="204"/>
      <c r="M125" s="204"/>
      <c r="N125" s="204"/>
      <c r="O125" s="204"/>
      <c r="P125" s="222"/>
      <c r="Q125" s="223"/>
    </row>
    <row r="126" spans="1:17" s="90" customFormat="1" ht="72.75" customHeight="1" x14ac:dyDescent="0.15">
      <c r="A126" s="131" t="s">
        <v>463</v>
      </c>
      <c r="B126" s="204" t="s">
        <v>347</v>
      </c>
      <c r="C126" s="204"/>
      <c r="D126" s="204"/>
      <c r="E126" s="204"/>
      <c r="F126" s="204"/>
      <c r="G126" s="204"/>
      <c r="H126" s="204"/>
      <c r="I126" s="204"/>
      <c r="J126" s="204"/>
      <c r="K126" s="204"/>
      <c r="L126" s="204"/>
      <c r="M126" s="204"/>
      <c r="N126" s="204"/>
      <c r="O126" s="204"/>
      <c r="P126" s="222"/>
      <c r="Q126" s="223"/>
    </row>
    <row r="127" spans="1:17" s="90" customFormat="1" ht="75" customHeight="1" x14ac:dyDescent="0.15">
      <c r="A127" s="131" t="s">
        <v>464</v>
      </c>
      <c r="B127" s="204" t="s">
        <v>18</v>
      </c>
      <c r="C127" s="204"/>
      <c r="D127" s="204"/>
      <c r="E127" s="204"/>
      <c r="F127" s="204"/>
      <c r="G127" s="204"/>
      <c r="H127" s="204"/>
      <c r="I127" s="204"/>
      <c r="J127" s="204"/>
      <c r="K127" s="204"/>
      <c r="L127" s="204"/>
      <c r="M127" s="204"/>
      <c r="N127" s="204"/>
      <c r="O127" s="204"/>
      <c r="P127" s="222"/>
      <c r="Q127" s="223"/>
    </row>
    <row r="128" spans="1:17" s="90" customFormat="1" ht="88.5" customHeight="1" x14ac:dyDescent="0.15">
      <c r="A128" s="131" t="s">
        <v>465</v>
      </c>
      <c r="B128" s="204" t="s">
        <v>348</v>
      </c>
      <c r="C128" s="204"/>
      <c r="D128" s="204"/>
      <c r="E128" s="204"/>
      <c r="F128" s="204"/>
      <c r="G128" s="204"/>
      <c r="H128" s="204"/>
      <c r="I128" s="204"/>
      <c r="J128" s="204"/>
      <c r="K128" s="204"/>
      <c r="L128" s="204"/>
      <c r="M128" s="204"/>
      <c r="N128" s="204"/>
      <c r="O128" s="204"/>
      <c r="P128" s="222"/>
      <c r="Q128" s="223"/>
    </row>
    <row r="129" spans="1:17" s="90" customFormat="1" ht="82.5" customHeight="1" x14ac:dyDescent="0.15">
      <c r="A129" s="131" t="s">
        <v>466</v>
      </c>
      <c r="B129" s="236" t="s">
        <v>389</v>
      </c>
      <c r="C129" s="236"/>
      <c r="D129" s="236"/>
      <c r="E129" s="236"/>
      <c r="F129" s="236"/>
      <c r="G129" s="236"/>
      <c r="H129" s="236"/>
      <c r="I129" s="236"/>
      <c r="J129" s="236"/>
      <c r="K129" s="236"/>
      <c r="L129" s="236"/>
      <c r="M129" s="236"/>
      <c r="N129" s="236"/>
      <c r="O129" s="236"/>
      <c r="P129" s="222"/>
      <c r="Q129" s="223"/>
    </row>
    <row r="130" spans="1:17" s="90" customFormat="1" ht="67.5" customHeight="1" x14ac:dyDescent="0.15">
      <c r="A130" s="131" t="s">
        <v>467</v>
      </c>
      <c r="B130" s="236" t="s">
        <v>530</v>
      </c>
      <c r="C130" s="236"/>
      <c r="D130" s="236"/>
      <c r="E130" s="236"/>
      <c r="F130" s="236"/>
      <c r="G130" s="236"/>
      <c r="H130" s="236"/>
      <c r="I130" s="236"/>
      <c r="J130" s="236"/>
      <c r="K130" s="236"/>
      <c r="L130" s="236"/>
      <c r="M130" s="236"/>
      <c r="N130" s="236"/>
      <c r="O130" s="236"/>
      <c r="P130" s="222"/>
      <c r="Q130" s="223"/>
    </row>
    <row r="131" spans="1:17" s="90" customFormat="1" ht="112.5" customHeight="1" x14ac:dyDescent="0.15">
      <c r="A131" s="131" t="s">
        <v>468</v>
      </c>
      <c r="B131" s="236" t="s">
        <v>390</v>
      </c>
      <c r="C131" s="236"/>
      <c r="D131" s="236"/>
      <c r="E131" s="236"/>
      <c r="F131" s="236"/>
      <c r="G131" s="236"/>
      <c r="H131" s="236"/>
      <c r="I131" s="236"/>
      <c r="J131" s="236"/>
      <c r="K131" s="236"/>
      <c r="L131" s="236"/>
      <c r="M131" s="236"/>
      <c r="N131" s="236"/>
      <c r="O131" s="236"/>
      <c r="P131" s="222"/>
      <c r="Q131" s="223"/>
    </row>
    <row r="132" spans="1:17" s="90" customFormat="1" ht="134.25" customHeight="1" x14ac:dyDescent="0.15">
      <c r="A132" s="131" t="s">
        <v>469</v>
      </c>
      <c r="B132" s="236" t="s">
        <v>391</v>
      </c>
      <c r="C132" s="236"/>
      <c r="D132" s="236"/>
      <c r="E132" s="236"/>
      <c r="F132" s="236"/>
      <c r="G132" s="236"/>
      <c r="H132" s="236"/>
      <c r="I132" s="236"/>
      <c r="J132" s="236"/>
      <c r="K132" s="236"/>
      <c r="L132" s="236"/>
      <c r="M132" s="236"/>
      <c r="N132" s="236"/>
      <c r="O132" s="236"/>
      <c r="P132" s="222"/>
      <c r="Q132" s="223"/>
    </row>
    <row r="133" spans="1:17" s="90" customFormat="1" ht="75" customHeight="1" x14ac:dyDescent="0.15">
      <c r="A133" s="131" t="s">
        <v>470</v>
      </c>
      <c r="B133" s="236" t="s">
        <v>392</v>
      </c>
      <c r="C133" s="236"/>
      <c r="D133" s="236"/>
      <c r="E133" s="236"/>
      <c r="F133" s="236"/>
      <c r="G133" s="236"/>
      <c r="H133" s="236"/>
      <c r="I133" s="236"/>
      <c r="J133" s="236"/>
      <c r="K133" s="236"/>
      <c r="L133" s="236"/>
      <c r="M133" s="236"/>
      <c r="N133" s="236"/>
      <c r="O133" s="236"/>
      <c r="P133" s="222"/>
      <c r="Q133" s="223"/>
    </row>
    <row r="134" spans="1:17" s="90" customFormat="1" ht="60" customHeight="1" x14ac:dyDescent="0.15">
      <c r="A134" s="131" t="s">
        <v>471</v>
      </c>
      <c r="B134" s="236" t="s">
        <v>393</v>
      </c>
      <c r="C134" s="236"/>
      <c r="D134" s="236"/>
      <c r="E134" s="236"/>
      <c r="F134" s="236"/>
      <c r="G134" s="236"/>
      <c r="H134" s="236"/>
      <c r="I134" s="236"/>
      <c r="J134" s="236"/>
      <c r="K134" s="236"/>
      <c r="L134" s="236"/>
      <c r="M134" s="236"/>
      <c r="N134" s="236"/>
      <c r="O134" s="236"/>
      <c r="P134" s="222"/>
      <c r="Q134" s="223"/>
    </row>
    <row r="135" spans="1:17" s="90" customFormat="1" ht="22.5" customHeight="1" x14ac:dyDescent="0.15">
      <c r="A135" s="131" t="s">
        <v>245</v>
      </c>
      <c r="B135" s="204" t="s">
        <v>49</v>
      </c>
      <c r="C135" s="204"/>
      <c r="D135" s="204"/>
      <c r="E135" s="204"/>
      <c r="F135" s="204"/>
      <c r="G135" s="204"/>
      <c r="H135" s="204"/>
      <c r="I135" s="204"/>
      <c r="J135" s="204"/>
      <c r="K135" s="204"/>
      <c r="L135" s="204"/>
      <c r="M135" s="204"/>
      <c r="N135" s="204"/>
      <c r="O135" s="204"/>
      <c r="P135" s="222"/>
      <c r="Q135" s="223"/>
    </row>
    <row r="136" spans="1:17" s="127" customFormat="1" ht="60" customHeight="1" x14ac:dyDescent="0.15">
      <c r="A136" s="131" t="s">
        <v>472</v>
      </c>
      <c r="B136" s="224" t="s">
        <v>394</v>
      </c>
      <c r="C136" s="224"/>
      <c r="D136" s="224"/>
      <c r="E136" s="224"/>
      <c r="F136" s="224"/>
      <c r="G136" s="224"/>
      <c r="H136" s="224"/>
      <c r="I136" s="224"/>
      <c r="J136" s="224"/>
      <c r="K136" s="224"/>
      <c r="L136" s="224"/>
      <c r="M136" s="224"/>
      <c r="N136" s="224"/>
      <c r="O136" s="224"/>
      <c r="P136" s="222"/>
      <c r="Q136" s="223"/>
    </row>
    <row r="137" spans="1:17" s="90" customFormat="1" ht="22.5" customHeight="1" x14ac:dyDescent="0.15">
      <c r="A137" s="371" t="s">
        <v>162</v>
      </c>
      <c r="B137" s="237" t="s">
        <v>50</v>
      </c>
      <c r="C137" s="237"/>
      <c r="D137" s="237"/>
      <c r="E137" s="237"/>
      <c r="F137" s="237"/>
      <c r="G137" s="237"/>
      <c r="H137" s="237"/>
      <c r="I137" s="237"/>
      <c r="J137" s="237"/>
      <c r="K137" s="237"/>
      <c r="L137" s="237"/>
      <c r="M137" s="237"/>
      <c r="N137" s="237"/>
      <c r="O137" s="237"/>
      <c r="P137" s="222"/>
      <c r="Q137" s="223"/>
    </row>
    <row r="138" spans="1:17" s="90" customFormat="1" ht="18" customHeight="1" x14ac:dyDescent="0.15">
      <c r="A138" s="372"/>
      <c r="B138" s="237" t="s">
        <v>107</v>
      </c>
      <c r="C138" s="237"/>
      <c r="D138" s="237"/>
      <c r="E138" s="237"/>
      <c r="F138" s="237"/>
      <c r="G138" s="237"/>
      <c r="H138" s="237"/>
      <c r="I138" s="237"/>
      <c r="J138" s="237"/>
      <c r="K138" s="237"/>
      <c r="L138" s="237"/>
      <c r="M138" s="237"/>
      <c r="N138" s="237"/>
      <c r="O138" s="237"/>
      <c r="P138" s="266"/>
      <c r="Q138" s="267"/>
    </row>
    <row r="139" spans="1:17" s="90" customFormat="1" ht="18" customHeight="1" x14ac:dyDescent="0.15">
      <c r="A139" s="372"/>
      <c r="B139" s="237" t="s">
        <v>108</v>
      </c>
      <c r="C139" s="237"/>
      <c r="D139" s="237"/>
      <c r="E139" s="237"/>
      <c r="F139" s="237"/>
      <c r="G139" s="237"/>
      <c r="H139" s="237"/>
      <c r="I139" s="237"/>
      <c r="J139" s="237"/>
      <c r="K139" s="237"/>
      <c r="L139" s="237"/>
      <c r="M139" s="237"/>
      <c r="N139" s="237"/>
      <c r="O139" s="237"/>
      <c r="P139" s="266"/>
      <c r="Q139" s="267"/>
    </row>
    <row r="140" spans="1:17" s="90" customFormat="1" ht="18" customHeight="1" x14ac:dyDescent="0.15">
      <c r="A140" s="372"/>
      <c r="B140" s="237" t="s">
        <v>109</v>
      </c>
      <c r="C140" s="237"/>
      <c r="D140" s="237"/>
      <c r="E140" s="237"/>
      <c r="F140" s="237"/>
      <c r="G140" s="237"/>
      <c r="H140" s="237"/>
      <c r="I140" s="237"/>
      <c r="J140" s="237"/>
      <c r="K140" s="237"/>
      <c r="L140" s="237"/>
      <c r="M140" s="237"/>
      <c r="N140" s="237"/>
      <c r="O140" s="237"/>
      <c r="P140" s="266"/>
      <c r="Q140" s="267"/>
    </row>
    <row r="141" spans="1:17" s="90" customFormat="1" ht="18" customHeight="1" x14ac:dyDescent="0.15">
      <c r="A141" s="372"/>
      <c r="B141" s="237" t="s">
        <v>51</v>
      </c>
      <c r="C141" s="237"/>
      <c r="D141" s="237"/>
      <c r="E141" s="237"/>
      <c r="F141" s="237"/>
      <c r="G141" s="237"/>
      <c r="H141" s="237"/>
      <c r="I141" s="237"/>
      <c r="J141" s="237"/>
      <c r="K141" s="237"/>
      <c r="L141" s="237"/>
      <c r="M141" s="237"/>
      <c r="N141" s="237"/>
      <c r="O141" s="237"/>
      <c r="P141" s="266"/>
      <c r="Q141" s="267"/>
    </row>
    <row r="142" spans="1:17" s="90" customFormat="1" ht="18" customHeight="1" x14ac:dyDescent="0.15">
      <c r="A142" s="372"/>
      <c r="B142" s="237" t="s">
        <v>52</v>
      </c>
      <c r="C142" s="237"/>
      <c r="D142" s="237"/>
      <c r="E142" s="237"/>
      <c r="F142" s="237"/>
      <c r="G142" s="237"/>
      <c r="H142" s="237"/>
      <c r="I142" s="237"/>
      <c r="J142" s="237"/>
      <c r="K142" s="237"/>
      <c r="L142" s="237"/>
      <c r="M142" s="237"/>
      <c r="N142" s="237"/>
      <c r="O142" s="237"/>
      <c r="P142" s="266"/>
      <c r="Q142" s="267"/>
    </row>
    <row r="143" spans="1:17" s="90" customFormat="1" ht="18" customHeight="1" x14ac:dyDescent="0.15">
      <c r="A143" s="373"/>
      <c r="B143" s="237" t="s">
        <v>110</v>
      </c>
      <c r="C143" s="237"/>
      <c r="D143" s="237"/>
      <c r="E143" s="237"/>
      <c r="F143" s="237"/>
      <c r="G143" s="237"/>
      <c r="H143" s="237"/>
      <c r="I143" s="237"/>
      <c r="J143" s="237"/>
      <c r="K143" s="237"/>
      <c r="L143" s="237"/>
      <c r="M143" s="237"/>
      <c r="N143" s="237"/>
      <c r="O143" s="237"/>
      <c r="P143" s="266"/>
      <c r="Q143" s="267"/>
    </row>
    <row r="144" spans="1:17" s="90" customFormat="1" ht="67.5" customHeight="1" x14ac:dyDescent="0.15">
      <c r="A144" s="126" t="s">
        <v>163</v>
      </c>
      <c r="B144" s="224" t="s">
        <v>395</v>
      </c>
      <c r="C144" s="224"/>
      <c r="D144" s="224"/>
      <c r="E144" s="224"/>
      <c r="F144" s="224"/>
      <c r="G144" s="224"/>
      <c r="H144" s="224"/>
      <c r="I144" s="224"/>
      <c r="J144" s="224"/>
      <c r="K144" s="224"/>
      <c r="L144" s="224"/>
      <c r="M144" s="224"/>
      <c r="N144" s="224"/>
      <c r="O144" s="224"/>
      <c r="P144" s="222"/>
      <c r="Q144" s="223"/>
    </row>
    <row r="145" spans="1:17" s="90" customFormat="1" ht="180" customHeight="1" x14ac:dyDescent="0.15">
      <c r="A145" s="128" t="s">
        <v>164</v>
      </c>
      <c r="B145" s="224" t="s">
        <v>441</v>
      </c>
      <c r="C145" s="224"/>
      <c r="D145" s="224"/>
      <c r="E145" s="224"/>
      <c r="F145" s="224"/>
      <c r="G145" s="224"/>
      <c r="H145" s="224"/>
      <c r="I145" s="224"/>
      <c r="J145" s="224"/>
      <c r="K145" s="224"/>
      <c r="L145" s="224"/>
      <c r="M145" s="224"/>
      <c r="N145" s="224"/>
      <c r="O145" s="224"/>
      <c r="P145" s="222"/>
      <c r="Q145" s="223"/>
    </row>
    <row r="146" spans="1:17" s="90" customFormat="1" ht="67.5" customHeight="1" x14ac:dyDescent="0.15">
      <c r="A146" s="128" t="s">
        <v>165</v>
      </c>
      <c r="B146" s="224" t="s">
        <v>396</v>
      </c>
      <c r="C146" s="224"/>
      <c r="D146" s="224"/>
      <c r="E146" s="224"/>
      <c r="F146" s="224"/>
      <c r="G146" s="224"/>
      <c r="H146" s="224"/>
      <c r="I146" s="224"/>
      <c r="J146" s="224"/>
      <c r="K146" s="224"/>
      <c r="L146" s="224"/>
      <c r="M146" s="224"/>
      <c r="N146" s="224"/>
      <c r="O146" s="224"/>
      <c r="P146" s="222"/>
      <c r="Q146" s="223"/>
    </row>
    <row r="147" spans="1:17" s="90" customFormat="1" ht="30" customHeight="1" x14ac:dyDescent="0.15">
      <c r="A147" s="128" t="s">
        <v>166</v>
      </c>
      <c r="B147" s="238" t="s">
        <v>53</v>
      </c>
      <c r="C147" s="238"/>
      <c r="D147" s="238"/>
      <c r="E147" s="238"/>
      <c r="F147" s="238"/>
      <c r="G147" s="238"/>
      <c r="H147" s="238"/>
      <c r="I147" s="238"/>
      <c r="J147" s="238"/>
      <c r="K147" s="238"/>
      <c r="L147" s="238"/>
      <c r="M147" s="238"/>
      <c r="N147" s="238"/>
      <c r="O147" s="238"/>
      <c r="P147" s="222"/>
      <c r="Q147" s="223"/>
    </row>
    <row r="148" spans="1:17" s="90" customFormat="1" ht="82.5" customHeight="1" x14ac:dyDescent="0.15">
      <c r="A148" s="128" t="s">
        <v>167</v>
      </c>
      <c r="B148" s="238" t="s">
        <v>397</v>
      </c>
      <c r="C148" s="238"/>
      <c r="D148" s="238"/>
      <c r="E148" s="238"/>
      <c r="F148" s="238"/>
      <c r="G148" s="238"/>
      <c r="H148" s="238"/>
      <c r="I148" s="238"/>
      <c r="J148" s="238"/>
      <c r="K148" s="238"/>
      <c r="L148" s="238"/>
      <c r="M148" s="238"/>
      <c r="N148" s="238"/>
      <c r="O148" s="238"/>
      <c r="P148" s="222"/>
      <c r="Q148" s="223"/>
    </row>
    <row r="149" spans="1:17" s="90" customFormat="1" ht="120" customHeight="1" x14ac:dyDescent="0.15">
      <c r="A149" s="128" t="s">
        <v>168</v>
      </c>
      <c r="B149" s="224" t="s">
        <v>398</v>
      </c>
      <c r="C149" s="224"/>
      <c r="D149" s="224"/>
      <c r="E149" s="224"/>
      <c r="F149" s="224"/>
      <c r="G149" s="224"/>
      <c r="H149" s="224"/>
      <c r="I149" s="224"/>
      <c r="J149" s="224"/>
      <c r="K149" s="224"/>
      <c r="L149" s="224"/>
      <c r="M149" s="224"/>
      <c r="N149" s="224"/>
      <c r="O149" s="224"/>
      <c r="P149" s="222"/>
      <c r="Q149" s="223"/>
    </row>
    <row r="150" spans="1:17" s="90" customFormat="1" ht="90" customHeight="1" x14ac:dyDescent="0.15">
      <c r="A150" s="128" t="s">
        <v>169</v>
      </c>
      <c r="B150" s="224" t="s">
        <v>399</v>
      </c>
      <c r="C150" s="224"/>
      <c r="D150" s="224"/>
      <c r="E150" s="224"/>
      <c r="F150" s="224"/>
      <c r="G150" s="224"/>
      <c r="H150" s="224"/>
      <c r="I150" s="224"/>
      <c r="J150" s="224"/>
      <c r="K150" s="224"/>
      <c r="L150" s="224"/>
      <c r="M150" s="224"/>
      <c r="N150" s="224"/>
      <c r="O150" s="224"/>
      <c r="P150" s="222"/>
      <c r="Q150" s="223"/>
    </row>
    <row r="151" spans="1:17" s="90" customFormat="1" ht="67.5" customHeight="1" x14ac:dyDescent="0.15">
      <c r="A151" s="128" t="s">
        <v>170</v>
      </c>
      <c r="B151" s="225" t="s">
        <v>400</v>
      </c>
      <c r="C151" s="225"/>
      <c r="D151" s="225"/>
      <c r="E151" s="225"/>
      <c r="F151" s="225"/>
      <c r="G151" s="225"/>
      <c r="H151" s="225"/>
      <c r="I151" s="225"/>
      <c r="J151" s="225"/>
      <c r="K151" s="225"/>
      <c r="L151" s="225"/>
      <c r="M151" s="225"/>
      <c r="N151" s="225"/>
      <c r="O151" s="225"/>
      <c r="P151" s="222"/>
      <c r="Q151" s="223"/>
    </row>
    <row r="152" spans="1:17" s="90" customFormat="1" ht="127.5" customHeight="1" x14ac:dyDescent="0.15">
      <c r="A152" s="128" t="s">
        <v>171</v>
      </c>
      <c r="B152" s="225" t="s">
        <v>531</v>
      </c>
      <c r="C152" s="225"/>
      <c r="D152" s="225"/>
      <c r="E152" s="225"/>
      <c r="F152" s="225"/>
      <c r="G152" s="225"/>
      <c r="H152" s="225"/>
      <c r="I152" s="225"/>
      <c r="J152" s="225"/>
      <c r="K152" s="225"/>
      <c r="L152" s="225"/>
      <c r="M152" s="225"/>
      <c r="N152" s="225"/>
      <c r="O152" s="225"/>
      <c r="P152" s="222"/>
      <c r="Q152" s="223"/>
    </row>
    <row r="153" spans="1:17" s="90" customFormat="1" ht="211.5" customHeight="1" x14ac:dyDescent="0.15">
      <c r="A153" s="128" t="s">
        <v>172</v>
      </c>
      <c r="B153" s="224" t="s">
        <v>401</v>
      </c>
      <c r="C153" s="224"/>
      <c r="D153" s="224"/>
      <c r="E153" s="224"/>
      <c r="F153" s="224"/>
      <c r="G153" s="224"/>
      <c r="H153" s="224"/>
      <c r="I153" s="224"/>
      <c r="J153" s="224"/>
      <c r="K153" s="224"/>
      <c r="L153" s="224"/>
      <c r="M153" s="224"/>
      <c r="N153" s="224"/>
      <c r="O153" s="224"/>
      <c r="P153" s="222"/>
      <c r="Q153" s="223"/>
    </row>
    <row r="154" spans="1:17" s="90" customFormat="1" ht="126.75" customHeight="1" x14ac:dyDescent="0.15">
      <c r="A154" s="128" t="s">
        <v>173</v>
      </c>
      <c r="B154" s="224" t="s">
        <v>442</v>
      </c>
      <c r="C154" s="224"/>
      <c r="D154" s="224"/>
      <c r="E154" s="224"/>
      <c r="F154" s="224"/>
      <c r="G154" s="224"/>
      <c r="H154" s="224"/>
      <c r="I154" s="224"/>
      <c r="J154" s="224"/>
      <c r="K154" s="224"/>
      <c r="L154" s="224"/>
      <c r="M154" s="224"/>
      <c r="N154" s="224"/>
      <c r="O154" s="224"/>
      <c r="P154" s="222"/>
      <c r="Q154" s="223"/>
    </row>
    <row r="155" spans="1:17" s="90" customFormat="1" ht="105" customHeight="1" x14ac:dyDescent="0.15">
      <c r="A155" s="128" t="s">
        <v>174</v>
      </c>
      <c r="B155" s="224" t="s">
        <v>402</v>
      </c>
      <c r="C155" s="224"/>
      <c r="D155" s="224"/>
      <c r="E155" s="224"/>
      <c r="F155" s="224"/>
      <c r="G155" s="224"/>
      <c r="H155" s="224"/>
      <c r="I155" s="224"/>
      <c r="J155" s="224"/>
      <c r="K155" s="224"/>
      <c r="L155" s="224"/>
      <c r="M155" s="224"/>
      <c r="N155" s="224"/>
      <c r="O155" s="224"/>
      <c r="P155" s="222"/>
      <c r="Q155" s="223"/>
    </row>
    <row r="156" spans="1:17" s="90" customFormat="1" ht="90.75" customHeight="1" x14ac:dyDescent="0.15">
      <c r="A156" s="128" t="s">
        <v>246</v>
      </c>
      <c r="B156" s="224" t="s">
        <v>403</v>
      </c>
      <c r="C156" s="224"/>
      <c r="D156" s="224"/>
      <c r="E156" s="224"/>
      <c r="F156" s="224"/>
      <c r="G156" s="224"/>
      <c r="H156" s="224"/>
      <c r="I156" s="224"/>
      <c r="J156" s="224"/>
      <c r="K156" s="224"/>
      <c r="L156" s="224"/>
      <c r="M156" s="224"/>
      <c r="N156" s="224"/>
      <c r="O156" s="224"/>
      <c r="P156" s="222"/>
      <c r="Q156" s="223"/>
    </row>
    <row r="157" spans="1:17" s="90" customFormat="1" ht="135" customHeight="1" x14ac:dyDescent="0.15">
      <c r="A157" s="128" t="s">
        <v>247</v>
      </c>
      <c r="B157" s="224" t="s">
        <v>444</v>
      </c>
      <c r="C157" s="224"/>
      <c r="D157" s="224"/>
      <c r="E157" s="224"/>
      <c r="F157" s="224"/>
      <c r="G157" s="224"/>
      <c r="H157" s="224"/>
      <c r="I157" s="224"/>
      <c r="J157" s="224"/>
      <c r="K157" s="224"/>
      <c r="L157" s="224"/>
      <c r="M157" s="224"/>
      <c r="N157" s="224"/>
      <c r="O157" s="224"/>
      <c r="P157" s="363"/>
      <c r="Q157" s="364"/>
    </row>
    <row r="158" spans="1:17" s="90" customFormat="1" ht="63" customHeight="1" x14ac:dyDescent="0.15">
      <c r="A158" s="128" t="s">
        <v>275</v>
      </c>
      <c r="B158" s="238" t="s">
        <v>404</v>
      </c>
      <c r="C158" s="238"/>
      <c r="D158" s="238"/>
      <c r="E158" s="238"/>
      <c r="F158" s="238"/>
      <c r="G158" s="238"/>
      <c r="H158" s="238"/>
      <c r="I158" s="238"/>
      <c r="J158" s="238"/>
      <c r="K158" s="238"/>
      <c r="L158" s="238"/>
      <c r="M158" s="238"/>
      <c r="N158" s="238"/>
      <c r="O158" s="238"/>
      <c r="P158" s="222"/>
      <c r="Q158" s="223"/>
    </row>
    <row r="159" spans="1:17" s="90" customFormat="1" ht="64.5" customHeight="1" x14ac:dyDescent="0.15">
      <c r="A159" s="374" t="s">
        <v>276</v>
      </c>
      <c r="B159" s="238" t="s">
        <v>405</v>
      </c>
      <c r="C159" s="238"/>
      <c r="D159" s="238"/>
      <c r="E159" s="238"/>
      <c r="F159" s="238"/>
      <c r="G159" s="238"/>
      <c r="H159" s="238"/>
      <c r="I159" s="238"/>
      <c r="J159" s="238"/>
      <c r="K159" s="238"/>
      <c r="L159" s="238"/>
      <c r="M159" s="238"/>
      <c r="N159" s="238"/>
      <c r="O159" s="238"/>
      <c r="P159" s="222"/>
      <c r="Q159" s="223"/>
    </row>
    <row r="160" spans="1:17" s="90" customFormat="1" ht="46.5" customHeight="1" x14ac:dyDescent="0.15">
      <c r="A160" s="374"/>
      <c r="B160" s="129" t="s">
        <v>69</v>
      </c>
      <c r="C160" s="224" t="s">
        <v>260</v>
      </c>
      <c r="D160" s="224"/>
      <c r="E160" s="224"/>
      <c r="F160" s="224"/>
      <c r="G160" s="224"/>
      <c r="H160" s="224"/>
      <c r="I160" s="224"/>
      <c r="J160" s="224"/>
      <c r="K160" s="224"/>
      <c r="L160" s="224"/>
      <c r="M160" s="224"/>
      <c r="N160" s="224"/>
      <c r="O160" s="224"/>
      <c r="P160" s="266"/>
      <c r="Q160" s="267"/>
    </row>
    <row r="161" spans="1:17" s="90" customFormat="1" ht="45" customHeight="1" x14ac:dyDescent="0.15">
      <c r="A161" s="374"/>
      <c r="B161" s="129"/>
      <c r="C161" s="224" t="s">
        <v>261</v>
      </c>
      <c r="D161" s="224"/>
      <c r="E161" s="224"/>
      <c r="F161" s="224"/>
      <c r="G161" s="224"/>
      <c r="H161" s="224"/>
      <c r="I161" s="224"/>
      <c r="J161" s="224"/>
      <c r="K161" s="224"/>
      <c r="L161" s="224"/>
      <c r="M161" s="224"/>
      <c r="N161" s="224"/>
      <c r="O161" s="224"/>
      <c r="P161" s="266"/>
      <c r="Q161" s="267"/>
    </row>
    <row r="162" spans="1:17" s="90" customFormat="1" ht="60" customHeight="1" x14ac:dyDescent="0.15">
      <c r="A162" s="374"/>
      <c r="B162" s="129"/>
      <c r="C162" s="224" t="s">
        <v>262</v>
      </c>
      <c r="D162" s="224"/>
      <c r="E162" s="224"/>
      <c r="F162" s="224"/>
      <c r="G162" s="224"/>
      <c r="H162" s="224"/>
      <c r="I162" s="224"/>
      <c r="J162" s="224"/>
      <c r="K162" s="224"/>
      <c r="L162" s="224"/>
      <c r="M162" s="224"/>
      <c r="N162" s="224"/>
      <c r="O162" s="224"/>
      <c r="P162" s="266"/>
      <c r="Q162" s="267"/>
    </row>
    <row r="163" spans="1:17" s="90" customFormat="1" ht="50.1" customHeight="1" x14ac:dyDescent="0.15">
      <c r="A163" s="374"/>
      <c r="B163" s="362" t="s">
        <v>54</v>
      </c>
      <c r="C163" s="362"/>
      <c r="D163" s="362"/>
      <c r="E163" s="362"/>
      <c r="F163" s="362"/>
      <c r="G163" s="362"/>
      <c r="H163" s="362"/>
      <c r="I163" s="362"/>
      <c r="J163" s="362"/>
      <c r="K163" s="362"/>
      <c r="L163" s="362"/>
      <c r="M163" s="362"/>
      <c r="N163" s="362"/>
      <c r="O163" s="362"/>
      <c r="P163" s="266"/>
      <c r="Q163" s="267"/>
    </row>
    <row r="164" spans="1:17" s="90" customFormat="1" ht="50.1" customHeight="1" x14ac:dyDescent="0.15">
      <c r="A164" s="374"/>
      <c r="B164" s="362" t="s">
        <v>55</v>
      </c>
      <c r="C164" s="362"/>
      <c r="D164" s="362"/>
      <c r="E164" s="362"/>
      <c r="F164" s="362"/>
      <c r="G164" s="362"/>
      <c r="H164" s="362"/>
      <c r="I164" s="362"/>
      <c r="J164" s="362"/>
      <c r="K164" s="362"/>
      <c r="L164" s="362"/>
      <c r="M164" s="362"/>
      <c r="N164" s="362"/>
      <c r="O164" s="362"/>
      <c r="P164" s="266"/>
      <c r="Q164" s="267"/>
    </row>
    <row r="165" spans="1:17" s="90" customFormat="1" ht="60" customHeight="1" x14ac:dyDescent="0.15">
      <c r="A165" s="126" t="s">
        <v>277</v>
      </c>
      <c r="B165" s="224" t="s">
        <v>526</v>
      </c>
      <c r="C165" s="224"/>
      <c r="D165" s="224"/>
      <c r="E165" s="224"/>
      <c r="F165" s="224"/>
      <c r="G165" s="224"/>
      <c r="H165" s="224"/>
      <c r="I165" s="224"/>
      <c r="J165" s="224"/>
      <c r="K165" s="224"/>
      <c r="L165" s="224"/>
      <c r="M165" s="224"/>
      <c r="N165" s="224"/>
      <c r="O165" s="224"/>
      <c r="P165" s="222"/>
      <c r="Q165" s="223"/>
    </row>
    <row r="166" spans="1:17" s="90" customFormat="1" ht="75" customHeight="1" x14ac:dyDescent="0.15">
      <c r="A166" s="128" t="s">
        <v>443</v>
      </c>
      <c r="B166" s="224" t="s">
        <v>406</v>
      </c>
      <c r="C166" s="224"/>
      <c r="D166" s="224"/>
      <c r="E166" s="224"/>
      <c r="F166" s="224"/>
      <c r="G166" s="224"/>
      <c r="H166" s="224"/>
      <c r="I166" s="224"/>
      <c r="J166" s="224"/>
      <c r="K166" s="224"/>
      <c r="L166" s="224"/>
      <c r="M166" s="224"/>
      <c r="N166" s="224"/>
      <c r="O166" s="224"/>
      <c r="P166" s="222"/>
      <c r="Q166" s="223"/>
    </row>
    <row r="167" spans="1:17" s="90" customFormat="1" ht="126.75" customHeight="1" x14ac:dyDescent="0.15">
      <c r="A167" s="180" t="s">
        <v>473</v>
      </c>
      <c r="B167" s="375" t="s">
        <v>407</v>
      </c>
      <c r="C167" s="375"/>
      <c r="D167" s="375"/>
      <c r="E167" s="375"/>
      <c r="F167" s="375"/>
      <c r="G167" s="375"/>
      <c r="H167" s="375"/>
      <c r="I167" s="375"/>
      <c r="J167" s="375"/>
      <c r="K167" s="375"/>
      <c r="L167" s="375"/>
      <c r="M167" s="375"/>
      <c r="N167" s="375"/>
      <c r="O167" s="375"/>
      <c r="P167" s="277"/>
      <c r="Q167" s="278"/>
    </row>
    <row r="168" spans="1:17" s="90" customFormat="1" ht="14.25" customHeight="1" x14ac:dyDescent="0.15"/>
    <row r="169" spans="1:17" s="90" customFormat="1" ht="12" x14ac:dyDescent="0.15">
      <c r="A169" s="98" t="s">
        <v>111</v>
      </c>
    </row>
    <row r="170" spans="1:17" s="90" customFormat="1" ht="56.25" customHeight="1" x14ac:dyDescent="0.15">
      <c r="A170" s="106" t="s">
        <v>150</v>
      </c>
      <c r="B170" s="181" t="s">
        <v>29</v>
      </c>
      <c r="C170" s="181"/>
      <c r="D170" s="181"/>
      <c r="E170" s="181"/>
      <c r="F170" s="181"/>
      <c r="G170" s="181"/>
      <c r="H170" s="181"/>
      <c r="I170" s="181"/>
      <c r="J170" s="181"/>
      <c r="K170" s="181"/>
      <c r="L170" s="181"/>
      <c r="M170" s="181"/>
      <c r="N170" s="181"/>
      <c r="O170" s="181"/>
      <c r="P170" s="214"/>
      <c r="Q170" s="215"/>
    </row>
    <row r="171" spans="1:17" s="90" customFormat="1" ht="51" customHeight="1" x14ac:dyDescent="0.15">
      <c r="A171" s="108" t="s">
        <v>151</v>
      </c>
      <c r="B171" s="190" t="s">
        <v>30</v>
      </c>
      <c r="C171" s="190"/>
      <c r="D171" s="190"/>
      <c r="E171" s="190"/>
      <c r="F171" s="190"/>
      <c r="G171" s="190"/>
      <c r="H171" s="190"/>
      <c r="I171" s="190"/>
      <c r="J171" s="190"/>
      <c r="K171" s="190"/>
      <c r="L171" s="190"/>
      <c r="M171" s="190"/>
      <c r="N171" s="190"/>
      <c r="O171" s="190"/>
      <c r="P171" s="277"/>
      <c r="Q171" s="278"/>
    </row>
    <row r="172" spans="1:17" s="90" customFormat="1" ht="12" x14ac:dyDescent="0.15"/>
    <row r="173" spans="1:17" s="90" customFormat="1" ht="12" x14ac:dyDescent="0.15">
      <c r="A173" s="98" t="s">
        <v>112</v>
      </c>
    </row>
    <row r="174" spans="1:17" s="90" customFormat="1" ht="60" customHeight="1" x14ac:dyDescent="0.15">
      <c r="A174" s="100" t="s">
        <v>150</v>
      </c>
      <c r="B174" s="218" t="s">
        <v>19</v>
      </c>
      <c r="C174" s="218"/>
      <c r="D174" s="218"/>
      <c r="E174" s="218"/>
      <c r="F174" s="218"/>
      <c r="G174" s="218"/>
      <c r="H174" s="218"/>
      <c r="I174" s="218"/>
      <c r="J174" s="218"/>
      <c r="K174" s="218"/>
      <c r="L174" s="218"/>
      <c r="M174" s="218"/>
      <c r="N174" s="218"/>
      <c r="O174" s="218"/>
      <c r="P174" s="262"/>
      <c r="Q174" s="263"/>
    </row>
    <row r="175" spans="1:17" s="90" customFormat="1" ht="12" x14ac:dyDescent="0.15"/>
    <row r="176" spans="1:17" s="90" customFormat="1" ht="12" x14ac:dyDescent="0.15">
      <c r="A176" s="98" t="s">
        <v>113</v>
      </c>
    </row>
    <row r="177" spans="1:17" s="90" customFormat="1" ht="37.5" customHeight="1" x14ac:dyDescent="0.15">
      <c r="A177" s="233" t="s">
        <v>175</v>
      </c>
      <c r="B177" s="226" t="s">
        <v>124</v>
      </c>
      <c r="C177" s="226"/>
      <c r="D177" s="226"/>
      <c r="E177" s="226"/>
      <c r="F177" s="226"/>
      <c r="G177" s="226"/>
      <c r="H177" s="226"/>
      <c r="I177" s="226"/>
      <c r="J177" s="226"/>
      <c r="K177" s="226"/>
      <c r="L177" s="226"/>
      <c r="M177" s="226"/>
      <c r="N177" s="226"/>
      <c r="O177" s="226"/>
      <c r="P177" s="365"/>
      <c r="Q177" s="366"/>
    </row>
    <row r="178" spans="1:17" s="90" customFormat="1" ht="38.25" customHeight="1" x14ac:dyDescent="0.15">
      <c r="A178" s="234"/>
      <c r="B178" s="227" t="s">
        <v>232</v>
      </c>
      <c r="C178" s="228"/>
      <c r="D178" s="228"/>
      <c r="E178" s="228"/>
      <c r="F178" s="228"/>
      <c r="G178" s="228"/>
      <c r="H178" s="228"/>
      <c r="I178" s="228"/>
      <c r="J178" s="228"/>
      <c r="K178" s="228"/>
      <c r="L178" s="228"/>
      <c r="M178" s="228"/>
      <c r="N178" s="228"/>
      <c r="O178" s="228"/>
      <c r="P178" s="367"/>
      <c r="Q178" s="368"/>
    </row>
    <row r="179" spans="1:17" s="90" customFormat="1" ht="22.5" customHeight="1" x14ac:dyDescent="0.15">
      <c r="A179" s="235"/>
      <c r="B179" s="280" t="s">
        <v>125</v>
      </c>
      <c r="C179" s="281"/>
      <c r="D179" s="281"/>
      <c r="E179" s="281"/>
      <c r="F179" s="281"/>
      <c r="G179" s="281"/>
      <c r="H179" s="281"/>
      <c r="I179" s="281"/>
      <c r="J179" s="281"/>
      <c r="K179" s="281"/>
      <c r="L179" s="281"/>
      <c r="M179" s="281"/>
      <c r="N179" s="281"/>
      <c r="O179" s="281"/>
      <c r="P179" s="369"/>
      <c r="Q179" s="370"/>
    </row>
    <row r="180" spans="1:17" s="90" customFormat="1" ht="12" x14ac:dyDescent="0.15"/>
    <row r="181" spans="1:17" s="90" customFormat="1" ht="12" x14ac:dyDescent="0.15">
      <c r="A181" s="98" t="s">
        <v>114</v>
      </c>
    </row>
    <row r="182" spans="1:17" s="90" customFormat="1" ht="35.1" customHeight="1" x14ac:dyDescent="0.15">
      <c r="A182" s="230" t="s">
        <v>150</v>
      </c>
      <c r="B182" s="213" t="s">
        <v>408</v>
      </c>
      <c r="C182" s="213"/>
      <c r="D182" s="213"/>
      <c r="E182" s="213"/>
      <c r="F182" s="213"/>
      <c r="G182" s="213"/>
      <c r="H182" s="213"/>
      <c r="I182" s="213"/>
      <c r="J182" s="213"/>
      <c r="K182" s="213"/>
      <c r="L182" s="213"/>
      <c r="M182" s="213"/>
      <c r="N182" s="213"/>
      <c r="O182" s="213"/>
      <c r="P182" s="213"/>
      <c r="Q182" s="289"/>
    </row>
    <row r="183" spans="1:17" s="90" customFormat="1" ht="24" customHeight="1" x14ac:dyDescent="0.15">
      <c r="A183" s="231"/>
      <c r="B183" s="253" t="s">
        <v>349</v>
      </c>
      <c r="C183" s="253"/>
      <c r="D183" s="253"/>
      <c r="E183" s="253"/>
      <c r="F183" s="253"/>
      <c r="G183" s="253"/>
      <c r="H183" s="253"/>
      <c r="I183" s="253"/>
      <c r="J183" s="253"/>
      <c r="K183" s="253"/>
      <c r="L183" s="253"/>
      <c r="M183" s="253"/>
      <c r="N183" s="253"/>
      <c r="O183" s="253"/>
      <c r="P183" s="216"/>
      <c r="Q183" s="217"/>
    </row>
    <row r="184" spans="1:17" s="90" customFormat="1" ht="24" customHeight="1" x14ac:dyDescent="0.15">
      <c r="A184" s="231"/>
      <c r="B184" s="253" t="s">
        <v>235</v>
      </c>
      <c r="C184" s="253"/>
      <c r="D184" s="253"/>
      <c r="E184" s="253"/>
      <c r="F184" s="253"/>
      <c r="G184" s="253"/>
      <c r="H184" s="253"/>
      <c r="I184" s="253"/>
      <c r="J184" s="253"/>
      <c r="K184" s="253"/>
      <c r="L184" s="253"/>
      <c r="M184" s="253"/>
      <c r="N184" s="253"/>
      <c r="O184" s="253"/>
      <c r="P184" s="216"/>
      <c r="Q184" s="217"/>
    </row>
    <row r="185" spans="1:17" s="90" customFormat="1" ht="24" customHeight="1" x14ac:dyDescent="0.15">
      <c r="A185" s="231"/>
      <c r="B185" s="253" t="s">
        <v>115</v>
      </c>
      <c r="C185" s="253"/>
      <c r="D185" s="253"/>
      <c r="E185" s="253"/>
      <c r="F185" s="253"/>
      <c r="G185" s="253"/>
      <c r="H185" s="253"/>
      <c r="I185" s="253"/>
      <c r="J185" s="253"/>
      <c r="K185" s="253"/>
      <c r="L185" s="253"/>
      <c r="M185" s="253"/>
      <c r="N185" s="253"/>
      <c r="O185" s="253"/>
      <c r="P185" s="216"/>
      <c r="Q185" s="217"/>
    </row>
    <row r="186" spans="1:17" s="90" customFormat="1" ht="36" customHeight="1" x14ac:dyDescent="0.15">
      <c r="A186" s="231"/>
      <c r="B186" s="204" t="s">
        <v>343</v>
      </c>
      <c r="C186" s="204"/>
      <c r="D186" s="204"/>
      <c r="E186" s="204"/>
      <c r="F186" s="204"/>
      <c r="G186" s="204"/>
      <c r="H186" s="204"/>
      <c r="I186" s="204"/>
      <c r="J186" s="204"/>
      <c r="K186" s="204"/>
      <c r="L186" s="204"/>
      <c r="M186" s="204"/>
      <c r="N186" s="204"/>
      <c r="O186" s="204"/>
      <c r="P186" s="216"/>
      <c r="Q186" s="217"/>
    </row>
    <row r="187" spans="1:17" s="90" customFormat="1" ht="24.75" customHeight="1" x14ac:dyDescent="0.15">
      <c r="A187" s="231"/>
      <c r="B187" s="253" t="s">
        <v>116</v>
      </c>
      <c r="C187" s="253"/>
      <c r="D187" s="253"/>
      <c r="E187" s="253"/>
      <c r="F187" s="253"/>
      <c r="G187" s="253"/>
      <c r="H187" s="253"/>
      <c r="I187" s="253"/>
      <c r="J187" s="253"/>
      <c r="K187" s="253"/>
      <c r="L187" s="253"/>
      <c r="M187" s="253"/>
      <c r="N187" s="253"/>
      <c r="O187" s="253"/>
      <c r="P187" s="216"/>
      <c r="Q187" s="217"/>
    </row>
    <row r="188" spans="1:17" s="90" customFormat="1" ht="24" customHeight="1" x14ac:dyDescent="0.15">
      <c r="A188" s="231"/>
      <c r="B188" s="376" t="s">
        <v>445</v>
      </c>
      <c r="C188" s="377"/>
      <c r="D188" s="377"/>
      <c r="E188" s="377"/>
      <c r="F188" s="377"/>
      <c r="G188" s="377"/>
      <c r="H188" s="377"/>
      <c r="I188" s="377"/>
      <c r="J188" s="377"/>
      <c r="K188" s="377"/>
      <c r="L188" s="377"/>
      <c r="M188" s="377"/>
      <c r="N188" s="377"/>
      <c r="O188" s="377"/>
      <c r="P188" s="216"/>
      <c r="Q188" s="217"/>
    </row>
    <row r="189" spans="1:17" s="90" customFormat="1" ht="24.75" customHeight="1" x14ac:dyDescent="0.15">
      <c r="A189" s="232"/>
      <c r="B189" s="239" t="s">
        <v>370</v>
      </c>
      <c r="C189" s="239"/>
      <c r="D189" s="239"/>
      <c r="E189" s="239"/>
      <c r="F189" s="239"/>
      <c r="G189" s="239"/>
      <c r="H189" s="239"/>
      <c r="I189" s="239"/>
      <c r="J189" s="239"/>
      <c r="K189" s="239"/>
      <c r="L189" s="239"/>
      <c r="M189" s="239"/>
      <c r="N189" s="239"/>
      <c r="O189" s="239"/>
      <c r="P189" s="247"/>
      <c r="Q189" s="248"/>
    </row>
    <row r="190" spans="1:17" s="90" customFormat="1" ht="12" x14ac:dyDescent="0.15"/>
    <row r="191" spans="1:17" s="90" customFormat="1" ht="12" x14ac:dyDescent="0.15">
      <c r="A191" s="98" t="s">
        <v>117</v>
      </c>
    </row>
    <row r="192" spans="1:17" s="90" customFormat="1" ht="75" customHeight="1" x14ac:dyDescent="0.15">
      <c r="A192" s="106" t="s">
        <v>150</v>
      </c>
      <c r="B192" s="213" t="s">
        <v>350</v>
      </c>
      <c r="C192" s="213"/>
      <c r="D192" s="213"/>
      <c r="E192" s="213"/>
      <c r="F192" s="213"/>
      <c r="G192" s="213"/>
      <c r="H192" s="213"/>
      <c r="I192" s="213"/>
      <c r="J192" s="213"/>
      <c r="K192" s="213"/>
      <c r="L192" s="213"/>
      <c r="M192" s="213"/>
      <c r="N192" s="213"/>
      <c r="O192" s="213"/>
      <c r="P192" s="214"/>
      <c r="Q192" s="215"/>
    </row>
    <row r="193" spans="1:17" s="90" customFormat="1" ht="52.5" customHeight="1" x14ac:dyDescent="0.15">
      <c r="A193" s="107" t="s">
        <v>151</v>
      </c>
      <c r="B193" s="204" t="s">
        <v>20</v>
      </c>
      <c r="C193" s="204"/>
      <c r="D193" s="204"/>
      <c r="E193" s="204"/>
      <c r="F193" s="204"/>
      <c r="G193" s="204"/>
      <c r="H193" s="204"/>
      <c r="I193" s="204"/>
      <c r="J193" s="204"/>
      <c r="K193" s="204"/>
      <c r="L193" s="204"/>
      <c r="M193" s="204"/>
      <c r="N193" s="204"/>
      <c r="O193" s="204"/>
      <c r="P193" s="222"/>
      <c r="Q193" s="223"/>
    </row>
    <row r="194" spans="1:17" s="90" customFormat="1" ht="30" customHeight="1" x14ac:dyDescent="0.15">
      <c r="A194" s="107" t="s">
        <v>152</v>
      </c>
      <c r="B194" s="204" t="s">
        <v>21</v>
      </c>
      <c r="C194" s="204"/>
      <c r="D194" s="204"/>
      <c r="E194" s="204"/>
      <c r="F194" s="204"/>
      <c r="G194" s="204"/>
      <c r="H194" s="204"/>
      <c r="I194" s="204"/>
      <c r="J194" s="204"/>
      <c r="K194" s="204"/>
      <c r="L194" s="204"/>
      <c r="M194" s="204"/>
      <c r="N194" s="204"/>
      <c r="O194" s="204"/>
      <c r="P194" s="222"/>
      <c r="Q194" s="223"/>
    </row>
    <row r="195" spans="1:17" s="90" customFormat="1" ht="57.75" customHeight="1" x14ac:dyDescent="0.15">
      <c r="A195" s="108" t="s">
        <v>153</v>
      </c>
      <c r="B195" s="265" t="s">
        <v>320</v>
      </c>
      <c r="C195" s="265"/>
      <c r="D195" s="265"/>
      <c r="E195" s="265"/>
      <c r="F195" s="265"/>
      <c r="G195" s="265"/>
      <c r="H195" s="265"/>
      <c r="I195" s="265"/>
      <c r="J195" s="265"/>
      <c r="K195" s="265"/>
      <c r="L195" s="265"/>
      <c r="M195" s="265"/>
      <c r="N195" s="265"/>
      <c r="O195" s="265"/>
      <c r="P195" s="277"/>
      <c r="Q195" s="278"/>
    </row>
    <row r="196" spans="1:17" s="90" customFormat="1" ht="12" x14ac:dyDescent="0.15"/>
    <row r="197" spans="1:17" s="90" customFormat="1" ht="12" x14ac:dyDescent="0.15">
      <c r="A197" s="98" t="s">
        <v>321</v>
      </c>
      <c r="C197" s="133"/>
    </row>
    <row r="198" spans="1:17" s="90" customFormat="1" ht="52.5" customHeight="1" x14ac:dyDescent="0.15">
      <c r="A198" s="106" t="s">
        <v>64</v>
      </c>
      <c r="B198" s="213" t="s">
        <v>446</v>
      </c>
      <c r="C198" s="213"/>
      <c r="D198" s="213"/>
      <c r="E198" s="213"/>
      <c r="F198" s="213"/>
      <c r="G198" s="213"/>
      <c r="H198" s="213"/>
      <c r="I198" s="213"/>
      <c r="J198" s="213"/>
      <c r="K198" s="213"/>
      <c r="L198" s="213"/>
      <c r="M198" s="213"/>
      <c r="N198" s="213"/>
      <c r="O198" s="213"/>
      <c r="P198" s="214"/>
      <c r="Q198" s="215"/>
    </row>
    <row r="199" spans="1:17" s="90" customFormat="1" ht="33" customHeight="1" x14ac:dyDescent="0.15">
      <c r="A199" s="107" t="s">
        <v>34</v>
      </c>
      <c r="B199" s="204" t="s">
        <v>447</v>
      </c>
      <c r="C199" s="204"/>
      <c r="D199" s="204"/>
      <c r="E199" s="204"/>
      <c r="F199" s="204"/>
      <c r="G199" s="204"/>
      <c r="H199" s="204"/>
      <c r="I199" s="204"/>
      <c r="J199" s="204"/>
      <c r="K199" s="204"/>
      <c r="L199" s="204"/>
      <c r="M199" s="204"/>
      <c r="N199" s="204"/>
      <c r="O199" s="204"/>
      <c r="P199" s="222"/>
      <c r="Q199" s="223"/>
    </row>
    <row r="200" spans="1:17" s="90" customFormat="1" ht="22.5" customHeight="1" x14ac:dyDescent="0.15">
      <c r="A200" s="108" t="s">
        <v>66</v>
      </c>
      <c r="B200" s="265" t="s">
        <v>532</v>
      </c>
      <c r="C200" s="265"/>
      <c r="D200" s="265"/>
      <c r="E200" s="265"/>
      <c r="F200" s="265"/>
      <c r="G200" s="265"/>
      <c r="H200" s="265"/>
      <c r="I200" s="265"/>
      <c r="J200" s="265"/>
      <c r="K200" s="265"/>
      <c r="L200" s="265"/>
      <c r="M200" s="265"/>
      <c r="N200" s="265"/>
      <c r="O200" s="265"/>
      <c r="P200" s="277"/>
      <c r="Q200" s="278"/>
    </row>
    <row r="201" spans="1:17" s="90" customFormat="1" ht="12" x14ac:dyDescent="0.15">
      <c r="A201" s="134"/>
      <c r="B201" s="135"/>
      <c r="C201" s="135"/>
      <c r="D201" s="135"/>
      <c r="E201" s="135"/>
      <c r="F201" s="135"/>
      <c r="G201" s="135"/>
      <c r="H201" s="135"/>
      <c r="I201" s="135"/>
      <c r="J201" s="135"/>
      <c r="K201" s="135"/>
      <c r="L201" s="135"/>
      <c r="M201" s="135"/>
      <c r="N201" s="135"/>
      <c r="O201" s="135"/>
      <c r="P201" s="136"/>
      <c r="Q201" s="136"/>
    </row>
    <row r="202" spans="1:17" s="90" customFormat="1" ht="12" x14ac:dyDescent="0.15">
      <c r="A202" s="98" t="s">
        <v>351</v>
      </c>
    </row>
    <row r="203" spans="1:17" s="90" customFormat="1" ht="75" customHeight="1" x14ac:dyDescent="0.15">
      <c r="A203" s="100" t="s">
        <v>176</v>
      </c>
      <c r="B203" s="279" t="s">
        <v>409</v>
      </c>
      <c r="C203" s="279"/>
      <c r="D203" s="279"/>
      <c r="E203" s="279"/>
      <c r="F203" s="279"/>
      <c r="G203" s="279"/>
      <c r="H203" s="279"/>
      <c r="I203" s="279"/>
      <c r="J203" s="279"/>
      <c r="K203" s="279"/>
      <c r="L203" s="279"/>
      <c r="M203" s="279"/>
      <c r="N203" s="279"/>
      <c r="O203" s="279"/>
      <c r="P203" s="262"/>
      <c r="Q203" s="263"/>
    </row>
    <row r="204" spans="1:17" s="90" customFormat="1" ht="12" x14ac:dyDescent="0.15"/>
    <row r="205" spans="1:17" s="90" customFormat="1" ht="12" x14ac:dyDescent="0.15">
      <c r="A205" s="98" t="s">
        <v>352</v>
      </c>
    </row>
    <row r="206" spans="1:17" s="90" customFormat="1" ht="36" customHeight="1" x14ac:dyDescent="0.15">
      <c r="A206" s="100" t="s">
        <v>150</v>
      </c>
      <c r="B206" s="218" t="s">
        <v>234</v>
      </c>
      <c r="C206" s="218"/>
      <c r="D206" s="218"/>
      <c r="E206" s="218"/>
      <c r="F206" s="218"/>
      <c r="G206" s="218"/>
      <c r="H206" s="218"/>
      <c r="I206" s="218"/>
      <c r="J206" s="218"/>
      <c r="K206" s="218"/>
      <c r="L206" s="218"/>
      <c r="M206" s="218"/>
      <c r="N206" s="218"/>
      <c r="O206" s="218"/>
      <c r="P206" s="262"/>
      <c r="Q206" s="263"/>
    </row>
    <row r="207" spans="1:17" s="90" customFormat="1" ht="12" x14ac:dyDescent="0.15"/>
    <row r="208" spans="1:17" s="90" customFormat="1" ht="12" x14ac:dyDescent="0.15">
      <c r="A208" s="137" t="s">
        <v>448</v>
      </c>
      <c r="F208" s="138"/>
    </row>
    <row r="209" spans="1:17" s="90" customFormat="1" ht="60" customHeight="1" x14ac:dyDescent="0.15">
      <c r="A209" s="106" t="s">
        <v>64</v>
      </c>
      <c r="B209" s="213" t="s">
        <v>449</v>
      </c>
      <c r="C209" s="213"/>
      <c r="D209" s="213"/>
      <c r="E209" s="213"/>
      <c r="F209" s="213"/>
      <c r="G209" s="213"/>
      <c r="H209" s="213"/>
      <c r="I209" s="213"/>
      <c r="J209" s="213"/>
      <c r="K209" s="213"/>
      <c r="L209" s="213"/>
      <c r="M209" s="213"/>
      <c r="N209" s="213"/>
      <c r="O209" s="213"/>
      <c r="P209" s="214"/>
      <c r="Q209" s="215"/>
    </row>
    <row r="210" spans="1:17" s="90" customFormat="1" ht="34.5" customHeight="1" x14ac:dyDescent="0.15">
      <c r="A210" s="107" t="s">
        <v>34</v>
      </c>
      <c r="B210" s="204" t="s">
        <v>450</v>
      </c>
      <c r="C210" s="204"/>
      <c r="D210" s="204"/>
      <c r="E210" s="204"/>
      <c r="F210" s="204"/>
      <c r="G210" s="204"/>
      <c r="H210" s="204"/>
      <c r="I210" s="204"/>
      <c r="J210" s="204"/>
      <c r="K210" s="204"/>
      <c r="L210" s="204"/>
      <c r="M210" s="204"/>
      <c r="N210" s="204"/>
      <c r="O210" s="204"/>
      <c r="P210" s="222"/>
      <c r="Q210" s="223"/>
    </row>
    <row r="211" spans="1:17" s="90" customFormat="1" ht="34.5" customHeight="1" x14ac:dyDescent="0.15">
      <c r="A211" s="108" t="s">
        <v>66</v>
      </c>
      <c r="B211" s="265" t="s">
        <v>451</v>
      </c>
      <c r="C211" s="265"/>
      <c r="D211" s="265"/>
      <c r="E211" s="265"/>
      <c r="F211" s="265"/>
      <c r="G211" s="265"/>
      <c r="H211" s="265"/>
      <c r="I211" s="265"/>
      <c r="J211" s="265"/>
      <c r="K211" s="265"/>
      <c r="L211" s="265"/>
      <c r="M211" s="265"/>
      <c r="N211" s="265"/>
      <c r="O211" s="265"/>
      <c r="P211" s="277"/>
      <c r="Q211" s="278"/>
    </row>
    <row r="212" spans="1:17" s="90" customFormat="1" ht="13.5" customHeight="1" x14ac:dyDescent="0.15">
      <c r="A212" s="134"/>
      <c r="B212" s="135"/>
      <c r="C212" s="135"/>
      <c r="D212" s="135"/>
      <c r="E212" s="135"/>
      <c r="F212" s="135"/>
      <c r="G212" s="135"/>
      <c r="H212" s="135"/>
      <c r="I212" s="135"/>
      <c r="J212" s="135"/>
      <c r="K212" s="135"/>
      <c r="L212" s="135"/>
      <c r="M212" s="135"/>
      <c r="N212" s="135"/>
      <c r="O212" s="135"/>
      <c r="P212" s="136"/>
      <c r="Q212" s="136"/>
    </row>
    <row r="213" spans="1:17" s="90" customFormat="1" ht="12" x14ac:dyDescent="0.15">
      <c r="A213" s="98" t="s">
        <v>353</v>
      </c>
    </row>
    <row r="214" spans="1:17" s="90" customFormat="1" ht="66" customHeight="1" x14ac:dyDescent="0.15">
      <c r="A214" s="130" t="s">
        <v>150</v>
      </c>
      <c r="B214" s="226" t="s">
        <v>354</v>
      </c>
      <c r="C214" s="226"/>
      <c r="D214" s="226"/>
      <c r="E214" s="226"/>
      <c r="F214" s="226"/>
      <c r="G214" s="226"/>
      <c r="H214" s="226"/>
      <c r="I214" s="226"/>
      <c r="J214" s="226"/>
      <c r="K214" s="226"/>
      <c r="L214" s="226"/>
      <c r="M214" s="226"/>
      <c r="N214" s="226"/>
      <c r="O214" s="226"/>
      <c r="P214" s="365"/>
      <c r="Q214" s="366"/>
    </row>
    <row r="215" spans="1:17" s="90" customFormat="1" ht="22.5" customHeight="1" x14ac:dyDescent="0.15">
      <c r="A215" s="132" t="s">
        <v>79</v>
      </c>
      <c r="B215" s="265" t="s">
        <v>552</v>
      </c>
      <c r="C215" s="265"/>
      <c r="D215" s="265"/>
      <c r="E215" s="265"/>
      <c r="F215" s="265"/>
      <c r="G215" s="265"/>
      <c r="H215" s="265"/>
      <c r="I215" s="265"/>
      <c r="J215" s="265"/>
      <c r="K215" s="265"/>
      <c r="L215" s="265"/>
      <c r="M215" s="265"/>
      <c r="N215" s="265"/>
      <c r="O215" s="265"/>
      <c r="P215" s="277"/>
      <c r="Q215" s="278"/>
    </row>
    <row r="216" spans="1:17" s="90" customFormat="1" ht="12" x14ac:dyDescent="0.15"/>
    <row r="217" spans="1:17" s="90" customFormat="1" ht="12" x14ac:dyDescent="0.15">
      <c r="A217" s="98" t="s">
        <v>355</v>
      </c>
    </row>
    <row r="218" spans="1:17" s="90" customFormat="1" ht="34.5" customHeight="1" x14ac:dyDescent="0.15">
      <c r="A218" s="106" t="s">
        <v>150</v>
      </c>
      <c r="B218" s="213" t="s">
        <v>35</v>
      </c>
      <c r="C218" s="213"/>
      <c r="D218" s="213"/>
      <c r="E218" s="213"/>
      <c r="F218" s="213"/>
      <c r="G218" s="213"/>
      <c r="H218" s="213"/>
      <c r="I218" s="213"/>
      <c r="J218" s="213"/>
      <c r="K218" s="213"/>
      <c r="L218" s="213"/>
      <c r="M218" s="213"/>
      <c r="N218" s="213"/>
      <c r="O218" s="213"/>
      <c r="P218" s="214"/>
      <c r="Q218" s="215"/>
    </row>
    <row r="219" spans="1:17" s="90" customFormat="1" ht="90" customHeight="1" x14ac:dyDescent="0.15">
      <c r="A219" s="107" t="s">
        <v>34</v>
      </c>
      <c r="B219" s="236" t="s">
        <v>36</v>
      </c>
      <c r="C219" s="236"/>
      <c r="D219" s="236"/>
      <c r="E219" s="236"/>
      <c r="F219" s="236"/>
      <c r="G219" s="236"/>
      <c r="H219" s="236"/>
      <c r="I219" s="236"/>
      <c r="J219" s="236"/>
      <c r="K219" s="236"/>
      <c r="L219" s="236"/>
      <c r="M219" s="236"/>
      <c r="N219" s="236"/>
      <c r="O219" s="236"/>
      <c r="P219" s="222"/>
      <c r="Q219" s="223"/>
    </row>
    <row r="220" spans="1:17" s="90" customFormat="1" ht="34.5" customHeight="1" x14ac:dyDescent="0.15">
      <c r="A220" s="108" t="s">
        <v>66</v>
      </c>
      <c r="B220" s="265" t="s">
        <v>126</v>
      </c>
      <c r="C220" s="265"/>
      <c r="D220" s="265"/>
      <c r="E220" s="265"/>
      <c r="F220" s="265"/>
      <c r="G220" s="265"/>
      <c r="H220" s="265"/>
      <c r="I220" s="265"/>
      <c r="J220" s="265"/>
      <c r="K220" s="265"/>
      <c r="L220" s="265"/>
      <c r="M220" s="265"/>
      <c r="N220" s="265"/>
      <c r="O220" s="265"/>
      <c r="P220" s="277"/>
      <c r="Q220" s="278"/>
    </row>
    <row r="221" spans="1:17" s="90" customFormat="1" ht="12" x14ac:dyDescent="0.15"/>
    <row r="222" spans="1:17" s="90" customFormat="1" ht="12" x14ac:dyDescent="0.15">
      <c r="A222" s="98" t="s">
        <v>356</v>
      </c>
    </row>
    <row r="223" spans="1:17" s="90" customFormat="1" ht="30" customHeight="1" x14ac:dyDescent="0.15">
      <c r="A223" s="100" t="s">
        <v>150</v>
      </c>
      <c r="B223" s="218" t="s">
        <v>410</v>
      </c>
      <c r="C223" s="218"/>
      <c r="D223" s="218"/>
      <c r="E223" s="218"/>
      <c r="F223" s="218"/>
      <c r="G223" s="218"/>
      <c r="H223" s="218"/>
      <c r="I223" s="218"/>
      <c r="J223" s="218"/>
      <c r="K223" s="218"/>
      <c r="L223" s="218"/>
      <c r="M223" s="218"/>
      <c r="N223" s="218"/>
      <c r="O223" s="218"/>
      <c r="P223" s="262"/>
      <c r="Q223" s="263"/>
    </row>
    <row r="224" spans="1:17" s="90" customFormat="1" ht="12" x14ac:dyDescent="0.15"/>
    <row r="225" spans="1:17" s="90" customFormat="1" ht="12" x14ac:dyDescent="0.15">
      <c r="A225" s="98" t="s">
        <v>357</v>
      </c>
    </row>
    <row r="226" spans="1:17" s="90" customFormat="1" ht="37.5" customHeight="1" x14ac:dyDescent="0.15">
      <c r="A226" s="106" t="s">
        <v>150</v>
      </c>
      <c r="B226" s="213" t="s">
        <v>411</v>
      </c>
      <c r="C226" s="213"/>
      <c r="D226" s="213"/>
      <c r="E226" s="213"/>
      <c r="F226" s="213"/>
      <c r="G226" s="213"/>
      <c r="H226" s="213"/>
      <c r="I226" s="213"/>
      <c r="J226" s="213"/>
      <c r="K226" s="213"/>
      <c r="L226" s="213"/>
      <c r="M226" s="213"/>
      <c r="N226" s="213"/>
      <c r="O226" s="213"/>
      <c r="P226" s="214"/>
      <c r="Q226" s="215"/>
    </row>
    <row r="227" spans="1:17" s="90" customFormat="1" ht="37.5" customHeight="1" x14ac:dyDescent="0.15">
      <c r="A227" s="107" t="s">
        <v>151</v>
      </c>
      <c r="B227" s="204" t="s">
        <v>412</v>
      </c>
      <c r="C227" s="204"/>
      <c r="D227" s="204"/>
      <c r="E227" s="204"/>
      <c r="F227" s="204"/>
      <c r="G227" s="204"/>
      <c r="H227" s="204"/>
      <c r="I227" s="204"/>
      <c r="J227" s="204"/>
      <c r="K227" s="204"/>
      <c r="L227" s="204"/>
      <c r="M227" s="204"/>
      <c r="N227" s="204"/>
      <c r="O227" s="204"/>
      <c r="P227" s="222"/>
      <c r="Q227" s="223"/>
    </row>
    <row r="228" spans="1:17" s="90" customFormat="1" ht="52.5" customHeight="1" x14ac:dyDescent="0.15">
      <c r="A228" s="108" t="s">
        <v>152</v>
      </c>
      <c r="B228" s="265" t="s">
        <v>413</v>
      </c>
      <c r="C228" s="265"/>
      <c r="D228" s="265"/>
      <c r="E228" s="265"/>
      <c r="F228" s="265"/>
      <c r="G228" s="265"/>
      <c r="H228" s="265"/>
      <c r="I228" s="265"/>
      <c r="J228" s="265"/>
      <c r="K228" s="265"/>
      <c r="L228" s="265"/>
      <c r="M228" s="265"/>
      <c r="N228" s="265"/>
      <c r="O228" s="265"/>
      <c r="P228" s="277"/>
      <c r="Q228" s="278"/>
    </row>
    <row r="229" spans="1:17" s="90" customFormat="1" ht="12" x14ac:dyDescent="0.15"/>
    <row r="230" spans="1:17" s="90" customFormat="1" ht="12" x14ac:dyDescent="0.15">
      <c r="A230" s="98" t="s">
        <v>358</v>
      </c>
    </row>
    <row r="231" spans="1:17" s="90" customFormat="1" ht="37.5" customHeight="1" x14ac:dyDescent="0.15">
      <c r="A231" s="106" t="s">
        <v>150</v>
      </c>
      <c r="B231" s="213" t="s">
        <v>127</v>
      </c>
      <c r="C231" s="213"/>
      <c r="D231" s="213"/>
      <c r="E231" s="213"/>
      <c r="F231" s="213"/>
      <c r="G231" s="213"/>
      <c r="H231" s="213"/>
      <c r="I231" s="213"/>
      <c r="J231" s="213"/>
      <c r="K231" s="213"/>
      <c r="L231" s="213"/>
      <c r="M231" s="213"/>
      <c r="N231" s="213"/>
      <c r="O231" s="213"/>
      <c r="P231" s="214"/>
      <c r="Q231" s="215"/>
    </row>
    <row r="232" spans="1:17" s="90" customFormat="1" ht="22.5" customHeight="1" x14ac:dyDescent="0.15">
      <c r="A232" s="107" t="s">
        <v>151</v>
      </c>
      <c r="B232" s="204" t="s">
        <v>0</v>
      </c>
      <c r="C232" s="204"/>
      <c r="D232" s="204"/>
      <c r="E232" s="204"/>
      <c r="F232" s="204"/>
      <c r="G232" s="204"/>
      <c r="H232" s="204"/>
      <c r="I232" s="204"/>
      <c r="J232" s="204"/>
      <c r="K232" s="204"/>
      <c r="L232" s="204"/>
      <c r="M232" s="204"/>
      <c r="N232" s="204"/>
      <c r="O232" s="204"/>
      <c r="P232" s="222"/>
      <c r="Q232" s="223"/>
    </row>
    <row r="233" spans="1:17" s="90" customFormat="1" ht="81" customHeight="1" x14ac:dyDescent="0.15">
      <c r="A233" s="107" t="s">
        <v>152</v>
      </c>
      <c r="B233" s="236" t="s">
        <v>31</v>
      </c>
      <c r="C233" s="236"/>
      <c r="D233" s="236"/>
      <c r="E233" s="236"/>
      <c r="F233" s="236"/>
      <c r="G233" s="236"/>
      <c r="H233" s="236"/>
      <c r="I233" s="236"/>
      <c r="J233" s="236"/>
      <c r="K233" s="236"/>
      <c r="L233" s="236"/>
      <c r="M233" s="236"/>
      <c r="N233" s="236"/>
      <c r="O233" s="236"/>
      <c r="P233" s="222"/>
      <c r="Q233" s="223"/>
    </row>
    <row r="234" spans="1:17" s="90" customFormat="1" ht="37.5" customHeight="1" x14ac:dyDescent="0.15">
      <c r="A234" s="107" t="s">
        <v>153</v>
      </c>
      <c r="B234" s="204" t="s">
        <v>414</v>
      </c>
      <c r="C234" s="204"/>
      <c r="D234" s="204"/>
      <c r="E234" s="204"/>
      <c r="F234" s="204"/>
      <c r="G234" s="204"/>
      <c r="H234" s="204"/>
      <c r="I234" s="204"/>
      <c r="J234" s="204"/>
      <c r="K234" s="204"/>
      <c r="L234" s="204"/>
      <c r="M234" s="204"/>
      <c r="N234" s="204"/>
      <c r="O234" s="204"/>
      <c r="P234" s="222"/>
      <c r="Q234" s="223"/>
    </row>
    <row r="235" spans="1:17" s="90" customFormat="1" ht="75" customHeight="1" x14ac:dyDescent="0.15">
      <c r="A235" s="107" t="s">
        <v>241</v>
      </c>
      <c r="B235" s="236" t="s">
        <v>32</v>
      </c>
      <c r="C235" s="236"/>
      <c r="D235" s="236"/>
      <c r="E235" s="236"/>
      <c r="F235" s="236"/>
      <c r="G235" s="236"/>
      <c r="H235" s="236"/>
      <c r="I235" s="236"/>
      <c r="J235" s="236"/>
      <c r="K235" s="236"/>
      <c r="L235" s="236"/>
      <c r="M235" s="236"/>
      <c r="N235" s="236"/>
      <c r="O235" s="236"/>
      <c r="P235" s="222"/>
      <c r="Q235" s="223"/>
    </row>
    <row r="236" spans="1:17" s="90" customFormat="1" ht="54" customHeight="1" x14ac:dyDescent="0.15">
      <c r="A236" s="108" t="s">
        <v>242</v>
      </c>
      <c r="B236" s="190" t="s">
        <v>243</v>
      </c>
      <c r="C236" s="190"/>
      <c r="D236" s="190"/>
      <c r="E236" s="190"/>
      <c r="F236" s="190"/>
      <c r="G236" s="190"/>
      <c r="H236" s="190"/>
      <c r="I236" s="190"/>
      <c r="J236" s="190"/>
      <c r="K236" s="190"/>
      <c r="L236" s="190"/>
      <c r="M236" s="190"/>
      <c r="N236" s="190"/>
      <c r="O236" s="190"/>
      <c r="P236" s="277"/>
      <c r="Q236" s="278"/>
    </row>
    <row r="237" spans="1:17" s="90" customFormat="1" ht="12" x14ac:dyDescent="0.15"/>
    <row r="238" spans="1:17" s="90" customFormat="1" ht="12" x14ac:dyDescent="0.15">
      <c r="A238" s="98" t="s">
        <v>359</v>
      </c>
    </row>
    <row r="239" spans="1:17" s="90" customFormat="1" ht="45" customHeight="1" x14ac:dyDescent="0.15">
      <c r="A239" s="106" t="s">
        <v>150</v>
      </c>
      <c r="B239" s="213" t="s">
        <v>128</v>
      </c>
      <c r="C239" s="213"/>
      <c r="D239" s="213"/>
      <c r="E239" s="213"/>
      <c r="F239" s="213"/>
      <c r="G239" s="213"/>
      <c r="H239" s="213"/>
      <c r="I239" s="213"/>
      <c r="J239" s="213"/>
      <c r="K239" s="213"/>
      <c r="L239" s="213"/>
      <c r="M239" s="213"/>
      <c r="N239" s="213"/>
      <c r="O239" s="213"/>
      <c r="P239" s="214"/>
      <c r="Q239" s="215"/>
    </row>
    <row r="240" spans="1:17" s="90" customFormat="1" ht="30" customHeight="1" x14ac:dyDescent="0.15">
      <c r="A240" s="107" t="s">
        <v>151</v>
      </c>
      <c r="B240" s="204" t="s">
        <v>1</v>
      </c>
      <c r="C240" s="204"/>
      <c r="D240" s="204"/>
      <c r="E240" s="204"/>
      <c r="F240" s="204"/>
      <c r="G240" s="204"/>
      <c r="H240" s="204"/>
      <c r="I240" s="204"/>
      <c r="J240" s="204"/>
      <c r="K240" s="204"/>
      <c r="L240" s="204"/>
      <c r="M240" s="204"/>
      <c r="N240" s="204"/>
      <c r="O240" s="204"/>
      <c r="P240" s="222"/>
      <c r="Q240" s="223"/>
    </row>
    <row r="241" spans="1:17" s="90" customFormat="1" ht="45" customHeight="1" x14ac:dyDescent="0.15">
      <c r="A241" s="107" t="s">
        <v>152</v>
      </c>
      <c r="B241" s="204" t="s">
        <v>129</v>
      </c>
      <c r="C241" s="204"/>
      <c r="D241" s="204"/>
      <c r="E241" s="204"/>
      <c r="F241" s="204"/>
      <c r="G241" s="204"/>
      <c r="H241" s="204"/>
      <c r="I241" s="204"/>
      <c r="J241" s="204"/>
      <c r="K241" s="204"/>
      <c r="L241" s="204"/>
      <c r="M241" s="204"/>
      <c r="N241" s="204"/>
      <c r="O241" s="204"/>
      <c r="P241" s="222"/>
      <c r="Q241" s="223"/>
    </row>
    <row r="242" spans="1:17" s="90" customFormat="1" ht="45" customHeight="1" x14ac:dyDescent="0.15">
      <c r="A242" s="108" t="s">
        <v>153</v>
      </c>
      <c r="B242" s="190" t="s">
        <v>415</v>
      </c>
      <c r="C242" s="265"/>
      <c r="D242" s="265"/>
      <c r="E242" s="265"/>
      <c r="F242" s="265"/>
      <c r="G242" s="265"/>
      <c r="H242" s="265"/>
      <c r="I242" s="265"/>
      <c r="J242" s="265"/>
      <c r="K242" s="265"/>
      <c r="L242" s="265"/>
      <c r="M242" s="265"/>
      <c r="N242" s="265"/>
      <c r="O242" s="265"/>
      <c r="P242" s="277"/>
      <c r="Q242" s="278"/>
    </row>
    <row r="243" spans="1:17" s="90" customFormat="1" ht="12" x14ac:dyDescent="0.15"/>
    <row r="244" spans="1:17" s="90" customFormat="1" ht="12" x14ac:dyDescent="0.15">
      <c r="A244" s="98" t="s">
        <v>322</v>
      </c>
      <c r="C244" s="133"/>
    </row>
    <row r="245" spans="1:17" s="90" customFormat="1" ht="37.5" customHeight="1" x14ac:dyDescent="0.15">
      <c r="A245" s="106" t="s">
        <v>64</v>
      </c>
      <c r="B245" s="213" t="s">
        <v>453</v>
      </c>
      <c r="C245" s="213"/>
      <c r="D245" s="213"/>
      <c r="E245" s="213"/>
      <c r="F245" s="213"/>
      <c r="G245" s="213"/>
      <c r="H245" s="213"/>
      <c r="I245" s="213"/>
      <c r="J245" s="213"/>
      <c r="K245" s="213"/>
      <c r="L245" s="213"/>
      <c r="M245" s="213"/>
      <c r="N245" s="213"/>
      <c r="O245" s="213"/>
      <c r="P245" s="214"/>
      <c r="Q245" s="215"/>
    </row>
    <row r="246" spans="1:17" s="90" customFormat="1" ht="22.5" customHeight="1" x14ac:dyDescent="0.15">
      <c r="A246" s="107" t="s">
        <v>34</v>
      </c>
      <c r="B246" s="204" t="s">
        <v>454</v>
      </c>
      <c r="C246" s="204"/>
      <c r="D246" s="204"/>
      <c r="E246" s="204"/>
      <c r="F246" s="204"/>
      <c r="G246" s="204"/>
      <c r="H246" s="204"/>
      <c r="I246" s="204"/>
      <c r="J246" s="204"/>
      <c r="K246" s="204"/>
      <c r="L246" s="204"/>
      <c r="M246" s="204"/>
      <c r="N246" s="204"/>
      <c r="O246" s="204"/>
      <c r="P246" s="222"/>
      <c r="Q246" s="223"/>
    </row>
    <row r="247" spans="1:17" s="90" customFormat="1" ht="22.5" customHeight="1" x14ac:dyDescent="0.15">
      <c r="A247" s="107" t="s">
        <v>66</v>
      </c>
      <c r="B247" s="204" t="s">
        <v>455</v>
      </c>
      <c r="C247" s="204"/>
      <c r="D247" s="204"/>
      <c r="E247" s="204"/>
      <c r="F247" s="204"/>
      <c r="G247" s="204"/>
      <c r="H247" s="204"/>
      <c r="I247" s="204"/>
      <c r="J247" s="204"/>
      <c r="K247" s="204"/>
      <c r="L247" s="204"/>
      <c r="M247" s="204"/>
      <c r="N247" s="204"/>
      <c r="O247" s="204"/>
      <c r="P247" s="222"/>
      <c r="Q247" s="223"/>
    </row>
    <row r="248" spans="1:17" s="90" customFormat="1" ht="22.5" customHeight="1" x14ac:dyDescent="0.15">
      <c r="A248" s="108" t="s">
        <v>153</v>
      </c>
      <c r="B248" s="383" t="s">
        <v>452</v>
      </c>
      <c r="C248" s="384"/>
      <c r="D248" s="384"/>
      <c r="E248" s="384"/>
      <c r="F248" s="384"/>
      <c r="G248" s="384"/>
      <c r="H248" s="384"/>
      <c r="I248" s="384"/>
      <c r="J248" s="384"/>
      <c r="K248" s="384"/>
      <c r="L248" s="384"/>
      <c r="M248" s="384"/>
      <c r="N248" s="384"/>
      <c r="O248" s="385"/>
      <c r="P248" s="277"/>
      <c r="Q248" s="278"/>
    </row>
    <row r="249" spans="1:17" s="90" customFormat="1" ht="12" x14ac:dyDescent="0.15"/>
    <row r="250" spans="1:17" s="90" customFormat="1" ht="12" x14ac:dyDescent="0.15">
      <c r="A250" s="98" t="s">
        <v>360</v>
      </c>
    </row>
    <row r="251" spans="1:17" s="90" customFormat="1" ht="45" customHeight="1" x14ac:dyDescent="0.15">
      <c r="A251" s="100" t="s">
        <v>150</v>
      </c>
      <c r="B251" s="218" t="s">
        <v>22</v>
      </c>
      <c r="C251" s="218"/>
      <c r="D251" s="218"/>
      <c r="E251" s="218"/>
      <c r="F251" s="218"/>
      <c r="G251" s="218"/>
      <c r="H251" s="218"/>
      <c r="I251" s="218"/>
      <c r="J251" s="218"/>
      <c r="K251" s="218"/>
      <c r="L251" s="218"/>
      <c r="M251" s="218"/>
      <c r="N251" s="218"/>
      <c r="O251" s="218"/>
      <c r="P251" s="262"/>
      <c r="Q251" s="263"/>
    </row>
    <row r="252" spans="1:17" s="90" customFormat="1" ht="12" x14ac:dyDescent="0.15"/>
    <row r="253" spans="1:17" s="90" customFormat="1" ht="12" x14ac:dyDescent="0.15">
      <c r="A253" s="98" t="s">
        <v>361</v>
      </c>
    </row>
    <row r="254" spans="1:17" s="90" customFormat="1" ht="30" customHeight="1" x14ac:dyDescent="0.15">
      <c r="A254" s="106" t="s">
        <v>150</v>
      </c>
      <c r="B254" s="213" t="s">
        <v>282</v>
      </c>
      <c r="C254" s="213"/>
      <c r="D254" s="213"/>
      <c r="E254" s="213"/>
      <c r="F254" s="213"/>
      <c r="G254" s="213"/>
      <c r="H254" s="213"/>
      <c r="I254" s="213"/>
      <c r="J254" s="213"/>
      <c r="K254" s="213"/>
      <c r="L254" s="213"/>
      <c r="M254" s="213"/>
      <c r="N254" s="213"/>
      <c r="O254" s="213"/>
      <c r="P254" s="214"/>
      <c r="Q254" s="215"/>
    </row>
    <row r="255" spans="1:17" s="90" customFormat="1" ht="45" customHeight="1" x14ac:dyDescent="0.15">
      <c r="A255" s="231" t="s">
        <v>151</v>
      </c>
      <c r="B255" s="238" t="s">
        <v>248</v>
      </c>
      <c r="C255" s="238"/>
      <c r="D255" s="238"/>
      <c r="E255" s="238"/>
      <c r="F255" s="238"/>
      <c r="G255" s="238"/>
      <c r="H255" s="238"/>
      <c r="I255" s="238"/>
      <c r="J255" s="238"/>
      <c r="K255" s="238"/>
      <c r="L255" s="238"/>
      <c r="M255" s="238"/>
      <c r="N255" s="238"/>
      <c r="O255" s="238"/>
      <c r="P255" s="222"/>
      <c r="Q255" s="223"/>
    </row>
    <row r="256" spans="1:17" s="90" customFormat="1" ht="15" customHeight="1" x14ac:dyDescent="0.15">
      <c r="A256" s="231"/>
      <c r="B256" s="204" t="s">
        <v>344</v>
      </c>
      <c r="C256" s="204"/>
      <c r="D256" s="204"/>
      <c r="E256" s="204"/>
      <c r="F256" s="204"/>
      <c r="G256" s="204"/>
      <c r="H256" s="204"/>
      <c r="I256" s="204"/>
      <c r="J256" s="204"/>
      <c r="K256" s="204"/>
      <c r="L256" s="204"/>
      <c r="M256" s="204"/>
      <c r="N256" s="204"/>
      <c r="O256" s="204"/>
      <c r="P256" s="204"/>
      <c r="Q256" s="264"/>
    </row>
    <row r="257" spans="1:17" s="90" customFormat="1" ht="75" customHeight="1" x14ac:dyDescent="0.15">
      <c r="A257" s="231"/>
      <c r="B257" s="204" t="s">
        <v>345</v>
      </c>
      <c r="C257" s="204"/>
      <c r="D257" s="204"/>
      <c r="E257" s="204"/>
      <c r="F257" s="204"/>
      <c r="G257" s="204"/>
      <c r="H257" s="204"/>
      <c r="I257" s="204"/>
      <c r="J257" s="204"/>
      <c r="K257" s="204"/>
      <c r="L257" s="204"/>
      <c r="M257" s="204"/>
      <c r="N257" s="204"/>
      <c r="O257" s="204"/>
      <c r="P257" s="204"/>
      <c r="Q257" s="264"/>
    </row>
    <row r="258" spans="1:17" s="90" customFormat="1" ht="15" customHeight="1" x14ac:dyDescent="0.15">
      <c r="A258" s="231"/>
      <c r="B258" s="253" t="s">
        <v>459</v>
      </c>
      <c r="C258" s="253"/>
      <c r="D258" s="253"/>
      <c r="E258" s="253"/>
      <c r="F258" s="253"/>
      <c r="G258" s="253"/>
      <c r="H258" s="253"/>
      <c r="I258" s="253"/>
      <c r="J258" s="253"/>
      <c r="K258" s="253"/>
      <c r="L258" s="253"/>
      <c r="M258" s="253"/>
      <c r="N258" s="253"/>
      <c r="O258" s="253"/>
      <c r="P258" s="253"/>
      <c r="Q258" s="254"/>
    </row>
    <row r="259" spans="1:17" s="90" customFormat="1" ht="15" customHeight="1" x14ac:dyDescent="0.15">
      <c r="A259" s="231"/>
      <c r="B259" s="253" t="s">
        <v>456</v>
      </c>
      <c r="C259" s="253"/>
      <c r="D259" s="253"/>
      <c r="E259" s="253"/>
      <c r="F259" s="253"/>
      <c r="G259" s="253"/>
      <c r="H259" s="253"/>
      <c r="I259" s="253"/>
      <c r="J259" s="253"/>
      <c r="K259" s="253"/>
      <c r="L259" s="253"/>
      <c r="M259" s="253"/>
      <c r="N259" s="253"/>
      <c r="O259" s="253"/>
      <c r="P259" s="253"/>
      <c r="Q259" s="254"/>
    </row>
    <row r="260" spans="1:17" s="90" customFormat="1" ht="15" customHeight="1" x14ac:dyDescent="0.15">
      <c r="A260" s="231"/>
      <c r="B260" s="253" t="s">
        <v>457</v>
      </c>
      <c r="C260" s="253"/>
      <c r="D260" s="253"/>
      <c r="E260" s="253"/>
      <c r="F260" s="253"/>
      <c r="G260" s="253"/>
      <c r="H260" s="253"/>
      <c r="I260" s="253"/>
      <c r="J260" s="253"/>
      <c r="K260" s="253"/>
      <c r="L260" s="253"/>
      <c r="M260" s="253"/>
      <c r="N260" s="253"/>
      <c r="O260" s="253"/>
      <c r="P260" s="253"/>
      <c r="Q260" s="254"/>
    </row>
    <row r="261" spans="1:17" s="90" customFormat="1" ht="15" customHeight="1" x14ac:dyDescent="0.15">
      <c r="A261" s="232"/>
      <c r="B261" s="239" t="s">
        <v>458</v>
      </c>
      <c r="C261" s="239"/>
      <c r="D261" s="239"/>
      <c r="E261" s="239"/>
      <c r="F261" s="239"/>
      <c r="G261" s="239"/>
      <c r="H261" s="239"/>
      <c r="I261" s="239"/>
      <c r="J261" s="239"/>
      <c r="K261" s="239"/>
      <c r="L261" s="239"/>
      <c r="M261" s="239"/>
      <c r="N261" s="239"/>
      <c r="O261" s="239"/>
      <c r="P261" s="239"/>
      <c r="Q261" s="240"/>
    </row>
    <row r="262" spans="1:17" s="90" customFormat="1" ht="15" customHeight="1" x14ac:dyDescent="0.15">
      <c r="A262" s="134"/>
      <c r="B262" s="139"/>
      <c r="C262" s="135"/>
      <c r="D262" s="135"/>
      <c r="E262" s="135"/>
      <c r="F262" s="135"/>
      <c r="G262" s="135"/>
      <c r="H262" s="135"/>
      <c r="I262" s="135"/>
      <c r="J262" s="135"/>
      <c r="K262" s="135"/>
      <c r="L262" s="135"/>
      <c r="M262" s="135"/>
      <c r="N262" s="135"/>
      <c r="O262" s="135"/>
      <c r="P262" s="135"/>
      <c r="Q262" s="135"/>
    </row>
    <row r="263" spans="1:17" s="90" customFormat="1" ht="12" x14ac:dyDescent="0.15">
      <c r="A263" s="98" t="s">
        <v>324</v>
      </c>
    </row>
    <row r="264" spans="1:17" s="90" customFormat="1" ht="55.5" customHeight="1" x14ac:dyDescent="0.15">
      <c r="A264" s="100" t="s">
        <v>64</v>
      </c>
      <c r="B264" s="218" t="s">
        <v>323</v>
      </c>
      <c r="C264" s="218"/>
      <c r="D264" s="218"/>
      <c r="E264" s="218"/>
      <c r="F264" s="218"/>
      <c r="G264" s="218"/>
      <c r="H264" s="218"/>
      <c r="I264" s="218"/>
      <c r="J264" s="218"/>
      <c r="K264" s="218"/>
      <c r="L264" s="218"/>
      <c r="M264" s="218"/>
      <c r="N264" s="218"/>
      <c r="O264" s="218"/>
      <c r="P264" s="262"/>
      <c r="Q264" s="263"/>
    </row>
    <row r="265" spans="1:17" s="90" customFormat="1" ht="13.5" customHeight="1" x14ac:dyDescent="0.15">
      <c r="A265" s="134"/>
      <c r="B265" s="135"/>
      <c r="C265" s="135"/>
      <c r="D265" s="135"/>
      <c r="E265" s="135"/>
      <c r="F265" s="135"/>
      <c r="G265" s="135"/>
      <c r="H265" s="135"/>
      <c r="I265" s="135"/>
      <c r="J265" s="135"/>
      <c r="K265" s="135"/>
      <c r="L265" s="135"/>
      <c r="M265" s="135"/>
      <c r="N265" s="135"/>
      <c r="O265" s="135"/>
      <c r="P265" s="136"/>
      <c r="Q265" s="136"/>
    </row>
    <row r="266" spans="1:17" s="90" customFormat="1" ht="21" customHeight="1" x14ac:dyDescent="0.15">
      <c r="A266" s="98" t="s">
        <v>487</v>
      </c>
    </row>
    <row r="267" spans="1:17" s="90" customFormat="1" ht="18.75" customHeight="1" x14ac:dyDescent="0.15">
      <c r="A267" s="98" t="s">
        <v>130</v>
      </c>
    </row>
    <row r="268" spans="1:17" s="90" customFormat="1" ht="16.5" customHeight="1" x14ac:dyDescent="0.15">
      <c r="A268" s="98" t="s">
        <v>131</v>
      </c>
    </row>
    <row r="269" spans="1:17" s="90" customFormat="1" ht="18.75" customHeight="1" x14ac:dyDescent="0.15">
      <c r="A269" s="140" t="s">
        <v>551</v>
      </c>
    </row>
    <row r="270" spans="1:17" s="90" customFormat="1" ht="12" x14ac:dyDescent="0.15"/>
    <row r="271" spans="1:17" s="90" customFormat="1" ht="12" x14ac:dyDescent="0.15">
      <c r="A271" s="141"/>
      <c r="B271" s="142"/>
      <c r="C271" s="142"/>
      <c r="D271" s="142"/>
      <c r="E271" s="142"/>
      <c r="F271" s="142"/>
      <c r="G271" s="142"/>
      <c r="H271" s="142"/>
      <c r="I271" s="142"/>
      <c r="J271" s="142"/>
      <c r="K271" s="142"/>
      <c r="L271" s="142"/>
      <c r="M271" s="142"/>
      <c r="N271" s="142"/>
      <c r="O271" s="142"/>
      <c r="P271" s="142"/>
      <c r="Q271" s="143"/>
    </row>
    <row r="272" spans="1:17" s="90" customFormat="1" ht="12" x14ac:dyDescent="0.15">
      <c r="A272" s="144" t="s">
        <v>134</v>
      </c>
      <c r="B272" s="139"/>
      <c r="C272" s="139"/>
      <c r="D272" s="139"/>
      <c r="E272" s="139"/>
      <c r="F272" s="139"/>
      <c r="G272" s="139"/>
      <c r="H272" s="139"/>
      <c r="I272" s="139"/>
      <c r="J272" s="139"/>
      <c r="K272" s="139"/>
      <c r="L272" s="139"/>
      <c r="M272" s="139"/>
      <c r="N272" s="139"/>
      <c r="O272" s="139"/>
      <c r="P272" s="139"/>
      <c r="Q272" s="145"/>
    </row>
    <row r="273" spans="1:17" s="90" customFormat="1" ht="18" customHeight="1" x14ac:dyDescent="0.15">
      <c r="A273" s="241" t="s">
        <v>479</v>
      </c>
      <c r="B273" s="242"/>
      <c r="C273" s="242"/>
      <c r="D273" s="242"/>
      <c r="E273" s="242"/>
      <c r="F273" s="242"/>
      <c r="G273" s="242"/>
      <c r="H273" s="242"/>
      <c r="I273" s="242"/>
      <c r="J273" s="242"/>
      <c r="K273" s="242"/>
      <c r="L273" s="242"/>
      <c r="M273" s="242"/>
      <c r="N273" s="243"/>
      <c r="O273" s="243"/>
      <c r="P273" s="243"/>
      <c r="Q273" s="145"/>
    </row>
    <row r="274" spans="1:17" s="90" customFormat="1" ht="28.5" customHeight="1" x14ac:dyDescent="0.15">
      <c r="A274" s="146"/>
      <c r="B274" s="114" t="s">
        <v>480</v>
      </c>
      <c r="C274" s="114" t="s">
        <v>481</v>
      </c>
      <c r="D274" s="191" t="s">
        <v>482</v>
      </c>
      <c r="E274" s="191"/>
      <c r="F274" s="191" t="s">
        <v>483</v>
      </c>
      <c r="G274" s="191"/>
      <c r="H274" s="191" t="s">
        <v>484</v>
      </c>
      <c r="I274" s="191"/>
      <c r="J274" s="139"/>
      <c r="K274" s="191" t="s">
        <v>478</v>
      </c>
      <c r="L274" s="191"/>
      <c r="M274" s="191"/>
      <c r="N274" s="191"/>
      <c r="O274" s="191"/>
      <c r="P274" s="191"/>
      <c r="Q274" s="145"/>
    </row>
    <row r="275" spans="1:17" s="90" customFormat="1" ht="28.5" customHeight="1" x14ac:dyDescent="0.15">
      <c r="A275" s="146"/>
      <c r="B275" s="147"/>
      <c r="C275" s="147"/>
      <c r="D275" s="282"/>
      <c r="E275" s="282"/>
      <c r="F275" s="282"/>
      <c r="G275" s="282"/>
      <c r="H275" s="282"/>
      <c r="I275" s="282"/>
      <c r="J275" s="139"/>
      <c r="K275" s="382" t="s">
        <v>179</v>
      </c>
      <c r="L275" s="191"/>
      <c r="M275" s="283"/>
      <c r="N275" s="283"/>
      <c r="O275" s="283"/>
      <c r="P275" s="283"/>
      <c r="Q275" s="145"/>
    </row>
    <row r="276" spans="1:17" s="90" customFormat="1" ht="33" customHeight="1" x14ac:dyDescent="0.15">
      <c r="A276" s="146"/>
      <c r="B276" s="257" t="s">
        <v>180</v>
      </c>
      <c r="C276" s="258"/>
      <c r="D276" s="258"/>
      <c r="E276" s="258"/>
      <c r="F276" s="251">
        <f>SUM(B275,C275,D275,F275,H275)</f>
        <v>0</v>
      </c>
      <c r="G276" s="251"/>
      <c r="H276" s="252"/>
      <c r="I276" s="252"/>
      <c r="J276" s="139"/>
      <c r="K276" s="255" t="s">
        <v>23</v>
      </c>
      <c r="L276" s="256"/>
      <c r="M276" s="259">
        <f>F276+M275</f>
        <v>0</v>
      </c>
      <c r="N276" s="259"/>
      <c r="O276" s="259"/>
      <c r="P276" s="260"/>
      <c r="Q276" s="145"/>
    </row>
    <row r="277" spans="1:17" s="90" customFormat="1" ht="12" x14ac:dyDescent="0.15">
      <c r="A277" s="146"/>
      <c r="B277" s="139"/>
      <c r="C277" s="139"/>
      <c r="D277" s="139"/>
      <c r="E277" s="139"/>
      <c r="F277" s="139"/>
      <c r="G277" s="139"/>
      <c r="H277" s="139"/>
      <c r="I277" s="139"/>
      <c r="J277" s="139"/>
      <c r="K277" s="139"/>
      <c r="L277" s="139"/>
      <c r="M277" s="139"/>
      <c r="N277" s="139"/>
      <c r="O277" s="139"/>
      <c r="P277" s="148"/>
      <c r="Q277" s="145"/>
    </row>
    <row r="278" spans="1:17" s="90" customFormat="1" ht="12" x14ac:dyDescent="0.15">
      <c r="A278" s="144" t="s">
        <v>485</v>
      </c>
      <c r="B278" s="139"/>
      <c r="C278" s="139"/>
      <c r="D278" s="139"/>
      <c r="E278" s="139"/>
      <c r="F278" s="139"/>
      <c r="G278" s="139"/>
      <c r="H278" s="139"/>
      <c r="I278" s="139"/>
      <c r="J278" s="139"/>
      <c r="K278" s="317"/>
      <c r="L278" s="318"/>
      <c r="M278" s="139"/>
      <c r="N278" s="139"/>
      <c r="O278" s="139"/>
      <c r="P278" s="148"/>
      <c r="Q278" s="145"/>
    </row>
    <row r="279" spans="1:17" s="90" customFormat="1" ht="12" x14ac:dyDescent="0.15">
      <c r="A279" s="146" t="s">
        <v>369</v>
      </c>
      <c r="B279" s="139"/>
      <c r="C279" s="139"/>
      <c r="D279" s="139"/>
      <c r="E279" s="139"/>
      <c r="F279" s="139"/>
      <c r="G279" s="139"/>
      <c r="H279" s="139"/>
      <c r="I279" s="139"/>
      <c r="J279" s="139"/>
      <c r="K279" s="319"/>
      <c r="L279" s="320"/>
      <c r="M279" s="149" t="s">
        <v>181</v>
      </c>
      <c r="N279" s="149"/>
      <c r="O279" s="139"/>
      <c r="P279" s="139"/>
      <c r="Q279" s="145"/>
    </row>
    <row r="280" spans="1:17" s="90" customFormat="1" ht="12" x14ac:dyDescent="0.15">
      <c r="A280" s="146" t="s">
        <v>132</v>
      </c>
      <c r="B280" s="139"/>
      <c r="C280" s="139"/>
      <c r="D280" s="139"/>
      <c r="E280" s="139"/>
      <c r="F280" s="139"/>
      <c r="G280" s="139"/>
      <c r="H280" s="139"/>
      <c r="I280" s="139"/>
      <c r="J280" s="139"/>
      <c r="K280" s="321"/>
      <c r="L280" s="322"/>
      <c r="M280" s="139"/>
      <c r="N280" s="139"/>
      <c r="O280" s="139"/>
      <c r="P280" s="139"/>
      <c r="Q280" s="145"/>
    </row>
    <row r="281" spans="1:17" s="90" customFormat="1" ht="12" x14ac:dyDescent="0.15">
      <c r="A281" s="144" t="s">
        <v>486</v>
      </c>
      <c r="B281" s="139"/>
      <c r="C281" s="139"/>
      <c r="D281" s="139"/>
      <c r="E281" s="139"/>
      <c r="F281" s="139"/>
      <c r="G281" s="311" t="str">
        <f>IF(COUNT(M276/K278)=0,"",(M276/K278))</f>
        <v/>
      </c>
      <c r="H281" s="312"/>
      <c r="I281" s="139"/>
      <c r="J281" s="139"/>
      <c r="K281" s="139"/>
      <c r="L281" s="139"/>
      <c r="M281" s="139"/>
      <c r="N281" s="139"/>
      <c r="O281" s="139"/>
      <c r="P281" s="139"/>
      <c r="Q281" s="145"/>
    </row>
    <row r="282" spans="1:17" s="90" customFormat="1" ht="12" x14ac:dyDescent="0.15">
      <c r="A282" s="146"/>
      <c r="B282" s="139"/>
      <c r="C282" s="139"/>
      <c r="D282" s="139"/>
      <c r="E282" s="139"/>
      <c r="F282" s="139"/>
      <c r="G282" s="313"/>
      <c r="H282" s="314"/>
      <c r="I282" s="149" t="s">
        <v>182</v>
      </c>
      <c r="J282" s="149"/>
      <c r="K282" s="149"/>
      <c r="L282" s="139"/>
      <c r="M282" s="139"/>
      <c r="N282" s="139"/>
      <c r="O282" s="139"/>
      <c r="P282" s="139"/>
      <c r="Q282" s="145"/>
    </row>
    <row r="283" spans="1:17" s="90" customFormat="1" ht="12" x14ac:dyDescent="0.15">
      <c r="A283" s="146"/>
      <c r="B283" s="139"/>
      <c r="C283" s="139"/>
      <c r="D283" s="139"/>
      <c r="E283" s="139"/>
      <c r="F283" s="139"/>
      <c r="G283" s="315"/>
      <c r="H283" s="316"/>
      <c r="I283" s="139"/>
      <c r="J283" s="139"/>
      <c r="K283" s="139"/>
      <c r="L283" s="139"/>
      <c r="M283" s="139"/>
      <c r="N283" s="139"/>
      <c r="O283" s="139"/>
      <c r="P283" s="139"/>
      <c r="Q283" s="145"/>
    </row>
    <row r="284" spans="1:17" s="90" customFormat="1" ht="12" x14ac:dyDescent="0.15">
      <c r="A284" s="150"/>
      <c r="B284" s="151"/>
      <c r="C284" s="151"/>
      <c r="D284" s="151"/>
      <c r="E284" s="151"/>
      <c r="F284" s="151"/>
      <c r="G284" s="151"/>
      <c r="H284" s="151"/>
      <c r="I284" s="151"/>
      <c r="J284" s="151"/>
      <c r="K284" s="151"/>
      <c r="L284" s="151"/>
      <c r="M284" s="151"/>
      <c r="N284" s="151"/>
      <c r="O284" s="151"/>
      <c r="P284" s="151"/>
      <c r="Q284" s="152"/>
    </row>
    <row r="285" spans="1:17" s="90" customFormat="1" ht="12" x14ac:dyDescent="0.15"/>
    <row r="286" spans="1:17" s="90" customFormat="1" ht="21.75" customHeight="1" x14ac:dyDescent="0.15">
      <c r="A286" s="303" t="s">
        <v>48</v>
      </c>
      <c r="B286" s="304"/>
      <c r="C286" s="304"/>
      <c r="D286" s="304"/>
      <c r="E286" s="304"/>
      <c r="F286" s="304"/>
      <c r="G286" s="304"/>
      <c r="H286" s="304"/>
      <c r="I286" s="304"/>
      <c r="J286" s="304"/>
      <c r="K286" s="304"/>
      <c r="L286" s="304"/>
      <c r="M286" s="304"/>
      <c r="N286" s="304"/>
      <c r="O286" s="304"/>
      <c r="P286" s="297"/>
      <c r="Q286" s="298"/>
    </row>
    <row r="287" spans="1:17" s="90" customFormat="1" ht="12" x14ac:dyDescent="0.15">
      <c r="A287" s="146" t="s">
        <v>362</v>
      </c>
      <c r="B287" s="139"/>
      <c r="C287" s="139"/>
      <c r="D287" s="139"/>
      <c r="E287" s="139"/>
      <c r="F287" s="139"/>
      <c r="G287" s="139"/>
      <c r="H287" s="139"/>
      <c r="I287" s="139"/>
      <c r="J287" s="139"/>
      <c r="K287" s="139"/>
      <c r="L287" s="139"/>
      <c r="M287" s="139"/>
      <c r="N287" s="139"/>
      <c r="O287" s="139"/>
      <c r="P287" s="299"/>
      <c r="Q287" s="300"/>
    </row>
    <row r="288" spans="1:17" s="90" customFormat="1" ht="22.5" customHeight="1" x14ac:dyDescent="0.15">
      <c r="A288" s="146"/>
      <c r="B288" s="296" t="s">
        <v>416</v>
      </c>
      <c r="C288" s="296"/>
      <c r="D288" s="296"/>
      <c r="E288" s="296"/>
      <c r="F288" s="296" t="s">
        <v>417</v>
      </c>
      <c r="G288" s="296"/>
      <c r="H288" s="296"/>
      <c r="I288" s="296"/>
      <c r="J288" s="296"/>
      <c r="K288" s="296" t="s">
        <v>418</v>
      </c>
      <c r="L288" s="296"/>
      <c r="M288" s="296"/>
      <c r="N288" s="296"/>
      <c r="O288" s="139"/>
      <c r="P288" s="299"/>
      <c r="Q288" s="300"/>
    </row>
    <row r="289" spans="1:17" s="90" customFormat="1" ht="22.5" customHeight="1" x14ac:dyDescent="0.15">
      <c r="A289" s="146"/>
      <c r="B289" s="287" t="s">
        <v>419</v>
      </c>
      <c r="C289" s="287"/>
      <c r="D289" s="287"/>
      <c r="E289" s="287"/>
      <c r="F289" s="379">
        <v>1086</v>
      </c>
      <c r="G289" s="380"/>
      <c r="H289" s="380"/>
      <c r="I289" s="380"/>
      <c r="J289" s="381"/>
      <c r="K289" s="290">
        <v>1411</v>
      </c>
      <c r="L289" s="291"/>
      <c r="M289" s="291"/>
      <c r="N289" s="292"/>
      <c r="O289" s="139"/>
      <c r="P289" s="299"/>
      <c r="Q289" s="300"/>
    </row>
    <row r="290" spans="1:17" s="90" customFormat="1" ht="52.5" customHeight="1" x14ac:dyDescent="0.15">
      <c r="A290" s="146"/>
      <c r="B290" s="287" t="s">
        <v>420</v>
      </c>
      <c r="C290" s="287"/>
      <c r="D290" s="287"/>
      <c r="E290" s="287"/>
      <c r="F290" s="293">
        <v>544</v>
      </c>
      <c r="G290" s="294"/>
      <c r="H290" s="294"/>
      <c r="I290" s="294"/>
      <c r="J290" s="295"/>
      <c r="K290" s="293">
        <v>704</v>
      </c>
      <c r="L290" s="294"/>
      <c r="M290" s="294"/>
      <c r="N290" s="295"/>
      <c r="O290" s="139"/>
      <c r="P290" s="299"/>
      <c r="Q290" s="300"/>
    </row>
    <row r="291" spans="1:17" s="90" customFormat="1" ht="60" customHeight="1" x14ac:dyDescent="0.15">
      <c r="A291" s="146"/>
      <c r="B291" s="287" t="s">
        <v>421</v>
      </c>
      <c r="C291" s="287"/>
      <c r="D291" s="287"/>
      <c r="E291" s="287"/>
      <c r="F291" s="293">
        <v>326</v>
      </c>
      <c r="G291" s="294"/>
      <c r="H291" s="294"/>
      <c r="I291" s="294"/>
      <c r="J291" s="295"/>
      <c r="K291" s="293">
        <v>422</v>
      </c>
      <c r="L291" s="294"/>
      <c r="M291" s="294"/>
      <c r="N291" s="295"/>
      <c r="O291" s="139"/>
      <c r="P291" s="299"/>
      <c r="Q291" s="300"/>
    </row>
    <row r="292" spans="1:17" s="90" customFormat="1" ht="13.5" customHeight="1" x14ac:dyDescent="0.15">
      <c r="A292" s="146"/>
      <c r="B292" s="153"/>
      <c r="C292" s="153"/>
      <c r="D292" s="153"/>
      <c r="E292" s="153"/>
      <c r="F292" s="154"/>
      <c r="G292" s="154"/>
      <c r="H292" s="154"/>
      <c r="I292" s="154"/>
      <c r="J292" s="154"/>
      <c r="K292" s="154"/>
      <c r="L292" s="154"/>
      <c r="M292" s="154"/>
      <c r="N292" s="154"/>
      <c r="O292" s="139"/>
      <c r="P292" s="299"/>
      <c r="Q292" s="300"/>
    </row>
    <row r="293" spans="1:17" s="90" customFormat="1" ht="12" x14ac:dyDescent="0.15">
      <c r="A293" s="146" t="s">
        <v>527</v>
      </c>
      <c r="B293" s="139"/>
      <c r="C293" s="139"/>
      <c r="D293" s="139"/>
      <c r="E293" s="139"/>
      <c r="F293" s="139"/>
      <c r="G293" s="139"/>
      <c r="H293" s="139"/>
      <c r="I293" s="139"/>
      <c r="J293" s="139"/>
      <c r="K293" s="139"/>
      <c r="L293" s="139"/>
      <c r="M293" s="139"/>
      <c r="N293" s="139"/>
      <c r="O293" s="139"/>
      <c r="P293" s="299"/>
      <c r="Q293" s="300"/>
    </row>
    <row r="294" spans="1:17" s="90" customFormat="1" ht="22.5" customHeight="1" x14ac:dyDescent="0.15">
      <c r="A294" s="146"/>
      <c r="B294" s="296" t="s">
        <v>416</v>
      </c>
      <c r="C294" s="296"/>
      <c r="D294" s="296"/>
      <c r="E294" s="296"/>
      <c r="F294" s="296" t="s">
        <v>417</v>
      </c>
      <c r="G294" s="296"/>
      <c r="H294" s="296"/>
      <c r="I294" s="296"/>
      <c r="J294" s="296"/>
      <c r="K294" s="296" t="s">
        <v>418</v>
      </c>
      <c r="L294" s="296"/>
      <c r="M294" s="296"/>
      <c r="N294" s="296"/>
      <c r="O294" s="139"/>
      <c r="P294" s="299"/>
      <c r="Q294" s="300"/>
    </row>
    <row r="295" spans="1:17" s="90" customFormat="1" ht="22.5" customHeight="1" x14ac:dyDescent="0.15">
      <c r="A295" s="146"/>
      <c r="B295" s="287" t="s">
        <v>488</v>
      </c>
      <c r="C295" s="287"/>
      <c r="D295" s="287"/>
      <c r="E295" s="287"/>
      <c r="F295" s="379">
        <v>1086</v>
      </c>
      <c r="G295" s="380"/>
      <c r="H295" s="380"/>
      <c r="I295" s="380"/>
      <c r="J295" s="381"/>
      <c r="K295" s="290">
        <v>1411</v>
      </c>
      <c r="L295" s="291"/>
      <c r="M295" s="291"/>
      <c r="N295" s="292"/>
      <c r="O295" s="139"/>
      <c r="P295" s="299"/>
      <c r="Q295" s="300"/>
    </row>
    <row r="296" spans="1:17" s="90" customFormat="1" ht="52.5" customHeight="1" x14ac:dyDescent="0.15">
      <c r="A296" s="146"/>
      <c r="B296" s="287" t="s">
        <v>489</v>
      </c>
      <c r="C296" s="287"/>
      <c r="D296" s="287"/>
      <c r="E296" s="287"/>
      <c r="F296" s="293">
        <v>527</v>
      </c>
      <c r="G296" s="294"/>
      <c r="H296" s="294"/>
      <c r="I296" s="294"/>
      <c r="J296" s="295"/>
      <c r="K296" s="293">
        <v>683</v>
      </c>
      <c r="L296" s="294"/>
      <c r="M296" s="294"/>
      <c r="N296" s="295"/>
      <c r="O296" s="139"/>
      <c r="P296" s="299"/>
      <c r="Q296" s="300"/>
    </row>
    <row r="297" spans="1:17" s="90" customFormat="1" ht="60" customHeight="1" x14ac:dyDescent="0.15">
      <c r="A297" s="146"/>
      <c r="B297" s="287" t="s">
        <v>490</v>
      </c>
      <c r="C297" s="287"/>
      <c r="D297" s="287"/>
      <c r="E297" s="287"/>
      <c r="F297" s="293">
        <v>316</v>
      </c>
      <c r="G297" s="294"/>
      <c r="H297" s="294"/>
      <c r="I297" s="294"/>
      <c r="J297" s="295"/>
      <c r="K297" s="293">
        <v>410</v>
      </c>
      <c r="L297" s="294"/>
      <c r="M297" s="294"/>
      <c r="N297" s="295"/>
      <c r="O297" s="139"/>
      <c r="P297" s="299"/>
      <c r="Q297" s="300"/>
    </row>
    <row r="298" spans="1:17" s="90" customFormat="1" ht="12" x14ac:dyDescent="0.15">
      <c r="A298" s="150"/>
      <c r="B298" s="151"/>
      <c r="C298" s="151"/>
      <c r="D298" s="151"/>
      <c r="E298" s="151"/>
      <c r="F298" s="151"/>
      <c r="G298" s="151"/>
      <c r="H298" s="151"/>
      <c r="I298" s="151"/>
      <c r="J298" s="151"/>
      <c r="K298" s="151"/>
      <c r="L298" s="151"/>
      <c r="M298" s="151"/>
      <c r="N298" s="151"/>
      <c r="O298" s="151"/>
      <c r="P298" s="301"/>
      <c r="Q298" s="302"/>
    </row>
    <row r="299" spans="1:17" s="90" customFormat="1" ht="12" x14ac:dyDescent="0.15">
      <c r="A299" s="139"/>
      <c r="B299" s="139"/>
      <c r="C299" s="139"/>
      <c r="D299" s="139"/>
      <c r="E299" s="139"/>
      <c r="F299" s="139"/>
      <c r="G299" s="139"/>
      <c r="H299" s="139"/>
      <c r="I299" s="139"/>
      <c r="J299" s="139"/>
      <c r="K299" s="139"/>
      <c r="L299" s="139"/>
      <c r="M299" s="139"/>
      <c r="N299" s="139"/>
      <c r="O299" s="139"/>
      <c r="P299" s="139"/>
      <c r="Q299" s="139"/>
    </row>
    <row r="300" spans="1:17" s="90" customFormat="1" ht="12" x14ac:dyDescent="0.15">
      <c r="A300" s="98" t="s">
        <v>133</v>
      </c>
    </row>
    <row r="301" spans="1:17" s="90" customFormat="1" ht="30" customHeight="1" x14ac:dyDescent="0.15">
      <c r="A301" s="106" t="s">
        <v>150</v>
      </c>
      <c r="B301" s="213" t="s">
        <v>24</v>
      </c>
      <c r="C301" s="213"/>
      <c r="D301" s="213"/>
      <c r="E301" s="213"/>
      <c r="F301" s="213"/>
      <c r="G301" s="213"/>
      <c r="H301" s="213"/>
      <c r="I301" s="213"/>
      <c r="J301" s="213"/>
      <c r="K301" s="213"/>
      <c r="L301" s="213"/>
      <c r="M301" s="213"/>
      <c r="N301" s="213"/>
      <c r="O301" s="213"/>
      <c r="P301" s="182"/>
      <c r="Q301" s="183"/>
    </row>
    <row r="302" spans="1:17" s="90" customFormat="1" ht="30" customHeight="1" x14ac:dyDescent="0.15">
      <c r="A302" s="108" t="s">
        <v>151</v>
      </c>
      <c r="B302" s="265" t="s">
        <v>25</v>
      </c>
      <c r="C302" s="265"/>
      <c r="D302" s="265"/>
      <c r="E302" s="265"/>
      <c r="F302" s="265"/>
      <c r="G302" s="265"/>
      <c r="H302" s="265"/>
      <c r="I302" s="265"/>
      <c r="J302" s="265"/>
      <c r="K302" s="265"/>
      <c r="L302" s="265"/>
      <c r="M302" s="265"/>
      <c r="N302" s="265"/>
      <c r="O302" s="265"/>
      <c r="P302" s="247"/>
      <c r="Q302" s="248"/>
    </row>
    <row r="303" spans="1:17" s="90" customFormat="1" ht="12" x14ac:dyDescent="0.15"/>
    <row r="304" spans="1:17" s="90" customFormat="1" ht="63.75" customHeight="1" x14ac:dyDescent="0.15">
      <c r="A304" s="155" t="s">
        <v>143</v>
      </c>
      <c r="B304" s="288" t="s">
        <v>26</v>
      </c>
      <c r="C304" s="288"/>
      <c r="D304" s="288"/>
      <c r="E304" s="288"/>
      <c r="F304" s="288"/>
      <c r="G304" s="288"/>
      <c r="H304" s="288"/>
      <c r="I304" s="288"/>
      <c r="J304" s="288"/>
      <c r="K304" s="288"/>
      <c r="L304" s="288"/>
      <c r="M304" s="288"/>
      <c r="N304" s="288"/>
      <c r="O304" s="288"/>
      <c r="P304" s="288"/>
      <c r="Q304" s="288"/>
    </row>
    <row r="305" spans="1:17" s="90" customFormat="1" ht="12" x14ac:dyDescent="0.15">
      <c r="A305" s="98" t="s">
        <v>135</v>
      </c>
    </row>
    <row r="306" spans="1:17" s="90" customFormat="1" ht="23.25" customHeight="1" x14ac:dyDescent="0.15">
      <c r="A306" s="106" t="s">
        <v>175</v>
      </c>
      <c r="B306" s="261" t="s">
        <v>422</v>
      </c>
      <c r="C306" s="261"/>
      <c r="D306" s="261"/>
      <c r="E306" s="261"/>
      <c r="F306" s="261"/>
      <c r="G306" s="261"/>
      <c r="H306" s="261"/>
      <c r="I306" s="261"/>
      <c r="J306" s="261"/>
      <c r="K306" s="261"/>
      <c r="L306" s="261"/>
      <c r="M306" s="261"/>
      <c r="N306" s="261"/>
      <c r="O306" s="261"/>
      <c r="P306" s="182"/>
      <c r="Q306" s="183"/>
    </row>
    <row r="307" spans="1:17" s="90" customFormat="1" ht="30" customHeight="1" x14ac:dyDescent="0.15">
      <c r="A307" s="107" t="s">
        <v>151</v>
      </c>
      <c r="B307" s="204" t="s">
        <v>236</v>
      </c>
      <c r="C307" s="204"/>
      <c r="D307" s="204"/>
      <c r="E307" s="204"/>
      <c r="F307" s="204"/>
      <c r="G307" s="204"/>
      <c r="H307" s="204"/>
      <c r="I307" s="204"/>
      <c r="J307" s="204"/>
      <c r="K307" s="204"/>
      <c r="L307" s="204"/>
      <c r="M307" s="204"/>
      <c r="N307" s="204"/>
      <c r="O307" s="204"/>
      <c r="P307" s="216"/>
      <c r="Q307" s="217"/>
    </row>
    <row r="308" spans="1:17" s="90" customFormat="1" ht="30" customHeight="1" x14ac:dyDescent="0.15">
      <c r="A308" s="107" t="s">
        <v>152</v>
      </c>
      <c r="B308" s="238" t="s">
        <v>423</v>
      </c>
      <c r="C308" s="238"/>
      <c r="D308" s="238"/>
      <c r="E308" s="238"/>
      <c r="F308" s="238"/>
      <c r="G308" s="238"/>
      <c r="H308" s="238"/>
      <c r="I308" s="238"/>
      <c r="J308" s="238"/>
      <c r="K308" s="238"/>
      <c r="L308" s="238"/>
      <c r="M308" s="238"/>
      <c r="N308" s="238"/>
      <c r="O308" s="238"/>
      <c r="P308" s="216"/>
      <c r="Q308" s="217"/>
    </row>
    <row r="309" spans="1:17" s="90" customFormat="1" ht="30" customHeight="1" x14ac:dyDescent="0.15">
      <c r="A309" s="107" t="s">
        <v>153</v>
      </c>
      <c r="B309" s="204" t="s">
        <v>238</v>
      </c>
      <c r="C309" s="204"/>
      <c r="D309" s="204"/>
      <c r="E309" s="204"/>
      <c r="F309" s="204"/>
      <c r="G309" s="204"/>
      <c r="H309" s="204"/>
      <c r="I309" s="204"/>
      <c r="J309" s="204"/>
      <c r="K309" s="204"/>
      <c r="L309" s="204"/>
      <c r="M309" s="204"/>
      <c r="N309" s="204"/>
      <c r="O309" s="204"/>
      <c r="P309" s="216"/>
      <c r="Q309" s="217"/>
    </row>
    <row r="310" spans="1:17" s="90" customFormat="1" ht="30" customHeight="1" x14ac:dyDescent="0.15">
      <c r="A310" s="107" t="s">
        <v>154</v>
      </c>
      <c r="B310" s="238" t="s">
        <v>424</v>
      </c>
      <c r="C310" s="238"/>
      <c r="D310" s="238"/>
      <c r="E310" s="238"/>
      <c r="F310" s="238"/>
      <c r="G310" s="238"/>
      <c r="H310" s="238"/>
      <c r="I310" s="238"/>
      <c r="J310" s="238"/>
      <c r="K310" s="238"/>
      <c r="L310" s="238"/>
      <c r="M310" s="238"/>
      <c r="N310" s="238"/>
      <c r="O310" s="238"/>
      <c r="P310" s="216"/>
      <c r="Q310" s="217"/>
    </row>
    <row r="311" spans="1:17" s="90" customFormat="1" ht="45" customHeight="1" x14ac:dyDescent="0.15">
      <c r="A311" s="107" t="s">
        <v>155</v>
      </c>
      <c r="B311" s="224" t="s">
        <v>425</v>
      </c>
      <c r="C311" s="224"/>
      <c r="D311" s="224"/>
      <c r="E311" s="224"/>
      <c r="F311" s="224"/>
      <c r="G311" s="224"/>
      <c r="H311" s="224"/>
      <c r="I311" s="224"/>
      <c r="J311" s="224"/>
      <c r="K311" s="224"/>
      <c r="L311" s="224"/>
      <c r="M311" s="224"/>
      <c r="N311" s="224"/>
      <c r="O311" s="224"/>
      <c r="P311" s="216"/>
      <c r="Q311" s="217"/>
    </row>
    <row r="312" spans="1:17" s="90" customFormat="1" ht="30" customHeight="1" x14ac:dyDescent="0.15">
      <c r="A312" s="107" t="s">
        <v>156</v>
      </c>
      <c r="B312" s="204" t="s">
        <v>144</v>
      </c>
      <c r="C312" s="204"/>
      <c r="D312" s="204"/>
      <c r="E312" s="204"/>
      <c r="F312" s="204"/>
      <c r="G312" s="204"/>
      <c r="H312" s="204"/>
      <c r="I312" s="204"/>
      <c r="J312" s="204"/>
      <c r="K312" s="204"/>
      <c r="L312" s="204"/>
      <c r="M312" s="204"/>
      <c r="N312" s="204"/>
      <c r="O312" s="204"/>
      <c r="P312" s="216"/>
      <c r="Q312" s="217"/>
    </row>
    <row r="313" spans="1:17" s="90" customFormat="1" ht="30" customHeight="1" x14ac:dyDescent="0.15">
      <c r="A313" s="107" t="s">
        <v>157</v>
      </c>
      <c r="B313" s="204" t="s">
        <v>528</v>
      </c>
      <c r="C313" s="204"/>
      <c r="D313" s="204"/>
      <c r="E313" s="204"/>
      <c r="F313" s="204"/>
      <c r="G313" s="204"/>
      <c r="H313" s="204"/>
      <c r="I313" s="204"/>
      <c r="J313" s="204"/>
      <c r="K313" s="204"/>
      <c r="L313" s="204"/>
      <c r="M313" s="204"/>
      <c r="N313" s="204"/>
      <c r="O313" s="204"/>
      <c r="P313" s="216"/>
      <c r="Q313" s="217"/>
    </row>
    <row r="314" spans="1:17" s="90" customFormat="1" ht="22.5" customHeight="1" x14ac:dyDescent="0.15">
      <c r="A314" s="107" t="s">
        <v>158</v>
      </c>
      <c r="B314" s="204" t="s">
        <v>491</v>
      </c>
      <c r="C314" s="204"/>
      <c r="D314" s="204"/>
      <c r="E314" s="204"/>
      <c r="F314" s="204"/>
      <c r="G314" s="204"/>
      <c r="H314" s="204"/>
      <c r="I314" s="204"/>
      <c r="J314" s="204"/>
      <c r="K314" s="204"/>
      <c r="L314" s="204"/>
      <c r="M314" s="204"/>
      <c r="N314" s="204"/>
      <c r="O314" s="204"/>
      <c r="P314" s="216"/>
      <c r="Q314" s="217"/>
    </row>
    <row r="315" spans="1:17" s="90" customFormat="1" ht="30" customHeight="1" x14ac:dyDescent="0.15">
      <c r="A315" s="107" t="s">
        <v>177</v>
      </c>
      <c r="B315" s="204" t="s">
        <v>492</v>
      </c>
      <c r="C315" s="204"/>
      <c r="D315" s="204"/>
      <c r="E315" s="204"/>
      <c r="F315" s="204"/>
      <c r="G315" s="204"/>
      <c r="H315" s="204"/>
      <c r="I315" s="204"/>
      <c r="J315" s="204"/>
      <c r="K315" s="204"/>
      <c r="L315" s="204"/>
      <c r="M315" s="204"/>
      <c r="N315" s="204"/>
      <c r="O315" s="204"/>
      <c r="P315" s="216"/>
      <c r="Q315" s="217"/>
    </row>
    <row r="316" spans="1:17" s="90" customFormat="1" ht="30" customHeight="1" x14ac:dyDescent="0.15">
      <c r="A316" s="107" t="s">
        <v>178</v>
      </c>
      <c r="B316" s="204" t="s">
        <v>493</v>
      </c>
      <c r="C316" s="204"/>
      <c r="D316" s="204"/>
      <c r="E316" s="204"/>
      <c r="F316" s="204"/>
      <c r="G316" s="204"/>
      <c r="H316" s="204"/>
      <c r="I316" s="204"/>
      <c r="J316" s="204"/>
      <c r="K316" s="204"/>
      <c r="L316" s="204"/>
      <c r="M316" s="204"/>
      <c r="N316" s="204"/>
      <c r="O316" s="204"/>
      <c r="P316" s="216"/>
      <c r="Q316" s="217"/>
    </row>
    <row r="317" spans="1:17" s="90" customFormat="1" ht="22.5" customHeight="1" x14ac:dyDescent="0.15">
      <c r="A317" s="107" t="s">
        <v>259</v>
      </c>
      <c r="B317" s="238" t="s">
        <v>533</v>
      </c>
      <c r="C317" s="238"/>
      <c r="D317" s="238"/>
      <c r="E317" s="238"/>
      <c r="F317" s="238"/>
      <c r="G317" s="238"/>
      <c r="H317" s="238"/>
      <c r="I317" s="238"/>
      <c r="J317" s="238"/>
      <c r="K317" s="238"/>
      <c r="L317" s="238"/>
      <c r="M317" s="238"/>
      <c r="N317" s="238"/>
      <c r="O317" s="238"/>
      <c r="P317" s="216"/>
      <c r="Q317" s="217"/>
    </row>
    <row r="318" spans="1:17" s="90" customFormat="1" ht="60" customHeight="1" x14ac:dyDescent="0.15">
      <c r="A318" s="107" t="s">
        <v>278</v>
      </c>
      <c r="B318" s="238" t="s">
        <v>331</v>
      </c>
      <c r="C318" s="238"/>
      <c r="D318" s="238"/>
      <c r="E318" s="238"/>
      <c r="F318" s="238"/>
      <c r="G318" s="238"/>
      <c r="H318" s="238"/>
      <c r="I318" s="238"/>
      <c r="J318" s="238"/>
      <c r="K318" s="238"/>
      <c r="L318" s="238"/>
      <c r="M318" s="238"/>
      <c r="N318" s="238"/>
      <c r="O318" s="238"/>
      <c r="P318" s="216"/>
      <c r="Q318" s="217"/>
    </row>
    <row r="319" spans="1:17" s="90" customFormat="1" ht="30" customHeight="1" x14ac:dyDescent="0.15">
      <c r="A319" s="108" t="s">
        <v>161</v>
      </c>
      <c r="B319" s="265" t="s">
        <v>426</v>
      </c>
      <c r="C319" s="265"/>
      <c r="D319" s="265"/>
      <c r="E319" s="265"/>
      <c r="F319" s="265"/>
      <c r="G319" s="265"/>
      <c r="H319" s="265"/>
      <c r="I319" s="265"/>
      <c r="J319" s="265"/>
      <c r="K319" s="265"/>
      <c r="L319" s="265"/>
      <c r="M319" s="265"/>
      <c r="N319" s="265"/>
      <c r="O319" s="265"/>
      <c r="P319" s="247"/>
      <c r="Q319" s="248"/>
    </row>
    <row r="320" spans="1:17" s="90" customFormat="1" ht="17.25" customHeight="1" x14ac:dyDescent="0.15">
      <c r="A320" s="134"/>
      <c r="B320" s="135"/>
      <c r="C320" s="135"/>
      <c r="D320" s="135"/>
      <c r="E320" s="135"/>
      <c r="F320" s="135"/>
      <c r="G320" s="135"/>
      <c r="H320" s="135"/>
      <c r="I320" s="135"/>
      <c r="J320" s="135"/>
      <c r="K320" s="135"/>
      <c r="L320" s="135"/>
      <c r="M320" s="135"/>
      <c r="N320" s="135"/>
      <c r="O320" s="139"/>
      <c r="P320" s="139"/>
    </row>
    <row r="321" spans="1:34" s="90" customFormat="1" ht="12" x14ac:dyDescent="0.15">
      <c r="A321" s="98" t="s">
        <v>249</v>
      </c>
    </row>
    <row r="322" spans="1:34" s="90" customFormat="1" ht="22.5" customHeight="1" x14ac:dyDescent="0.15">
      <c r="A322" s="106" t="s">
        <v>64</v>
      </c>
      <c r="B322" s="261" t="s">
        <v>258</v>
      </c>
      <c r="C322" s="261"/>
      <c r="D322" s="261"/>
      <c r="E322" s="261"/>
      <c r="F322" s="261"/>
      <c r="G322" s="261"/>
      <c r="H322" s="261"/>
      <c r="I322" s="261"/>
      <c r="J322" s="261"/>
      <c r="K322" s="261"/>
      <c r="L322" s="261"/>
      <c r="M322" s="261"/>
      <c r="N322" s="261"/>
      <c r="O322" s="261"/>
      <c r="P322" s="182"/>
      <c r="Q322" s="183"/>
    </row>
    <row r="323" spans="1:34" s="90" customFormat="1" ht="30" customHeight="1" x14ac:dyDescent="0.15">
      <c r="A323" s="107" t="s">
        <v>252</v>
      </c>
      <c r="B323" s="238" t="s">
        <v>256</v>
      </c>
      <c r="C323" s="238"/>
      <c r="D323" s="238"/>
      <c r="E323" s="238"/>
      <c r="F323" s="238"/>
      <c r="G323" s="238"/>
      <c r="H323" s="238"/>
      <c r="I323" s="238"/>
      <c r="J323" s="238"/>
      <c r="K323" s="238"/>
      <c r="L323" s="238"/>
      <c r="M323" s="238"/>
      <c r="N323" s="238"/>
      <c r="O323" s="238"/>
      <c r="P323" s="216"/>
      <c r="Q323" s="217"/>
    </row>
    <row r="324" spans="1:34" s="90" customFormat="1" ht="30" customHeight="1" x14ac:dyDescent="0.15">
      <c r="A324" s="107" t="s">
        <v>251</v>
      </c>
      <c r="B324" s="238" t="s">
        <v>423</v>
      </c>
      <c r="C324" s="238"/>
      <c r="D324" s="238"/>
      <c r="E324" s="238"/>
      <c r="F324" s="238"/>
      <c r="G324" s="238"/>
      <c r="H324" s="238"/>
      <c r="I324" s="238"/>
      <c r="J324" s="238"/>
      <c r="K324" s="238"/>
      <c r="L324" s="238"/>
      <c r="M324" s="238"/>
      <c r="N324" s="238"/>
      <c r="O324" s="238"/>
      <c r="P324" s="216"/>
      <c r="Q324" s="217"/>
    </row>
    <row r="325" spans="1:34" s="90" customFormat="1" ht="30" customHeight="1" x14ac:dyDescent="0.15">
      <c r="A325" s="107" t="s">
        <v>253</v>
      </c>
      <c r="B325" s="238" t="s">
        <v>238</v>
      </c>
      <c r="C325" s="238"/>
      <c r="D325" s="238"/>
      <c r="E325" s="238"/>
      <c r="F325" s="238"/>
      <c r="G325" s="238"/>
      <c r="H325" s="238"/>
      <c r="I325" s="238"/>
      <c r="J325" s="238"/>
      <c r="K325" s="238"/>
      <c r="L325" s="238"/>
      <c r="M325" s="238"/>
      <c r="N325" s="238"/>
      <c r="O325" s="238"/>
      <c r="P325" s="216"/>
      <c r="Q325" s="217"/>
    </row>
    <row r="326" spans="1:34" s="90" customFormat="1" ht="45" customHeight="1" x14ac:dyDescent="0.15">
      <c r="A326" s="107" t="s">
        <v>254</v>
      </c>
      <c r="B326" s="224" t="s">
        <v>425</v>
      </c>
      <c r="C326" s="224"/>
      <c r="D326" s="224"/>
      <c r="E326" s="224"/>
      <c r="F326" s="224"/>
      <c r="G326" s="224"/>
      <c r="H326" s="224"/>
      <c r="I326" s="224"/>
      <c r="J326" s="224"/>
      <c r="K326" s="224"/>
      <c r="L326" s="224"/>
      <c r="M326" s="224"/>
      <c r="N326" s="224"/>
      <c r="O326" s="224"/>
      <c r="P326" s="216"/>
      <c r="Q326" s="217"/>
    </row>
    <row r="327" spans="1:34" s="90" customFormat="1" ht="30" customHeight="1" x14ac:dyDescent="0.15">
      <c r="A327" s="107" t="s">
        <v>255</v>
      </c>
      <c r="B327" s="238" t="s">
        <v>144</v>
      </c>
      <c r="C327" s="238"/>
      <c r="D327" s="238"/>
      <c r="E327" s="238"/>
      <c r="F327" s="238"/>
      <c r="G327" s="238"/>
      <c r="H327" s="238"/>
      <c r="I327" s="238"/>
      <c r="J327" s="238"/>
      <c r="K327" s="238"/>
      <c r="L327" s="238"/>
      <c r="M327" s="238"/>
      <c r="N327" s="238"/>
      <c r="O327" s="238"/>
      <c r="P327" s="216"/>
      <c r="Q327" s="217"/>
    </row>
    <row r="328" spans="1:34" s="90" customFormat="1" ht="30" customHeight="1" x14ac:dyDescent="0.15">
      <c r="A328" s="107" t="s">
        <v>156</v>
      </c>
      <c r="B328" s="204" t="s">
        <v>528</v>
      </c>
      <c r="C328" s="204"/>
      <c r="D328" s="204"/>
      <c r="E328" s="204"/>
      <c r="F328" s="204"/>
      <c r="G328" s="204"/>
      <c r="H328" s="204"/>
      <c r="I328" s="204"/>
      <c r="J328" s="204"/>
      <c r="K328" s="204"/>
      <c r="L328" s="204"/>
      <c r="M328" s="204"/>
      <c r="N328" s="204"/>
      <c r="O328" s="204"/>
      <c r="P328" s="216"/>
      <c r="Q328" s="217"/>
    </row>
    <row r="329" spans="1:34" s="90" customFormat="1" ht="22.5" customHeight="1" x14ac:dyDescent="0.15">
      <c r="A329" s="107" t="s">
        <v>279</v>
      </c>
      <c r="B329" s="204" t="s">
        <v>491</v>
      </c>
      <c r="C329" s="204"/>
      <c r="D329" s="204"/>
      <c r="E329" s="204"/>
      <c r="F329" s="204"/>
      <c r="G329" s="204"/>
      <c r="H329" s="204"/>
      <c r="I329" s="204"/>
      <c r="J329" s="204"/>
      <c r="K329" s="204"/>
      <c r="L329" s="204"/>
      <c r="M329" s="204"/>
      <c r="N329" s="204"/>
      <c r="O329" s="204"/>
      <c r="P329" s="216"/>
      <c r="Q329" s="217"/>
    </row>
    <row r="330" spans="1:34" s="90" customFormat="1" ht="30" customHeight="1" x14ac:dyDescent="0.15">
      <c r="A330" s="107" t="s">
        <v>280</v>
      </c>
      <c r="B330" s="204" t="s">
        <v>492</v>
      </c>
      <c r="C330" s="204"/>
      <c r="D330" s="204"/>
      <c r="E330" s="204"/>
      <c r="F330" s="204"/>
      <c r="G330" s="204"/>
      <c r="H330" s="204"/>
      <c r="I330" s="204"/>
      <c r="J330" s="204"/>
      <c r="K330" s="204"/>
      <c r="L330" s="204"/>
      <c r="M330" s="204"/>
      <c r="N330" s="204"/>
      <c r="O330" s="204"/>
      <c r="P330" s="216"/>
      <c r="Q330" s="217"/>
    </row>
    <row r="331" spans="1:34" s="90" customFormat="1" ht="30" customHeight="1" x14ac:dyDescent="0.15">
      <c r="A331" s="107" t="s">
        <v>159</v>
      </c>
      <c r="B331" s="204" t="s">
        <v>493</v>
      </c>
      <c r="C331" s="204"/>
      <c r="D331" s="204"/>
      <c r="E331" s="204"/>
      <c r="F331" s="204"/>
      <c r="G331" s="204"/>
      <c r="H331" s="204"/>
      <c r="I331" s="204"/>
      <c r="J331" s="204"/>
      <c r="K331" s="204"/>
      <c r="L331" s="204"/>
      <c r="M331" s="204"/>
      <c r="N331" s="204"/>
      <c r="O331" s="204"/>
      <c r="P331" s="216"/>
      <c r="Q331" s="217"/>
      <c r="R331" s="134"/>
      <c r="S331" s="135"/>
      <c r="T331" s="135"/>
      <c r="U331" s="135"/>
      <c r="V331" s="135"/>
      <c r="W331" s="135"/>
      <c r="X331" s="135"/>
      <c r="Y331" s="135"/>
      <c r="Z331" s="135"/>
      <c r="AA331" s="135"/>
      <c r="AB331" s="135"/>
      <c r="AC331" s="135"/>
      <c r="AD331" s="135"/>
      <c r="AE331" s="135"/>
      <c r="AF331" s="135"/>
      <c r="AG331" s="156"/>
      <c r="AH331" s="156"/>
    </row>
    <row r="332" spans="1:34" s="90" customFormat="1" ht="22.5" customHeight="1" x14ac:dyDescent="0.15">
      <c r="A332" s="107" t="s">
        <v>160</v>
      </c>
      <c r="B332" s="238" t="s">
        <v>533</v>
      </c>
      <c r="C332" s="238"/>
      <c r="D332" s="238"/>
      <c r="E332" s="238"/>
      <c r="F332" s="238"/>
      <c r="G332" s="238"/>
      <c r="H332" s="238"/>
      <c r="I332" s="238"/>
      <c r="J332" s="238"/>
      <c r="K332" s="238"/>
      <c r="L332" s="238"/>
      <c r="M332" s="238"/>
      <c r="N332" s="238"/>
      <c r="O332" s="238"/>
      <c r="P332" s="216"/>
      <c r="Q332" s="217"/>
      <c r="R332" s="134"/>
      <c r="S332" s="135"/>
      <c r="T332" s="135"/>
      <c r="U332" s="135"/>
      <c r="V332" s="135"/>
      <c r="W332" s="135"/>
      <c r="X332" s="135"/>
      <c r="Y332" s="135"/>
      <c r="Z332" s="135"/>
      <c r="AA332" s="135"/>
      <c r="AB332" s="135"/>
      <c r="AC332" s="135"/>
      <c r="AD332" s="135"/>
      <c r="AE332" s="135"/>
      <c r="AF332" s="135"/>
      <c r="AG332" s="156"/>
      <c r="AH332" s="156"/>
    </row>
    <row r="333" spans="1:34" s="90" customFormat="1" ht="60" customHeight="1" x14ac:dyDescent="0.15">
      <c r="A333" s="107" t="s">
        <v>259</v>
      </c>
      <c r="B333" s="238" t="s">
        <v>331</v>
      </c>
      <c r="C333" s="238"/>
      <c r="D333" s="238"/>
      <c r="E333" s="238"/>
      <c r="F333" s="238"/>
      <c r="G333" s="238"/>
      <c r="H333" s="238"/>
      <c r="I333" s="238"/>
      <c r="J333" s="238"/>
      <c r="K333" s="238"/>
      <c r="L333" s="238"/>
      <c r="M333" s="238"/>
      <c r="N333" s="238"/>
      <c r="O333" s="238"/>
      <c r="P333" s="216"/>
      <c r="Q333" s="217"/>
    </row>
    <row r="334" spans="1:34" s="90" customFormat="1" ht="30" customHeight="1" x14ac:dyDescent="0.15">
      <c r="A334" s="108" t="s">
        <v>333</v>
      </c>
      <c r="B334" s="286" t="s">
        <v>427</v>
      </c>
      <c r="C334" s="286"/>
      <c r="D334" s="286"/>
      <c r="E334" s="286"/>
      <c r="F334" s="286"/>
      <c r="G334" s="286"/>
      <c r="H334" s="286"/>
      <c r="I334" s="286"/>
      <c r="J334" s="286"/>
      <c r="K334" s="286"/>
      <c r="L334" s="286"/>
      <c r="M334" s="286"/>
      <c r="N334" s="286"/>
      <c r="O334" s="286"/>
      <c r="P334" s="247"/>
      <c r="Q334" s="248"/>
      <c r="R334" s="134"/>
      <c r="S334" s="135"/>
      <c r="T334" s="135"/>
      <c r="U334" s="135"/>
      <c r="V334" s="135"/>
      <c r="W334" s="135"/>
      <c r="X334" s="135"/>
      <c r="Y334" s="135"/>
      <c r="Z334" s="135"/>
      <c r="AA334" s="135"/>
      <c r="AB334" s="135"/>
      <c r="AC334" s="135"/>
      <c r="AD334" s="135"/>
      <c r="AE334" s="135"/>
      <c r="AF334" s="135"/>
      <c r="AG334" s="156"/>
      <c r="AH334" s="156"/>
    </row>
    <row r="335" spans="1:34" s="90" customFormat="1" ht="17.25" customHeight="1" x14ac:dyDescent="0.15">
      <c r="A335" s="157"/>
      <c r="B335" s="158"/>
      <c r="C335" s="158"/>
      <c r="D335" s="158"/>
      <c r="E335" s="158"/>
      <c r="F335" s="158"/>
      <c r="G335" s="158"/>
      <c r="H335" s="158"/>
      <c r="I335" s="158"/>
      <c r="J335" s="158"/>
      <c r="K335" s="158"/>
      <c r="L335" s="158"/>
      <c r="M335" s="158"/>
      <c r="N335" s="158"/>
      <c r="O335" s="158"/>
      <c r="P335" s="159"/>
      <c r="Q335" s="159"/>
      <c r="R335" s="157"/>
      <c r="S335" s="135"/>
      <c r="T335" s="135"/>
      <c r="U335" s="135"/>
      <c r="V335" s="135"/>
      <c r="W335" s="135"/>
      <c r="X335" s="135"/>
      <c r="Y335" s="135"/>
      <c r="Z335" s="135"/>
      <c r="AA335" s="135"/>
      <c r="AB335" s="135"/>
      <c r="AC335" s="135"/>
      <c r="AD335" s="135"/>
      <c r="AE335" s="135"/>
      <c r="AF335" s="135"/>
      <c r="AG335" s="156"/>
      <c r="AH335" s="156"/>
    </row>
    <row r="336" spans="1:34" s="90" customFormat="1" ht="12" x14ac:dyDescent="0.15">
      <c r="A336" s="140" t="s">
        <v>250</v>
      </c>
    </row>
    <row r="337" spans="1:17" s="90" customFormat="1" ht="22.5" customHeight="1" x14ac:dyDescent="0.15">
      <c r="A337" s="106" t="s">
        <v>64</v>
      </c>
      <c r="B337" s="261" t="s">
        <v>258</v>
      </c>
      <c r="C337" s="261"/>
      <c r="D337" s="261"/>
      <c r="E337" s="261"/>
      <c r="F337" s="261"/>
      <c r="G337" s="261"/>
      <c r="H337" s="261"/>
      <c r="I337" s="261"/>
      <c r="J337" s="261"/>
      <c r="K337" s="261"/>
      <c r="L337" s="261"/>
      <c r="M337" s="261"/>
      <c r="N337" s="261"/>
      <c r="O337" s="261"/>
      <c r="P337" s="182"/>
      <c r="Q337" s="183"/>
    </row>
    <row r="338" spans="1:17" s="90" customFormat="1" ht="30" customHeight="1" x14ac:dyDescent="0.15">
      <c r="A338" s="107" t="s">
        <v>65</v>
      </c>
      <c r="B338" s="238" t="s">
        <v>237</v>
      </c>
      <c r="C338" s="238"/>
      <c r="D338" s="238"/>
      <c r="E338" s="238"/>
      <c r="F338" s="238"/>
      <c r="G338" s="238"/>
      <c r="H338" s="238"/>
      <c r="I338" s="238"/>
      <c r="J338" s="238"/>
      <c r="K338" s="238"/>
      <c r="L338" s="238"/>
      <c r="M338" s="238"/>
      <c r="N338" s="238"/>
      <c r="O338" s="238"/>
      <c r="P338" s="216"/>
      <c r="Q338" s="217"/>
    </row>
    <row r="339" spans="1:17" s="90" customFormat="1" ht="30" customHeight="1" x14ac:dyDescent="0.15">
      <c r="A339" s="107" t="s">
        <v>152</v>
      </c>
      <c r="B339" s="238" t="s">
        <v>428</v>
      </c>
      <c r="C339" s="238"/>
      <c r="D339" s="238"/>
      <c r="E339" s="238"/>
      <c r="F339" s="238"/>
      <c r="G339" s="238"/>
      <c r="H339" s="238"/>
      <c r="I339" s="238"/>
      <c r="J339" s="238"/>
      <c r="K339" s="238"/>
      <c r="L339" s="238"/>
      <c r="M339" s="238"/>
      <c r="N339" s="238"/>
      <c r="O339" s="238"/>
      <c r="P339" s="216"/>
      <c r="Q339" s="217"/>
    </row>
    <row r="340" spans="1:17" s="90" customFormat="1" ht="30" customHeight="1" x14ac:dyDescent="0.15">
      <c r="A340" s="107" t="s">
        <v>153</v>
      </c>
      <c r="B340" s="238" t="s">
        <v>238</v>
      </c>
      <c r="C340" s="238"/>
      <c r="D340" s="238"/>
      <c r="E340" s="238"/>
      <c r="F340" s="238"/>
      <c r="G340" s="238"/>
      <c r="H340" s="238"/>
      <c r="I340" s="238"/>
      <c r="J340" s="238"/>
      <c r="K340" s="238"/>
      <c r="L340" s="238"/>
      <c r="M340" s="238"/>
      <c r="N340" s="238"/>
      <c r="O340" s="238"/>
      <c r="P340" s="216"/>
      <c r="Q340" s="217"/>
    </row>
    <row r="341" spans="1:17" s="90" customFormat="1" ht="45" customHeight="1" x14ac:dyDescent="0.15">
      <c r="A341" s="107" t="s">
        <v>154</v>
      </c>
      <c r="B341" s="224" t="s">
        <v>425</v>
      </c>
      <c r="C341" s="224"/>
      <c r="D341" s="224"/>
      <c r="E341" s="224"/>
      <c r="F341" s="224"/>
      <c r="G341" s="224"/>
      <c r="H341" s="224"/>
      <c r="I341" s="224"/>
      <c r="J341" s="224"/>
      <c r="K341" s="224"/>
      <c r="L341" s="224"/>
      <c r="M341" s="224"/>
      <c r="N341" s="224"/>
      <c r="O341" s="224"/>
      <c r="P341" s="216"/>
      <c r="Q341" s="217"/>
    </row>
    <row r="342" spans="1:17" s="90" customFormat="1" ht="30" customHeight="1" x14ac:dyDescent="0.15">
      <c r="A342" s="107" t="s">
        <v>155</v>
      </c>
      <c r="B342" s="238" t="s">
        <v>144</v>
      </c>
      <c r="C342" s="238"/>
      <c r="D342" s="238"/>
      <c r="E342" s="238"/>
      <c r="F342" s="238"/>
      <c r="G342" s="238"/>
      <c r="H342" s="238"/>
      <c r="I342" s="238"/>
      <c r="J342" s="238"/>
      <c r="K342" s="238"/>
      <c r="L342" s="238"/>
      <c r="M342" s="238"/>
      <c r="N342" s="238"/>
      <c r="O342" s="238"/>
      <c r="P342" s="216"/>
      <c r="Q342" s="217"/>
    </row>
    <row r="343" spans="1:17" s="90" customFormat="1" ht="30" customHeight="1" x14ac:dyDescent="0.15">
      <c r="A343" s="107" t="s">
        <v>156</v>
      </c>
      <c r="B343" s="204" t="s">
        <v>528</v>
      </c>
      <c r="C343" s="204"/>
      <c r="D343" s="204"/>
      <c r="E343" s="204"/>
      <c r="F343" s="204"/>
      <c r="G343" s="204"/>
      <c r="H343" s="204"/>
      <c r="I343" s="204"/>
      <c r="J343" s="204"/>
      <c r="K343" s="204"/>
      <c r="L343" s="204"/>
      <c r="M343" s="204"/>
      <c r="N343" s="204"/>
      <c r="O343" s="204"/>
      <c r="P343" s="216"/>
      <c r="Q343" s="217"/>
    </row>
    <row r="344" spans="1:17" s="90" customFormat="1" ht="22.5" customHeight="1" x14ac:dyDescent="0.15">
      <c r="A344" s="107" t="s">
        <v>279</v>
      </c>
      <c r="B344" s="204" t="s">
        <v>491</v>
      </c>
      <c r="C344" s="204"/>
      <c r="D344" s="204"/>
      <c r="E344" s="204"/>
      <c r="F344" s="204"/>
      <c r="G344" s="204"/>
      <c r="H344" s="204"/>
      <c r="I344" s="204"/>
      <c r="J344" s="204"/>
      <c r="K344" s="204"/>
      <c r="L344" s="204"/>
      <c r="M344" s="204"/>
      <c r="N344" s="204"/>
      <c r="O344" s="204"/>
      <c r="P344" s="216"/>
      <c r="Q344" s="217"/>
    </row>
    <row r="345" spans="1:17" s="90" customFormat="1" ht="30" customHeight="1" x14ac:dyDescent="0.15">
      <c r="A345" s="107" t="s">
        <v>280</v>
      </c>
      <c r="B345" s="204" t="s">
        <v>492</v>
      </c>
      <c r="C345" s="204"/>
      <c r="D345" s="204"/>
      <c r="E345" s="204"/>
      <c r="F345" s="204"/>
      <c r="G345" s="204"/>
      <c r="H345" s="204"/>
      <c r="I345" s="204"/>
      <c r="J345" s="204"/>
      <c r="K345" s="204"/>
      <c r="L345" s="204"/>
      <c r="M345" s="204"/>
      <c r="N345" s="204"/>
      <c r="O345" s="204"/>
      <c r="P345" s="216"/>
      <c r="Q345" s="217"/>
    </row>
    <row r="346" spans="1:17" s="90" customFormat="1" ht="30" customHeight="1" x14ac:dyDescent="0.15">
      <c r="A346" s="107" t="s">
        <v>334</v>
      </c>
      <c r="B346" s="204" t="s">
        <v>493</v>
      </c>
      <c r="C346" s="204"/>
      <c r="D346" s="204"/>
      <c r="E346" s="204"/>
      <c r="F346" s="204"/>
      <c r="G346" s="204"/>
      <c r="H346" s="204"/>
      <c r="I346" s="204"/>
      <c r="J346" s="204"/>
      <c r="K346" s="204"/>
      <c r="L346" s="204"/>
      <c r="M346" s="204"/>
      <c r="N346" s="204"/>
      <c r="O346" s="204"/>
      <c r="P346" s="216"/>
      <c r="Q346" s="217"/>
    </row>
    <row r="347" spans="1:17" s="90" customFormat="1" ht="22.5" customHeight="1" x14ac:dyDescent="0.15">
      <c r="A347" s="107" t="s">
        <v>160</v>
      </c>
      <c r="B347" s="238" t="s">
        <v>533</v>
      </c>
      <c r="C347" s="238"/>
      <c r="D347" s="238"/>
      <c r="E347" s="238"/>
      <c r="F347" s="238"/>
      <c r="G347" s="238"/>
      <c r="H347" s="238"/>
      <c r="I347" s="238"/>
      <c r="J347" s="238"/>
      <c r="K347" s="238"/>
      <c r="L347" s="238"/>
      <c r="M347" s="238"/>
      <c r="N347" s="238"/>
      <c r="O347" s="238"/>
      <c r="P347" s="216"/>
      <c r="Q347" s="217"/>
    </row>
    <row r="348" spans="1:17" s="90" customFormat="1" ht="59.25" customHeight="1" x14ac:dyDescent="0.15">
      <c r="A348" s="107" t="s">
        <v>259</v>
      </c>
      <c r="B348" s="238" t="s">
        <v>331</v>
      </c>
      <c r="C348" s="238"/>
      <c r="D348" s="238"/>
      <c r="E348" s="238"/>
      <c r="F348" s="238"/>
      <c r="G348" s="238"/>
      <c r="H348" s="238"/>
      <c r="I348" s="238"/>
      <c r="J348" s="238"/>
      <c r="K348" s="238"/>
      <c r="L348" s="238"/>
      <c r="M348" s="238"/>
      <c r="N348" s="238"/>
      <c r="O348" s="238"/>
      <c r="P348" s="216"/>
      <c r="Q348" s="217"/>
    </row>
    <row r="349" spans="1:17" s="90" customFormat="1" ht="30" customHeight="1" x14ac:dyDescent="0.15">
      <c r="A349" s="108" t="s">
        <v>333</v>
      </c>
      <c r="B349" s="286" t="s">
        <v>427</v>
      </c>
      <c r="C349" s="286"/>
      <c r="D349" s="286"/>
      <c r="E349" s="286"/>
      <c r="F349" s="286"/>
      <c r="G349" s="286"/>
      <c r="H349" s="286"/>
      <c r="I349" s="286"/>
      <c r="J349" s="286"/>
      <c r="K349" s="286"/>
      <c r="L349" s="286"/>
      <c r="M349" s="286"/>
      <c r="N349" s="286"/>
      <c r="O349" s="286"/>
      <c r="P349" s="247"/>
      <c r="Q349" s="248"/>
    </row>
    <row r="350" spans="1:17" s="90" customFormat="1" ht="13.5" customHeight="1" x14ac:dyDescent="0.15">
      <c r="A350" s="134"/>
      <c r="B350" s="158"/>
      <c r="C350" s="158"/>
      <c r="D350" s="158"/>
      <c r="E350" s="158"/>
      <c r="F350" s="158"/>
      <c r="G350" s="158"/>
      <c r="H350" s="158"/>
      <c r="I350" s="158"/>
      <c r="J350" s="158"/>
      <c r="K350" s="158"/>
      <c r="L350" s="158"/>
      <c r="M350" s="158"/>
      <c r="N350" s="158"/>
      <c r="O350" s="158"/>
      <c r="P350" s="156"/>
      <c r="Q350" s="156"/>
    </row>
    <row r="351" spans="1:17" s="90" customFormat="1" ht="12" x14ac:dyDescent="0.15">
      <c r="A351" s="140" t="s">
        <v>325</v>
      </c>
    </row>
    <row r="352" spans="1:17" s="90" customFormat="1" ht="22.5" customHeight="1" x14ac:dyDescent="0.15">
      <c r="A352" s="106" t="s">
        <v>64</v>
      </c>
      <c r="B352" s="261" t="s">
        <v>258</v>
      </c>
      <c r="C352" s="261"/>
      <c r="D352" s="261"/>
      <c r="E352" s="261"/>
      <c r="F352" s="261"/>
      <c r="G352" s="261"/>
      <c r="H352" s="261"/>
      <c r="I352" s="261"/>
      <c r="J352" s="261"/>
      <c r="K352" s="261"/>
      <c r="L352" s="261"/>
      <c r="M352" s="261"/>
      <c r="N352" s="261"/>
      <c r="O352" s="261"/>
      <c r="P352" s="182"/>
      <c r="Q352" s="183"/>
    </row>
    <row r="353" spans="1:17" s="90" customFormat="1" ht="30" customHeight="1" x14ac:dyDescent="0.15">
      <c r="A353" s="107" t="s">
        <v>65</v>
      </c>
      <c r="B353" s="238" t="s">
        <v>326</v>
      </c>
      <c r="C353" s="238"/>
      <c r="D353" s="238"/>
      <c r="E353" s="238"/>
      <c r="F353" s="238"/>
      <c r="G353" s="238"/>
      <c r="H353" s="238"/>
      <c r="I353" s="238"/>
      <c r="J353" s="238"/>
      <c r="K353" s="238"/>
      <c r="L353" s="238"/>
      <c r="M353" s="238"/>
      <c r="N353" s="238"/>
      <c r="O353" s="238"/>
      <c r="P353" s="216"/>
      <c r="Q353" s="217"/>
    </row>
    <row r="354" spans="1:17" s="90" customFormat="1" ht="30" customHeight="1" x14ac:dyDescent="0.15">
      <c r="A354" s="107" t="s">
        <v>152</v>
      </c>
      <c r="B354" s="238" t="s">
        <v>428</v>
      </c>
      <c r="C354" s="238"/>
      <c r="D354" s="238"/>
      <c r="E354" s="238"/>
      <c r="F354" s="238"/>
      <c r="G354" s="238"/>
      <c r="H354" s="238"/>
      <c r="I354" s="238"/>
      <c r="J354" s="238"/>
      <c r="K354" s="238"/>
      <c r="L354" s="238"/>
      <c r="M354" s="238"/>
      <c r="N354" s="238"/>
      <c r="O354" s="238"/>
      <c r="P354" s="216"/>
      <c r="Q354" s="217"/>
    </row>
    <row r="355" spans="1:17" s="90" customFormat="1" ht="29.25" customHeight="1" x14ac:dyDescent="0.15">
      <c r="A355" s="107" t="s">
        <v>153</v>
      </c>
      <c r="B355" s="238" t="s">
        <v>529</v>
      </c>
      <c r="C355" s="238"/>
      <c r="D355" s="238"/>
      <c r="E355" s="238"/>
      <c r="F355" s="238"/>
      <c r="G355" s="238"/>
      <c r="H355" s="238"/>
      <c r="I355" s="238"/>
      <c r="J355" s="238"/>
      <c r="K355" s="238"/>
      <c r="L355" s="238"/>
      <c r="M355" s="238"/>
      <c r="N355" s="238"/>
      <c r="O355" s="238"/>
      <c r="P355" s="216"/>
      <c r="Q355" s="217"/>
    </row>
    <row r="356" spans="1:17" s="90" customFormat="1" ht="45" customHeight="1" x14ac:dyDescent="0.15">
      <c r="A356" s="107" t="s">
        <v>154</v>
      </c>
      <c r="B356" s="224" t="s">
        <v>429</v>
      </c>
      <c r="C356" s="224"/>
      <c r="D356" s="224"/>
      <c r="E356" s="224"/>
      <c r="F356" s="224"/>
      <c r="G356" s="224"/>
      <c r="H356" s="224"/>
      <c r="I356" s="224"/>
      <c r="J356" s="224"/>
      <c r="K356" s="224"/>
      <c r="L356" s="224"/>
      <c r="M356" s="224"/>
      <c r="N356" s="224"/>
      <c r="O356" s="224"/>
      <c r="P356" s="216"/>
      <c r="Q356" s="217"/>
    </row>
    <row r="357" spans="1:17" s="90" customFormat="1" ht="30" customHeight="1" x14ac:dyDescent="0.15">
      <c r="A357" s="107" t="s">
        <v>155</v>
      </c>
      <c r="B357" s="238" t="s">
        <v>332</v>
      </c>
      <c r="C357" s="238"/>
      <c r="D357" s="238"/>
      <c r="E357" s="238"/>
      <c r="F357" s="238"/>
      <c r="G357" s="238"/>
      <c r="H357" s="238"/>
      <c r="I357" s="238"/>
      <c r="J357" s="238"/>
      <c r="K357" s="238"/>
      <c r="L357" s="238"/>
      <c r="M357" s="238"/>
      <c r="N357" s="238"/>
      <c r="O357" s="238"/>
      <c r="P357" s="216"/>
      <c r="Q357" s="217"/>
    </row>
    <row r="358" spans="1:17" s="90" customFormat="1" ht="30" customHeight="1" x14ac:dyDescent="0.15">
      <c r="A358" s="107" t="s">
        <v>156</v>
      </c>
      <c r="B358" s="204" t="s">
        <v>528</v>
      </c>
      <c r="C358" s="204"/>
      <c r="D358" s="204"/>
      <c r="E358" s="204"/>
      <c r="F358" s="204"/>
      <c r="G358" s="204"/>
      <c r="H358" s="204"/>
      <c r="I358" s="204"/>
      <c r="J358" s="204"/>
      <c r="K358" s="204"/>
      <c r="L358" s="204"/>
      <c r="M358" s="204"/>
      <c r="N358" s="204"/>
      <c r="O358" s="204"/>
      <c r="P358" s="216"/>
      <c r="Q358" s="217"/>
    </row>
    <row r="359" spans="1:17" s="90" customFormat="1" ht="22.5" customHeight="1" x14ac:dyDescent="0.15">
      <c r="A359" s="107" t="s">
        <v>279</v>
      </c>
      <c r="B359" s="204" t="s">
        <v>491</v>
      </c>
      <c r="C359" s="204"/>
      <c r="D359" s="204"/>
      <c r="E359" s="204"/>
      <c r="F359" s="204"/>
      <c r="G359" s="204"/>
      <c r="H359" s="204"/>
      <c r="I359" s="204"/>
      <c r="J359" s="204"/>
      <c r="K359" s="204"/>
      <c r="L359" s="204"/>
      <c r="M359" s="204"/>
      <c r="N359" s="204"/>
      <c r="O359" s="204"/>
      <c r="P359" s="216"/>
      <c r="Q359" s="217"/>
    </row>
    <row r="360" spans="1:17" s="90" customFormat="1" ht="30" customHeight="1" x14ac:dyDescent="0.15">
      <c r="A360" s="107" t="s">
        <v>280</v>
      </c>
      <c r="B360" s="204" t="s">
        <v>492</v>
      </c>
      <c r="C360" s="204"/>
      <c r="D360" s="204"/>
      <c r="E360" s="204"/>
      <c r="F360" s="204"/>
      <c r="G360" s="204"/>
      <c r="H360" s="204"/>
      <c r="I360" s="204"/>
      <c r="J360" s="204"/>
      <c r="K360" s="204"/>
      <c r="L360" s="204"/>
      <c r="M360" s="204"/>
      <c r="N360" s="204"/>
      <c r="O360" s="204"/>
      <c r="P360" s="216"/>
      <c r="Q360" s="217"/>
    </row>
    <row r="361" spans="1:17" s="90" customFormat="1" ht="30" customHeight="1" x14ac:dyDescent="0.15">
      <c r="A361" s="107" t="s">
        <v>159</v>
      </c>
      <c r="B361" s="204" t="s">
        <v>493</v>
      </c>
      <c r="C361" s="204"/>
      <c r="D361" s="204"/>
      <c r="E361" s="204"/>
      <c r="F361" s="204"/>
      <c r="G361" s="204"/>
      <c r="H361" s="204"/>
      <c r="I361" s="204"/>
      <c r="J361" s="204"/>
      <c r="K361" s="204"/>
      <c r="L361" s="204"/>
      <c r="M361" s="204"/>
      <c r="N361" s="204"/>
      <c r="O361" s="204"/>
      <c r="P361" s="216"/>
      <c r="Q361" s="217"/>
    </row>
    <row r="362" spans="1:17" s="90" customFormat="1" ht="30" customHeight="1" x14ac:dyDescent="0.15">
      <c r="A362" s="107" t="s">
        <v>335</v>
      </c>
      <c r="B362" s="238" t="s">
        <v>327</v>
      </c>
      <c r="C362" s="238"/>
      <c r="D362" s="238"/>
      <c r="E362" s="238"/>
      <c r="F362" s="238"/>
      <c r="G362" s="238"/>
      <c r="H362" s="238"/>
      <c r="I362" s="238"/>
      <c r="J362" s="238"/>
      <c r="K362" s="238"/>
      <c r="L362" s="238"/>
      <c r="M362" s="238"/>
      <c r="N362" s="238"/>
      <c r="O362" s="238"/>
      <c r="P362" s="216"/>
      <c r="Q362" s="217"/>
    </row>
    <row r="363" spans="1:17" s="90" customFormat="1" ht="60" customHeight="1" x14ac:dyDescent="0.15">
      <c r="A363" s="107" t="s">
        <v>259</v>
      </c>
      <c r="B363" s="238" t="s">
        <v>331</v>
      </c>
      <c r="C363" s="238"/>
      <c r="D363" s="238"/>
      <c r="E363" s="238"/>
      <c r="F363" s="238"/>
      <c r="G363" s="238"/>
      <c r="H363" s="238"/>
      <c r="I363" s="238"/>
      <c r="J363" s="238"/>
      <c r="K363" s="238"/>
      <c r="L363" s="238"/>
      <c r="M363" s="238"/>
      <c r="N363" s="238"/>
      <c r="O363" s="238"/>
      <c r="P363" s="216"/>
      <c r="Q363" s="217"/>
    </row>
    <row r="364" spans="1:17" s="90" customFormat="1" ht="30" customHeight="1" x14ac:dyDescent="0.15">
      <c r="A364" s="108" t="s">
        <v>333</v>
      </c>
      <c r="B364" s="286" t="s">
        <v>427</v>
      </c>
      <c r="C364" s="286"/>
      <c r="D364" s="286"/>
      <c r="E364" s="286"/>
      <c r="F364" s="286"/>
      <c r="G364" s="286"/>
      <c r="H364" s="286"/>
      <c r="I364" s="286"/>
      <c r="J364" s="286"/>
      <c r="K364" s="286"/>
      <c r="L364" s="286"/>
      <c r="M364" s="286"/>
      <c r="N364" s="286"/>
      <c r="O364" s="286"/>
      <c r="P364" s="247"/>
      <c r="Q364" s="248"/>
    </row>
    <row r="365" spans="1:17" s="90" customFormat="1" ht="12" x14ac:dyDescent="0.15"/>
    <row r="366" spans="1:17" s="90" customFormat="1" ht="12" x14ac:dyDescent="0.15"/>
    <row r="367" spans="1:17" s="90" customFormat="1" ht="22.5" customHeight="1" x14ac:dyDescent="0.15">
      <c r="A367" s="230" t="s">
        <v>64</v>
      </c>
      <c r="B367" s="213" t="s">
        <v>281</v>
      </c>
      <c r="C367" s="213"/>
      <c r="D367" s="213"/>
      <c r="E367" s="213"/>
      <c r="F367" s="213"/>
      <c r="G367" s="213"/>
      <c r="H367" s="213"/>
      <c r="I367" s="213"/>
      <c r="J367" s="213"/>
      <c r="K367" s="213"/>
      <c r="L367" s="213"/>
      <c r="M367" s="213"/>
      <c r="N367" s="213"/>
      <c r="O367" s="213"/>
      <c r="P367" s="213"/>
      <c r="Q367" s="289"/>
    </row>
    <row r="368" spans="1:17" s="90" customFormat="1" ht="60" customHeight="1" x14ac:dyDescent="0.15">
      <c r="A368" s="231"/>
      <c r="B368" s="114" t="s">
        <v>336</v>
      </c>
      <c r="C368" s="204" t="s">
        <v>340</v>
      </c>
      <c r="D368" s="204"/>
      <c r="E368" s="204"/>
      <c r="F368" s="204"/>
      <c r="G368" s="204"/>
      <c r="H368" s="204"/>
      <c r="I368" s="204"/>
      <c r="J368" s="204"/>
      <c r="K368" s="204"/>
      <c r="L368" s="204"/>
      <c r="M368" s="204"/>
      <c r="N368" s="204"/>
      <c r="O368" s="204"/>
      <c r="P368" s="216"/>
      <c r="Q368" s="217"/>
    </row>
    <row r="369" spans="1:17" s="90" customFormat="1" ht="94.5" customHeight="1" x14ac:dyDescent="0.15">
      <c r="A369" s="231"/>
      <c r="B369" s="114" t="s">
        <v>337</v>
      </c>
      <c r="C369" s="238" t="s">
        <v>494</v>
      </c>
      <c r="D369" s="238"/>
      <c r="E369" s="238"/>
      <c r="F369" s="238"/>
      <c r="G369" s="238"/>
      <c r="H369" s="238"/>
      <c r="I369" s="238"/>
      <c r="J369" s="238"/>
      <c r="K369" s="238"/>
      <c r="L369" s="238"/>
      <c r="M369" s="238"/>
      <c r="N369" s="238"/>
      <c r="O369" s="238"/>
      <c r="P369" s="216"/>
      <c r="Q369" s="217"/>
    </row>
    <row r="370" spans="1:17" s="90" customFormat="1" ht="22.5" customHeight="1" x14ac:dyDescent="0.15">
      <c r="A370" s="232"/>
      <c r="B370" s="160" t="s">
        <v>338</v>
      </c>
      <c r="C370" s="265" t="s">
        <v>339</v>
      </c>
      <c r="D370" s="265"/>
      <c r="E370" s="265"/>
      <c r="F370" s="265"/>
      <c r="G370" s="265"/>
      <c r="H370" s="265"/>
      <c r="I370" s="265"/>
      <c r="J370" s="265"/>
      <c r="K370" s="265"/>
      <c r="L370" s="265"/>
      <c r="M370" s="265"/>
      <c r="N370" s="265"/>
      <c r="O370" s="265"/>
      <c r="P370" s="247"/>
      <c r="Q370" s="248"/>
    </row>
    <row r="371" spans="1:17" s="90" customFormat="1" ht="12.75" customHeight="1" x14ac:dyDescent="0.15">
      <c r="A371" s="134"/>
      <c r="B371" s="139"/>
      <c r="C371" s="161"/>
      <c r="D371" s="162"/>
      <c r="E371" s="162"/>
      <c r="F371" s="162"/>
      <c r="G371" s="162"/>
      <c r="H371" s="162"/>
      <c r="I371" s="162"/>
      <c r="J371" s="162"/>
      <c r="K371" s="162"/>
      <c r="L371" s="162"/>
      <c r="M371" s="162"/>
      <c r="N371" s="162"/>
      <c r="O371" s="162"/>
      <c r="P371" s="156"/>
      <c r="Q371" s="156"/>
    </row>
    <row r="372" spans="1:17" s="90" customFormat="1" ht="12" x14ac:dyDescent="0.15">
      <c r="A372" s="140" t="s">
        <v>310</v>
      </c>
    </row>
    <row r="373" spans="1:17" s="90" customFormat="1" ht="30" customHeight="1" x14ac:dyDescent="0.15">
      <c r="A373" s="230" t="s">
        <v>150</v>
      </c>
      <c r="B373" s="213" t="s">
        <v>145</v>
      </c>
      <c r="C373" s="213"/>
      <c r="D373" s="213"/>
      <c r="E373" s="213"/>
      <c r="F373" s="213"/>
      <c r="G373" s="213"/>
      <c r="H373" s="213"/>
      <c r="I373" s="213"/>
      <c r="J373" s="213"/>
      <c r="K373" s="213"/>
      <c r="L373" s="213"/>
      <c r="M373" s="213"/>
      <c r="N373" s="213"/>
      <c r="O373" s="213"/>
      <c r="P373" s="182"/>
      <c r="Q373" s="183"/>
    </row>
    <row r="374" spans="1:17" s="90" customFormat="1" ht="15" customHeight="1" x14ac:dyDescent="0.15">
      <c r="A374" s="231"/>
      <c r="B374" s="284" t="s">
        <v>136</v>
      </c>
      <c r="C374" s="284"/>
      <c r="D374" s="284"/>
      <c r="E374" s="284"/>
      <c r="F374" s="284"/>
      <c r="G374" s="284"/>
      <c r="H374" s="284"/>
      <c r="I374" s="284"/>
      <c r="J374" s="284"/>
      <c r="K374" s="284"/>
      <c r="L374" s="284"/>
      <c r="M374" s="284"/>
      <c r="N374" s="284"/>
      <c r="O374" s="284"/>
      <c r="P374" s="191"/>
      <c r="Q374" s="192"/>
    </row>
    <row r="375" spans="1:17" s="90" customFormat="1" ht="15" customHeight="1" x14ac:dyDescent="0.15">
      <c r="A375" s="231"/>
      <c r="B375" s="284" t="s">
        <v>137</v>
      </c>
      <c r="C375" s="284"/>
      <c r="D375" s="284"/>
      <c r="E375" s="284"/>
      <c r="F375" s="284"/>
      <c r="G375" s="284"/>
      <c r="H375" s="284"/>
      <c r="I375" s="284"/>
      <c r="J375" s="284"/>
      <c r="K375" s="284"/>
      <c r="L375" s="284"/>
      <c r="M375" s="284"/>
      <c r="N375" s="284"/>
      <c r="O375" s="284"/>
      <c r="P375" s="191"/>
      <c r="Q375" s="192"/>
    </row>
    <row r="376" spans="1:17" s="90" customFormat="1" ht="15" customHeight="1" x14ac:dyDescent="0.15">
      <c r="A376" s="231"/>
      <c r="B376" s="284" t="s">
        <v>138</v>
      </c>
      <c r="C376" s="284"/>
      <c r="D376" s="284"/>
      <c r="E376" s="284"/>
      <c r="F376" s="284"/>
      <c r="G376" s="284"/>
      <c r="H376" s="284"/>
      <c r="I376" s="284"/>
      <c r="J376" s="284"/>
      <c r="K376" s="284"/>
      <c r="L376" s="284"/>
      <c r="M376" s="284"/>
      <c r="N376" s="284"/>
      <c r="O376" s="284"/>
      <c r="P376" s="191"/>
      <c r="Q376" s="192"/>
    </row>
    <row r="377" spans="1:17" s="90" customFormat="1" ht="50.1" customHeight="1" x14ac:dyDescent="0.15">
      <c r="A377" s="231"/>
      <c r="B377" s="172" t="s">
        <v>535</v>
      </c>
      <c r="C377" s="236" t="s">
        <v>534</v>
      </c>
      <c r="D377" s="236"/>
      <c r="E377" s="236"/>
      <c r="F377" s="236"/>
      <c r="G377" s="236"/>
      <c r="H377" s="236"/>
      <c r="I377" s="236"/>
      <c r="J377" s="236"/>
      <c r="K377" s="236"/>
      <c r="L377" s="236"/>
      <c r="M377" s="236"/>
      <c r="N377" s="236"/>
      <c r="O377" s="236"/>
      <c r="P377" s="191"/>
      <c r="Q377" s="192"/>
    </row>
    <row r="378" spans="1:17" s="90" customFormat="1" ht="22.5" customHeight="1" x14ac:dyDescent="0.15">
      <c r="A378" s="107" t="s">
        <v>151</v>
      </c>
      <c r="B378" s="204" t="s">
        <v>27</v>
      </c>
      <c r="C378" s="204"/>
      <c r="D378" s="204"/>
      <c r="E378" s="204"/>
      <c r="F378" s="204"/>
      <c r="G378" s="204"/>
      <c r="H378" s="204"/>
      <c r="I378" s="204"/>
      <c r="J378" s="204"/>
      <c r="K378" s="204"/>
      <c r="L378" s="204"/>
      <c r="M378" s="204"/>
      <c r="N378" s="204"/>
      <c r="O378" s="204"/>
      <c r="P378" s="216"/>
      <c r="Q378" s="217"/>
    </row>
    <row r="379" spans="1:17" s="90" customFormat="1" ht="22.5" customHeight="1" x14ac:dyDescent="0.15">
      <c r="A379" s="108" t="s">
        <v>152</v>
      </c>
      <c r="B379" s="265" t="s">
        <v>28</v>
      </c>
      <c r="C379" s="265"/>
      <c r="D379" s="265"/>
      <c r="E379" s="265"/>
      <c r="F379" s="265"/>
      <c r="G379" s="265"/>
      <c r="H379" s="265"/>
      <c r="I379" s="265"/>
      <c r="J379" s="265"/>
      <c r="K379" s="265"/>
      <c r="L379" s="265"/>
      <c r="M379" s="265"/>
      <c r="N379" s="265"/>
      <c r="O379" s="265"/>
      <c r="P379" s="247"/>
      <c r="Q379" s="248"/>
    </row>
    <row r="380" spans="1:17" s="90" customFormat="1" ht="12" x14ac:dyDescent="0.15"/>
    <row r="381" spans="1:17" s="90" customFormat="1" ht="12" x14ac:dyDescent="0.15">
      <c r="A381" s="140" t="s">
        <v>311</v>
      </c>
    </row>
    <row r="382" spans="1:17" s="90" customFormat="1" ht="71.25" customHeight="1" x14ac:dyDescent="0.15">
      <c r="A382" s="106" t="s">
        <v>150</v>
      </c>
      <c r="B382" s="213" t="s">
        <v>496</v>
      </c>
      <c r="C382" s="213"/>
      <c r="D382" s="213"/>
      <c r="E382" s="213"/>
      <c r="F382" s="213"/>
      <c r="G382" s="213"/>
      <c r="H382" s="213"/>
      <c r="I382" s="213"/>
      <c r="J382" s="213"/>
      <c r="K382" s="213"/>
      <c r="L382" s="213"/>
      <c r="M382" s="213"/>
      <c r="N382" s="213"/>
      <c r="O382" s="213"/>
      <c r="P382" s="182"/>
      <c r="Q382" s="183"/>
    </row>
    <row r="383" spans="1:17" s="90" customFormat="1" ht="22.5" customHeight="1" x14ac:dyDescent="0.15">
      <c r="A383" s="107" t="s">
        <v>151</v>
      </c>
      <c r="B383" s="204" t="s">
        <v>146</v>
      </c>
      <c r="C383" s="204"/>
      <c r="D383" s="204"/>
      <c r="E383" s="204"/>
      <c r="F383" s="204"/>
      <c r="G383" s="204"/>
      <c r="H383" s="204"/>
      <c r="I383" s="204"/>
      <c r="J383" s="204"/>
      <c r="K383" s="204"/>
      <c r="L383" s="204"/>
      <c r="M383" s="204"/>
      <c r="N383" s="204"/>
      <c r="O383" s="204"/>
      <c r="P383" s="216"/>
      <c r="Q383" s="217"/>
    </row>
    <row r="384" spans="1:17" s="90" customFormat="1" ht="52.5" customHeight="1" x14ac:dyDescent="0.15">
      <c r="A384" s="108" t="s">
        <v>495</v>
      </c>
      <c r="B384" s="190" t="s">
        <v>312</v>
      </c>
      <c r="C384" s="190"/>
      <c r="D384" s="190"/>
      <c r="E384" s="190"/>
      <c r="F384" s="190"/>
      <c r="G384" s="190"/>
      <c r="H384" s="190"/>
      <c r="I384" s="190"/>
      <c r="J384" s="190"/>
      <c r="K384" s="190"/>
      <c r="L384" s="190"/>
      <c r="M384" s="190"/>
      <c r="N384" s="190"/>
      <c r="O384" s="190"/>
      <c r="P384" s="247"/>
      <c r="Q384" s="248"/>
    </row>
    <row r="385" spans="1:17" s="90" customFormat="1" ht="12" x14ac:dyDescent="0.15"/>
    <row r="386" spans="1:17" s="90" customFormat="1" ht="12" x14ac:dyDescent="0.15">
      <c r="A386" s="140" t="s">
        <v>313</v>
      </c>
    </row>
    <row r="387" spans="1:17" s="90" customFormat="1" ht="78.75" customHeight="1" x14ac:dyDescent="0.15">
      <c r="A387" s="106" t="s">
        <v>150</v>
      </c>
      <c r="B387" s="213" t="s">
        <v>497</v>
      </c>
      <c r="C387" s="213"/>
      <c r="D387" s="213"/>
      <c r="E387" s="213"/>
      <c r="F387" s="213"/>
      <c r="G387" s="213"/>
      <c r="H387" s="213"/>
      <c r="I387" s="213"/>
      <c r="J387" s="213"/>
      <c r="K387" s="213"/>
      <c r="L387" s="213"/>
      <c r="M387" s="213"/>
      <c r="N387" s="213"/>
      <c r="O387" s="213"/>
      <c r="P387" s="182"/>
      <c r="Q387" s="183"/>
    </row>
    <row r="388" spans="1:17" s="90" customFormat="1" ht="22.5" customHeight="1" x14ac:dyDescent="0.15">
      <c r="A388" s="107" t="s">
        <v>151</v>
      </c>
      <c r="B388" s="204" t="s">
        <v>146</v>
      </c>
      <c r="C388" s="204"/>
      <c r="D388" s="204"/>
      <c r="E388" s="204"/>
      <c r="F388" s="204"/>
      <c r="G388" s="204"/>
      <c r="H388" s="204"/>
      <c r="I388" s="204"/>
      <c r="J388" s="204"/>
      <c r="K388" s="204"/>
      <c r="L388" s="204"/>
      <c r="M388" s="204"/>
      <c r="N388" s="204"/>
      <c r="O388" s="204"/>
      <c r="P388" s="216"/>
      <c r="Q388" s="217"/>
    </row>
    <row r="389" spans="1:17" s="90" customFormat="1" ht="60" customHeight="1" x14ac:dyDescent="0.15">
      <c r="A389" s="108" t="s">
        <v>495</v>
      </c>
      <c r="B389" s="190" t="s">
        <v>312</v>
      </c>
      <c r="C389" s="190"/>
      <c r="D389" s="190"/>
      <c r="E389" s="190"/>
      <c r="F389" s="190"/>
      <c r="G389" s="190"/>
      <c r="H389" s="190"/>
      <c r="I389" s="190"/>
      <c r="J389" s="190"/>
      <c r="K389" s="190"/>
      <c r="L389" s="190"/>
      <c r="M389" s="190"/>
      <c r="N389" s="190"/>
      <c r="O389" s="190"/>
      <c r="P389" s="247"/>
      <c r="Q389" s="248"/>
    </row>
    <row r="390" spans="1:17" s="90" customFormat="1" ht="12" x14ac:dyDescent="0.15"/>
    <row r="391" spans="1:17" s="90" customFormat="1" ht="12" x14ac:dyDescent="0.15">
      <c r="A391" s="140" t="s">
        <v>314</v>
      </c>
    </row>
    <row r="392" spans="1:17" s="90" customFormat="1" ht="82.5" customHeight="1" x14ac:dyDescent="0.15">
      <c r="A392" s="106" t="s">
        <v>150</v>
      </c>
      <c r="B392" s="213" t="s">
        <v>283</v>
      </c>
      <c r="C392" s="213"/>
      <c r="D392" s="213"/>
      <c r="E392" s="213"/>
      <c r="F392" s="213"/>
      <c r="G392" s="213"/>
      <c r="H392" s="213"/>
      <c r="I392" s="213"/>
      <c r="J392" s="213"/>
      <c r="K392" s="213"/>
      <c r="L392" s="213"/>
      <c r="M392" s="213"/>
      <c r="N392" s="213"/>
      <c r="O392" s="213"/>
      <c r="P392" s="182"/>
      <c r="Q392" s="183"/>
    </row>
    <row r="393" spans="1:17" s="90" customFormat="1" ht="22.5" customHeight="1" x14ac:dyDescent="0.15">
      <c r="A393" s="107" t="s">
        <v>151</v>
      </c>
      <c r="B393" s="204" t="s">
        <v>43</v>
      </c>
      <c r="C393" s="204"/>
      <c r="D393" s="204"/>
      <c r="E393" s="204"/>
      <c r="F393" s="204"/>
      <c r="G393" s="204"/>
      <c r="H393" s="204"/>
      <c r="I393" s="204"/>
      <c r="J393" s="204"/>
      <c r="K393" s="204"/>
      <c r="L393" s="204"/>
      <c r="M393" s="204"/>
      <c r="N393" s="204"/>
      <c r="O393" s="204"/>
      <c r="P393" s="216"/>
      <c r="Q393" s="217"/>
    </row>
    <row r="394" spans="1:17" s="90" customFormat="1" ht="30" customHeight="1" x14ac:dyDescent="0.15">
      <c r="A394" s="231" t="s">
        <v>285</v>
      </c>
      <c r="B394" s="204" t="s">
        <v>291</v>
      </c>
      <c r="C394" s="204"/>
      <c r="D394" s="204"/>
      <c r="E394" s="204"/>
      <c r="F394" s="204"/>
      <c r="G394" s="204"/>
      <c r="H394" s="204"/>
      <c r="I394" s="204"/>
      <c r="J394" s="204"/>
      <c r="K394" s="204"/>
      <c r="L394" s="204"/>
      <c r="M394" s="204"/>
      <c r="N394" s="204"/>
      <c r="O394" s="204"/>
      <c r="P394" s="216"/>
      <c r="Q394" s="217"/>
    </row>
    <row r="395" spans="1:17" s="90" customFormat="1" ht="60" customHeight="1" x14ac:dyDescent="0.15">
      <c r="A395" s="231"/>
      <c r="B395" s="238" t="s">
        <v>304</v>
      </c>
      <c r="C395" s="238"/>
      <c r="D395" s="238"/>
      <c r="E395" s="238"/>
      <c r="F395" s="238"/>
      <c r="G395" s="238"/>
      <c r="H395" s="238"/>
      <c r="I395" s="238"/>
      <c r="J395" s="238"/>
      <c r="K395" s="238"/>
      <c r="L395" s="238"/>
      <c r="M395" s="238"/>
      <c r="N395" s="238"/>
      <c r="O395" s="238"/>
      <c r="P395" s="216"/>
      <c r="Q395" s="217"/>
    </row>
    <row r="396" spans="1:17" s="90" customFormat="1" ht="30" customHeight="1" x14ac:dyDescent="0.15">
      <c r="A396" s="231"/>
      <c r="B396" s="204" t="s">
        <v>305</v>
      </c>
      <c r="C396" s="204"/>
      <c r="D396" s="204"/>
      <c r="E396" s="204"/>
      <c r="F396" s="204"/>
      <c r="G396" s="204"/>
      <c r="H396" s="204"/>
      <c r="I396" s="204"/>
      <c r="J396" s="204"/>
      <c r="K396" s="204"/>
      <c r="L396" s="204"/>
      <c r="M396" s="204"/>
      <c r="N396" s="204"/>
      <c r="O396" s="204"/>
      <c r="P396" s="216"/>
      <c r="Q396" s="217"/>
    </row>
    <row r="397" spans="1:17" s="90" customFormat="1" ht="45" customHeight="1" x14ac:dyDescent="0.15">
      <c r="A397" s="231"/>
      <c r="B397" s="204" t="s">
        <v>263</v>
      </c>
      <c r="C397" s="204"/>
      <c r="D397" s="204"/>
      <c r="E397" s="204"/>
      <c r="F397" s="204"/>
      <c r="G397" s="204"/>
      <c r="H397" s="204"/>
      <c r="I397" s="204"/>
      <c r="J397" s="204"/>
      <c r="K397" s="204"/>
      <c r="L397" s="204"/>
      <c r="M397" s="204"/>
      <c r="N397" s="204"/>
      <c r="O397" s="204"/>
      <c r="P397" s="216"/>
      <c r="Q397" s="217"/>
    </row>
    <row r="398" spans="1:17" s="90" customFormat="1" ht="30" customHeight="1" x14ac:dyDescent="0.15">
      <c r="A398" s="231" t="s">
        <v>284</v>
      </c>
      <c r="B398" s="204" t="s">
        <v>290</v>
      </c>
      <c r="C398" s="204"/>
      <c r="D398" s="204"/>
      <c r="E398" s="204"/>
      <c r="F398" s="204"/>
      <c r="G398" s="204"/>
      <c r="H398" s="204"/>
      <c r="I398" s="204"/>
      <c r="J398" s="204"/>
      <c r="K398" s="204"/>
      <c r="L398" s="204"/>
      <c r="M398" s="204"/>
      <c r="N398" s="204"/>
      <c r="O398" s="204"/>
      <c r="P398" s="216"/>
      <c r="Q398" s="217"/>
    </row>
    <row r="399" spans="1:17" s="90" customFormat="1" ht="30" customHeight="1" x14ac:dyDescent="0.15">
      <c r="A399" s="231"/>
      <c r="B399" s="163" t="s">
        <v>286</v>
      </c>
      <c r="C399" s="250" t="s">
        <v>292</v>
      </c>
      <c r="D399" s="250"/>
      <c r="E399" s="250"/>
      <c r="F399" s="250"/>
      <c r="G399" s="250"/>
      <c r="H399" s="250"/>
      <c r="I399" s="250"/>
      <c r="J399" s="250"/>
      <c r="K399" s="250"/>
      <c r="L399" s="250"/>
      <c r="M399" s="250"/>
      <c r="N399" s="250"/>
      <c r="O399" s="250"/>
      <c r="P399" s="216"/>
      <c r="Q399" s="217"/>
    </row>
    <row r="400" spans="1:17" s="90" customFormat="1" ht="30" customHeight="1" x14ac:dyDescent="0.15">
      <c r="A400" s="231"/>
      <c r="B400" s="163" t="s">
        <v>287</v>
      </c>
      <c r="C400" s="250" t="s">
        <v>293</v>
      </c>
      <c r="D400" s="250"/>
      <c r="E400" s="250"/>
      <c r="F400" s="250"/>
      <c r="G400" s="250"/>
      <c r="H400" s="250"/>
      <c r="I400" s="250"/>
      <c r="J400" s="250"/>
      <c r="K400" s="250"/>
      <c r="L400" s="250"/>
      <c r="M400" s="250"/>
      <c r="N400" s="250"/>
      <c r="O400" s="250"/>
      <c r="P400" s="216"/>
      <c r="Q400" s="217"/>
    </row>
    <row r="401" spans="1:17" s="90" customFormat="1" ht="30" customHeight="1" x14ac:dyDescent="0.15">
      <c r="A401" s="231"/>
      <c r="B401" s="163" t="s">
        <v>288</v>
      </c>
      <c r="C401" s="250" t="s">
        <v>294</v>
      </c>
      <c r="D401" s="250"/>
      <c r="E401" s="250"/>
      <c r="F401" s="250"/>
      <c r="G401" s="250"/>
      <c r="H401" s="250"/>
      <c r="I401" s="250"/>
      <c r="J401" s="250"/>
      <c r="K401" s="250"/>
      <c r="L401" s="250"/>
      <c r="M401" s="250"/>
      <c r="N401" s="250"/>
      <c r="O401" s="250"/>
      <c r="P401" s="216"/>
      <c r="Q401" s="217"/>
    </row>
    <row r="402" spans="1:17" s="90" customFormat="1" ht="30" customHeight="1" x14ac:dyDescent="0.15">
      <c r="A402" s="231"/>
      <c r="B402" s="163" t="s">
        <v>289</v>
      </c>
      <c r="C402" s="250" t="s">
        <v>306</v>
      </c>
      <c r="D402" s="250"/>
      <c r="E402" s="250"/>
      <c r="F402" s="250"/>
      <c r="G402" s="250"/>
      <c r="H402" s="250"/>
      <c r="I402" s="250"/>
      <c r="J402" s="250"/>
      <c r="K402" s="250"/>
      <c r="L402" s="250"/>
      <c r="M402" s="250"/>
      <c r="N402" s="250"/>
      <c r="O402" s="250"/>
      <c r="P402" s="216"/>
      <c r="Q402" s="217"/>
    </row>
    <row r="403" spans="1:17" s="90" customFormat="1" ht="29.25" customHeight="1" x14ac:dyDescent="0.15">
      <c r="A403" s="232"/>
      <c r="B403" s="164" t="s">
        <v>346</v>
      </c>
      <c r="C403" s="285" t="s">
        <v>307</v>
      </c>
      <c r="D403" s="285"/>
      <c r="E403" s="285"/>
      <c r="F403" s="285"/>
      <c r="G403" s="285"/>
      <c r="H403" s="285"/>
      <c r="I403" s="285"/>
      <c r="J403" s="285"/>
      <c r="K403" s="285"/>
      <c r="L403" s="285"/>
      <c r="M403" s="285"/>
      <c r="N403" s="285"/>
      <c r="O403" s="285"/>
      <c r="P403" s="247"/>
      <c r="Q403" s="248"/>
    </row>
    <row r="404" spans="1:17" s="90" customFormat="1" ht="13.5" customHeight="1" x14ac:dyDescent="0.15">
      <c r="B404" s="165"/>
      <c r="C404" s="161"/>
      <c r="D404" s="161"/>
      <c r="E404" s="161"/>
      <c r="F404" s="161"/>
      <c r="G404" s="161"/>
      <c r="H404" s="161"/>
      <c r="I404" s="161"/>
      <c r="J404" s="161"/>
      <c r="K404" s="161"/>
      <c r="L404" s="161"/>
      <c r="M404" s="161"/>
      <c r="N404" s="161"/>
      <c r="O404" s="161"/>
      <c r="P404" s="156"/>
      <c r="Q404" s="156"/>
    </row>
    <row r="405" spans="1:17" s="117" customFormat="1" ht="12" x14ac:dyDescent="0.15">
      <c r="A405" s="140" t="s">
        <v>341</v>
      </c>
      <c r="B405" s="165"/>
      <c r="C405" s="161"/>
      <c r="D405" s="161"/>
      <c r="E405" s="161"/>
      <c r="F405" s="161"/>
      <c r="G405" s="161"/>
      <c r="H405" s="161"/>
      <c r="I405" s="161"/>
      <c r="J405" s="161"/>
      <c r="K405" s="161"/>
      <c r="L405" s="161"/>
      <c r="M405" s="161"/>
      <c r="N405" s="161"/>
      <c r="O405" s="161"/>
      <c r="P405" s="156"/>
      <c r="Q405" s="156"/>
    </row>
    <row r="406" spans="1:17" s="90" customFormat="1" ht="60" customHeight="1" x14ac:dyDescent="0.15">
      <c r="A406" s="100" t="s">
        <v>64</v>
      </c>
      <c r="B406" s="378" t="s">
        <v>498</v>
      </c>
      <c r="C406" s="378"/>
      <c r="D406" s="378"/>
      <c r="E406" s="378"/>
      <c r="F406" s="378"/>
      <c r="G406" s="378"/>
      <c r="H406" s="378"/>
      <c r="I406" s="378"/>
      <c r="J406" s="378"/>
      <c r="K406" s="378"/>
      <c r="L406" s="378"/>
      <c r="M406" s="378"/>
      <c r="N406" s="378"/>
      <c r="O406" s="378"/>
      <c r="P406" s="194"/>
      <c r="Q406" s="195"/>
    </row>
    <row r="407" spans="1:17" s="90" customFormat="1" ht="13.5" customHeight="1" x14ac:dyDescent="0.15">
      <c r="B407" s="165"/>
      <c r="C407" s="161"/>
      <c r="D407" s="161"/>
      <c r="E407" s="161"/>
      <c r="F407" s="161"/>
      <c r="G407" s="161"/>
      <c r="H407" s="161"/>
      <c r="I407" s="161"/>
      <c r="J407" s="161"/>
      <c r="K407" s="161"/>
      <c r="L407" s="161"/>
      <c r="M407" s="161"/>
      <c r="N407" s="161"/>
      <c r="O407" s="161"/>
      <c r="P407" s="156"/>
      <c r="Q407" s="156"/>
    </row>
    <row r="408" spans="1:17" s="90" customFormat="1" ht="12" x14ac:dyDescent="0.15">
      <c r="A408" s="112"/>
      <c r="B408" s="112"/>
      <c r="C408" s="112"/>
      <c r="D408" s="112"/>
      <c r="E408" s="112"/>
      <c r="F408" s="112"/>
      <c r="G408" s="112"/>
      <c r="H408" s="112"/>
      <c r="I408" s="112"/>
      <c r="J408" s="112"/>
      <c r="K408" s="112"/>
      <c r="L408" s="112"/>
      <c r="M408" s="112"/>
      <c r="N408" s="112"/>
      <c r="O408" s="112"/>
    </row>
    <row r="409" spans="1:17" s="90" customFormat="1" ht="12" x14ac:dyDescent="0.15">
      <c r="A409" s="140" t="s">
        <v>364</v>
      </c>
      <c r="B409" s="118"/>
      <c r="C409" s="118"/>
      <c r="D409" s="118"/>
      <c r="E409" s="118"/>
      <c r="F409" s="118"/>
      <c r="G409" s="118"/>
      <c r="H409" s="118"/>
      <c r="I409" s="118"/>
      <c r="J409" s="118"/>
      <c r="K409" s="118"/>
      <c r="L409" s="118"/>
      <c r="M409" s="118"/>
      <c r="N409" s="118"/>
      <c r="O409" s="118"/>
      <c r="P409" s="117"/>
      <c r="Q409" s="117"/>
    </row>
    <row r="410" spans="1:17" s="90" customFormat="1" ht="45" customHeight="1" x14ac:dyDescent="0.15">
      <c r="A410" s="106" t="s">
        <v>150</v>
      </c>
      <c r="B410" s="249" t="s">
        <v>44</v>
      </c>
      <c r="C410" s="249"/>
      <c r="D410" s="249"/>
      <c r="E410" s="249"/>
      <c r="F410" s="249"/>
      <c r="G410" s="249"/>
      <c r="H410" s="249"/>
      <c r="I410" s="249"/>
      <c r="J410" s="249"/>
      <c r="K410" s="249"/>
      <c r="L410" s="249"/>
      <c r="M410" s="249"/>
      <c r="N410" s="249"/>
      <c r="O410" s="249"/>
      <c r="P410" s="182"/>
      <c r="Q410" s="183"/>
    </row>
    <row r="411" spans="1:17" s="90" customFormat="1" ht="22.5" customHeight="1" x14ac:dyDescent="0.15">
      <c r="A411" s="107" t="s">
        <v>151</v>
      </c>
      <c r="B411" s="204" t="s">
        <v>45</v>
      </c>
      <c r="C411" s="204"/>
      <c r="D411" s="204"/>
      <c r="E411" s="204"/>
      <c r="F411" s="204"/>
      <c r="G411" s="204"/>
      <c r="H411" s="204"/>
      <c r="I411" s="204"/>
      <c r="J411" s="204"/>
      <c r="K411" s="204"/>
      <c r="L411" s="204"/>
      <c r="M411" s="204"/>
      <c r="N411" s="204"/>
      <c r="O411" s="204"/>
      <c r="P411" s="216"/>
      <c r="Q411" s="217"/>
    </row>
    <row r="412" spans="1:17" s="90" customFormat="1" ht="45" customHeight="1" x14ac:dyDescent="0.15">
      <c r="A412" s="107" t="s">
        <v>152</v>
      </c>
      <c r="B412" s="204" t="s">
        <v>46</v>
      </c>
      <c r="C412" s="204"/>
      <c r="D412" s="204"/>
      <c r="E412" s="204"/>
      <c r="F412" s="204"/>
      <c r="G412" s="204"/>
      <c r="H412" s="204"/>
      <c r="I412" s="204"/>
      <c r="J412" s="204"/>
      <c r="K412" s="204"/>
      <c r="L412" s="204"/>
      <c r="M412" s="204"/>
      <c r="N412" s="204"/>
      <c r="O412" s="204"/>
      <c r="P412" s="216"/>
      <c r="Q412" s="217"/>
    </row>
    <row r="413" spans="1:17" s="90" customFormat="1" ht="30" customHeight="1" x14ac:dyDescent="0.15">
      <c r="A413" s="108" t="s">
        <v>153</v>
      </c>
      <c r="B413" s="265" t="s">
        <v>47</v>
      </c>
      <c r="C413" s="265"/>
      <c r="D413" s="265"/>
      <c r="E413" s="265"/>
      <c r="F413" s="265"/>
      <c r="G413" s="265"/>
      <c r="H413" s="265"/>
      <c r="I413" s="265"/>
      <c r="J413" s="265"/>
      <c r="K413" s="265"/>
      <c r="L413" s="265"/>
      <c r="M413" s="265"/>
      <c r="N413" s="265"/>
      <c r="O413" s="265"/>
      <c r="P413" s="247"/>
      <c r="Q413" s="248"/>
    </row>
    <row r="414" spans="1:17" s="90" customFormat="1" ht="12" x14ac:dyDescent="0.15">
      <c r="A414" s="134"/>
      <c r="B414" s="135"/>
      <c r="C414" s="135"/>
      <c r="D414" s="135"/>
      <c r="E414" s="135"/>
      <c r="F414" s="135"/>
      <c r="G414" s="135"/>
      <c r="H414" s="135"/>
      <c r="I414" s="135"/>
      <c r="J414" s="135"/>
      <c r="K414" s="135"/>
      <c r="L414" s="135"/>
      <c r="M414" s="135"/>
      <c r="N414" s="135"/>
      <c r="O414" s="135"/>
      <c r="P414" s="156"/>
      <c r="Q414" s="156"/>
    </row>
    <row r="415" spans="1:17" s="90" customFormat="1" ht="12" x14ac:dyDescent="0.15">
      <c r="A415" s="140" t="s">
        <v>365</v>
      </c>
      <c r="B415" s="118"/>
      <c r="C415" s="118"/>
      <c r="D415" s="118"/>
      <c r="E415" s="118"/>
      <c r="F415" s="118"/>
      <c r="G415" s="118"/>
      <c r="H415" s="118"/>
      <c r="I415" s="118"/>
      <c r="J415" s="118"/>
      <c r="K415" s="118"/>
      <c r="L415" s="118"/>
      <c r="M415" s="118"/>
      <c r="N415" s="118"/>
      <c r="O415" s="118"/>
      <c r="P415" s="117"/>
      <c r="Q415" s="117"/>
    </row>
    <row r="416" spans="1:17" s="90" customFormat="1" ht="60" customHeight="1" x14ac:dyDescent="0.15">
      <c r="A416" s="106" t="s">
        <v>64</v>
      </c>
      <c r="B416" s="249" t="s">
        <v>295</v>
      </c>
      <c r="C416" s="249"/>
      <c r="D416" s="249"/>
      <c r="E416" s="249"/>
      <c r="F416" s="249"/>
      <c r="G416" s="249"/>
      <c r="H416" s="249"/>
      <c r="I416" s="249"/>
      <c r="J416" s="249"/>
      <c r="K416" s="249"/>
      <c r="L416" s="249"/>
      <c r="M416" s="249"/>
      <c r="N416" s="249"/>
      <c r="O416" s="249"/>
      <c r="P416" s="182"/>
      <c r="Q416" s="183"/>
    </row>
    <row r="417" spans="1:17" s="90" customFormat="1" ht="82.5" customHeight="1" x14ac:dyDescent="0.15">
      <c r="A417" s="107" t="s">
        <v>34</v>
      </c>
      <c r="B417" s="204" t="s">
        <v>298</v>
      </c>
      <c r="C417" s="204"/>
      <c r="D417" s="204"/>
      <c r="E417" s="204"/>
      <c r="F417" s="204"/>
      <c r="G417" s="204"/>
      <c r="H417" s="204"/>
      <c r="I417" s="204"/>
      <c r="J417" s="204"/>
      <c r="K417" s="204"/>
      <c r="L417" s="204"/>
      <c r="M417" s="204"/>
      <c r="N417" s="204"/>
      <c r="O417" s="204"/>
      <c r="P417" s="216"/>
      <c r="Q417" s="217"/>
    </row>
    <row r="418" spans="1:17" s="90" customFormat="1" ht="30" customHeight="1" x14ac:dyDescent="0.15">
      <c r="A418" s="231" t="s">
        <v>297</v>
      </c>
      <c r="B418" s="250" t="s">
        <v>296</v>
      </c>
      <c r="C418" s="250"/>
      <c r="D418" s="250"/>
      <c r="E418" s="250"/>
      <c r="F418" s="250"/>
      <c r="G418" s="250"/>
      <c r="H418" s="250"/>
      <c r="I418" s="250"/>
      <c r="J418" s="250"/>
      <c r="K418" s="250"/>
      <c r="L418" s="250"/>
      <c r="M418" s="250"/>
      <c r="N418" s="250"/>
      <c r="O418" s="250"/>
      <c r="P418" s="216"/>
      <c r="Q418" s="217"/>
    </row>
    <row r="419" spans="1:17" s="90" customFormat="1" ht="82.5" customHeight="1" x14ac:dyDescent="0.15">
      <c r="A419" s="232"/>
      <c r="B419" s="386" t="s">
        <v>499</v>
      </c>
      <c r="C419" s="387"/>
      <c r="D419" s="387"/>
      <c r="E419" s="387"/>
      <c r="F419" s="387"/>
      <c r="G419" s="387"/>
      <c r="H419" s="387"/>
      <c r="I419" s="387"/>
      <c r="J419" s="387"/>
      <c r="K419" s="387"/>
      <c r="L419" s="387"/>
      <c r="M419" s="387"/>
      <c r="N419" s="387"/>
      <c r="O419" s="388"/>
      <c r="P419" s="247"/>
      <c r="Q419" s="248"/>
    </row>
    <row r="420" spans="1:17" s="90" customFormat="1" ht="12" x14ac:dyDescent="0.15"/>
    <row r="421" spans="1:17" s="90" customFormat="1" ht="20.100000000000001" customHeight="1" x14ac:dyDescent="0.15">
      <c r="A421" s="140" t="s">
        <v>366</v>
      </c>
    </row>
    <row r="422" spans="1:17" s="90" customFormat="1" ht="30" customHeight="1" x14ac:dyDescent="0.15">
      <c r="A422" s="166" t="s">
        <v>150</v>
      </c>
      <c r="B422" s="218" t="s">
        <v>147</v>
      </c>
      <c r="C422" s="218"/>
      <c r="D422" s="218"/>
      <c r="E422" s="218"/>
      <c r="F422" s="218"/>
      <c r="G422" s="218"/>
      <c r="H422" s="218"/>
      <c r="I422" s="218"/>
      <c r="J422" s="218"/>
      <c r="K422" s="218"/>
      <c r="L422" s="218"/>
      <c r="M422" s="218"/>
      <c r="N422" s="218"/>
      <c r="O422" s="218"/>
      <c r="P422" s="194"/>
      <c r="Q422" s="195"/>
    </row>
    <row r="423" spans="1:17" s="90" customFormat="1" ht="13.5" customHeight="1" x14ac:dyDescent="0.15">
      <c r="A423" s="112"/>
    </row>
    <row r="424" spans="1:17" s="90" customFormat="1" ht="12" x14ac:dyDescent="0.15">
      <c r="A424" s="140" t="s">
        <v>367</v>
      </c>
    </row>
    <row r="425" spans="1:17" s="90" customFormat="1" ht="60" customHeight="1" x14ac:dyDescent="0.15">
      <c r="A425" s="106" t="s">
        <v>150</v>
      </c>
      <c r="B425" s="213" t="s">
        <v>264</v>
      </c>
      <c r="C425" s="213"/>
      <c r="D425" s="213"/>
      <c r="E425" s="213"/>
      <c r="F425" s="213"/>
      <c r="G425" s="213"/>
      <c r="H425" s="213"/>
      <c r="I425" s="213"/>
      <c r="J425" s="213"/>
      <c r="K425" s="213"/>
      <c r="L425" s="213"/>
      <c r="M425" s="213"/>
      <c r="N425" s="213"/>
      <c r="O425" s="213"/>
      <c r="P425" s="182"/>
      <c r="Q425" s="183"/>
    </row>
    <row r="426" spans="1:17" s="90" customFormat="1" ht="22.5" customHeight="1" x14ac:dyDescent="0.15">
      <c r="A426" s="231" t="s">
        <v>151</v>
      </c>
      <c r="B426" s="204" t="s">
        <v>430</v>
      </c>
      <c r="C426" s="204"/>
      <c r="D426" s="204"/>
      <c r="E426" s="204"/>
      <c r="F426" s="204"/>
      <c r="G426" s="204"/>
      <c r="H426" s="204"/>
      <c r="I426" s="204"/>
      <c r="J426" s="204"/>
      <c r="K426" s="204"/>
      <c r="L426" s="204"/>
      <c r="M426" s="204"/>
      <c r="N426" s="204"/>
      <c r="O426" s="204"/>
      <c r="P426" s="216"/>
      <c r="Q426" s="217"/>
    </row>
    <row r="427" spans="1:17" s="90" customFormat="1" ht="22.5" customHeight="1" x14ac:dyDescent="0.15">
      <c r="A427" s="231"/>
      <c r="B427" s="204" t="s">
        <v>139</v>
      </c>
      <c r="C427" s="204"/>
      <c r="D427" s="204"/>
      <c r="E427" s="204"/>
      <c r="F427" s="204"/>
      <c r="G427" s="204"/>
      <c r="H427" s="204"/>
      <c r="I427" s="204"/>
      <c r="J427" s="204"/>
      <c r="K427" s="204"/>
      <c r="L427" s="204"/>
      <c r="M427" s="204"/>
      <c r="N427" s="204"/>
      <c r="O427" s="204"/>
      <c r="P427" s="216"/>
      <c r="Q427" s="217"/>
    </row>
    <row r="428" spans="1:17" s="90" customFormat="1" ht="30" customHeight="1" x14ac:dyDescent="0.15">
      <c r="A428" s="232"/>
      <c r="B428" s="265" t="s">
        <v>431</v>
      </c>
      <c r="C428" s="265"/>
      <c r="D428" s="265"/>
      <c r="E428" s="265"/>
      <c r="F428" s="265"/>
      <c r="G428" s="265"/>
      <c r="H428" s="265"/>
      <c r="I428" s="265"/>
      <c r="J428" s="265"/>
      <c r="K428" s="265"/>
      <c r="L428" s="265"/>
      <c r="M428" s="265"/>
      <c r="N428" s="265"/>
      <c r="O428" s="265"/>
      <c r="P428" s="247"/>
      <c r="Q428" s="248"/>
    </row>
    <row r="429" spans="1:17" s="90" customFormat="1" ht="12" x14ac:dyDescent="0.15"/>
    <row r="430" spans="1:17" s="90" customFormat="1" ht="12" x14ac:dyDescent="0.15">
      <c r="A430" s="140" t="s">
        <v>368</v>
      </c>
    </row>
    <row r="431" spans="1:17" s="90" customFormat="1" ht="60" customHeight="1" x14ac:dyDescent="0.15">
      <c r="A431" s="106" t="s">
        <v>150</v>
      </c>
      <c r="B431" s="213" t="s">
        <v>265</v>
      </c>
      <c r="C431" s="213"/>
      <c r="D431" s="213"/>
      <c r="E431" s="213"/>
      <c r="F431" s="213"/>
      <c r="G431" s="213"/>
      <c r="H431" s="213"/>
      <c r="I431" s="213"/>
      <c r="J431" s="213"/>
      <c r="K431" s="213"/>
      <c r="L431" s="213"/>
      <c r="M431" s="213"/>
      <c r="N431" s="213"/>
      <c r="O431" s="213"/>
      <c r="P431" s="182"/>
      <c r="Q431" s="183"/>
    </row>
    <row r="432" spans="1:17" s="90" customFormat="1" ht="22.5" customHeight="1" x14ac:dyDescent="0.15">
      <c r="A432" s="107" t="s">
        <v>151</v>
      </c>
      <c r="B432" s="204" t="s">
        <v>148</v>
      </c>
      <c r="C432" s="204"/>
      <c r="D432" s="204"/>
      <c r="E432" s="204"/>
      <c r="F432" s="204"/>
      <c r="G432" s="204"/>
      <c r="H432" s="204"/>
      <c r="I432" s="204"/>
      <c r="J432" s="204"/>
      <c r="K432" s="204"/>
      <c r="L432" s="204"/>
      <c r="M432" s="204"/>
      <c r="N432" s="204"/>
      <c r="O432" s="204"/>
      <c r="P432" s="216"/>
      <c r="Q432" s="217"/>
    </row>
    <row r="433" spans="1:17" s="90" customFormat="1" ht="22.5" customHeight="1" x14ac:dyDescent="0.15">
      <c r="A433" s="108" t="s">
        <v>152</v>
      </c>
      <c r="B433" s="265" t="s">
        <v>149</v>
      </c>
      <c r="C433" s="265"/>
      <c r="D433" s="265"/>
      <c r="E433" s="265"/>
      <c r="F433" s="265"/>
      <c r="G433" s="265"/>
      <c r="H433" s="265"/>
      <c r="I433" s="265"/>
      <c r="J433" s="265"/>
      <c r="K433" s="265"/>
      <c r="L433" s="265"/>
      <c r="M433" s="265"/>
      <c r="N433" s="265"/>
      <c r="O433" s="265"/>
      <c r="P433" s="247"/>
      <c r="Q433" s="248"/>
    </row>
    <row r="434" spans="1:17" s="90" customFormat="1" ht="15" customHeight="1" x14ac:dyDescent="0.15">
      <c r="A434" s="90" t="s">
        <v>76</v>
      </c>
    </row>
    <row r="435" spans="1:17" s="90" customFormat="1" ht="15" customHeight="1" x14ac:dyDescent="0.15">
      <c r="A435" s="98" t="s">
        <v>140</v>
      </c>
    </row>
    <row r="436" spans="1:17" s="90" customFormat="1" ht="15" customHeight="1" x14ac:dyDescent="0.15">
      <c r="A436" s="98" t="s">
        <v>510</v>
      </c>
    </row>
    <row r="437" spans="1:17" s="90" customFormat="1" ht="30" customHeight="1" x14ac:dyDescent="0.15">
      <c r="A437" s="106" t="s">
        <v>460</v>
      </c>
      <c r="B437" s="181" t="s">
        <v>500</v>
      </c>
      <c r="C437" s="181"/>
      <c r="D437" s="181"/>
      <c r="E437" s="181"/>
      <c r="F437" s="181"/>
      <c r="G437" s="181"/>
      <c r="H437" s="181"/>
      <c r="I437" s="181"/>
      <c r="J437" s="181"/>
      <c r="K437" s="181"/>
      <c r="L437" s="181"/>
      <c r="M437" s="181"/>
      <c r="N437" s="181"/>
      <c r="O437" s="181"/>
      <c r="P437" s="182"/>
      <c r="Q437" s="183"/>
    </row>
    <row r="438" spans="1:17" s="90" customFormat="1" ht="45" customHeight="1" x14ac:dyDescent="0.15">
      <c r="A438" s="107" t="s">
        <v>461</v>
      </c>
      <c r="B438" s="236" t="s">
        <v>501</v>
      </c>
      <c r="C438" s="236"/>
      <c r="D438" s="236"/>
      <c r="E438" s="236"/>
      <c r="F438" s="236"/>
      <c r="G438" s="236"/>
      <c r="H438" s="236"/>
      <c r="I438" s="236"/>
      <c r="J438" s="236"/>
      <c r="K438" s="236"/>
      <c r="L438" s="236"/>
      <c r="M438" s="236"/>
      <c r="N438" s="236"/>
      <c r="O438" s="236"/>
      <c r="P438" s="216"/>
      <c r="Q438" s="217"/>
    </row>
    <row r="439" spans="1:17" s="90" customFormat="1" ht="30" customHeight="1" x14ac:dyDescent="0.15">
      <c r="A439" s="232" t="s">
        <v>502</v>
      </c>
      <c r="B439" s="245" t="s">
        <v>536</v>
      </c>
      <c r="C439" s="245"/>
      <c r="D439" s="245"/>
      <c r="E439" s="245"/>
      <c r="F439" s="245"/>
      <c r="G439" s="245"/>
      <c r="H439" s="245"/>
      <c r="I439" s="245"/>
      <c r="J439" s="245"/>
      <c r="K439" s="245"/>
      <c r="L439" s="245"/>
      <c r="M439" s="245"/>
      <c r="N439" s="245"/>
      <c r="O439" s="245"/>
      <c r="P439" s="305"/>
      <c r="Q439" s="306"/>
    </row>
    <row r="440" spans="1:17" s="90" customFormat="1" ht="12" x14ac:dyDescent="0.15">
      <c r="A440" s="244"/>
      <c r="B440" s="245" t="s">
        <v>37</v>
      </c>
      <c r="C440" s="245"/>
      <c r="D440" s="245"/>
      <c r="E440" s="245"/>
      <c r="F440" s="245"/>
      <c r="G440" s="245"/>
      <c r="H440" s="245"/>
      <c r="I440" s="245"/>
      <c r="J440" s="245"/>
      <c r="K440" s="245"/>
      <c r="L440" s="245"/>
      <c r="M440" s="245"/>
      <c r="N440" s="245"/>
      <c r="O440" s="245"/>
      <c r="P440" s="307"/>
      <c r="Q440" s="308"/>
    </row>
    <row r="441" spans="1:17" s="90" customFormat="1" ht="12" x14ac:dyDescent="0.15">
      <c r="A441" s="244"/>
      <c r="B441" s="246" t="s">
        <v>38</v>
      </c>
      <c r="C441" s="246"/>
      <c r="D441" s="246"/>
      <c r="E441" s="246"/>
      <c r="F441" s="246"/>
      <c r="G441" s="246"/>
      <c r="H441" s="246"/>
      <c r="I441" s="246"/>
      <c r="J441" s="246"/>
      <c r="K441" s="246"/>
      <c r="L441" s="246"/>
      <c r="M441" s="246"/>
      <c r="N441" s="246"/>
      <c r="O441" s="246"/>
      <c r="P441" s="307"/>
      <c r="Q441" s="308"/>
    </row>
    <row r="442" spans="1:17" s="90" customFormat="1" ht="12" x14ac:dyDescent="0.15">
      <c r="A442" s="244"/>
      <c r="B442" s="245" t="s">
        <v>141</v>
      </c>
      <c r="C442" s="245"/>
      <c r="D442" s="245"/>
      <c r="E442" s="245"/>
      <c r="F442" s="245"/>
      <c r="G442" s="245"/>
      <c r="H442" s="245"/>
      <c r="I442" s="245"/>
      <c r="J442" s="245"/>
      <c r="K442" s="245"/>
      <c r="L442" s="245"/>
      <c r="M442" s="245"/>
      <c r="N442" s="245"/>
      <c r="O442" s="245"/>
      <c r="P442" s="307"/>
      <c r="Q442" s="308"/>
    </row>
    <row r="443" spans="1:17" s="90" customFormat="1" ht="12" x14ac:dyDescent="0.15">
      <c r="A443" s="244"/>
      <c r="B443" s="245" t="s">
        <v>142</v>
      </c>
      <c r="C443" s="245"/>
      <c r="D443" s="245"/>
      <c r="E443" s="245"/>
      <c r="F443" s="245"/>
      <c r="G443" s="245"/>
      <c r="H443" s="245"/>
      <c r="I443" s="245"/>
      <c r="J443" s="245"/>
      <c r="K443" s="245"/>
      <c r="L443" s="245"/>
      <c r="M443" s="245"/>
      <c r="N443" s="245"/>
      <c r="O443" s="245"/>
      <c r="P443" s="307"/>
      <c r="Q443" s="308"/>
    </row>
    <row r="444" spans="1:17" s="90" customFormat="1" ht="12" x14ac:dyDescent="0.15">
      <c r="A444" s="244"/>
      <c r="B444" s="167"/>
      <c r="C444" s="167"/>
      <c r="D444" s="167"/>
      <c r="E444" s="167"/>
      <c r="F444" s="167"/>
      <c r="G444" s="167"/>
      <c r="H444" s="167"/>
      <c r="I444" s="167"/>
      <c r="J444" s="167"/>
      <c r="K444" s="167"/>
      <c r="L444" s="167"/>
      <c r="M444" s="167"/>
      <c r="N444" s="167"/>
      <c r="O444" s="167"/>
      <c r="P444" s="307"/>
      <c r="Q444" s="308"/>
    </row>
    <row r="445" spans="1:17" s="90" customFormat="1" ht="80.25" customHeight="1" x14ac:dyDescent="0.15">
      <c r="A445" s="244"/>
      <c r="B445" s="245" t="s">
        <v>39</v>
      </c>
      <c r="C445" s="245"/>
      <c r="D445" s="245"/>
      <c r="E445" s="245"/>
      <c r="F445" s="245"/>
      <c r="G445" s="245"/>
      <c r="H445" s="245"/>
      <c r="I445" s="245"/>
      <c r="J445" s="245"/>
      <c r="K445" s="245"/>
      <c r="L445" s="245"/>
      <c r="M445" s="245"/>
      <c r="N445" s="245"/>
      <c r="O445" s="245"/>
      <c r="P445" s="307"/>
      <c r="Q445" s="308"/>
    </row>
    <row r="446" spans="1:17" s="90" customFormat="1" ht="38.25" customHeight="1" x14ac:dyDescent="0.15">
      <c r="A446" s="230"/>
      <c r="B446" s="245" t="s">
        <v>33</v>
      </c>
      <c r="C446" s="245"/>
      <c r="D446" s="245"/>
      <c r="E446" s="245"/>
      <c r="F446" s="245"/>
      <c r="G446" s="245"/>
      <c r="H446" s="245"/>
      <c r="I446" s="245"/>
      <c r="J446" s="245"/>
      <c r="K446" s="245"/>
      <c r="L446" s="245"/>
      <c r="M446" s="245"/>
      <c r="N446" s="245"/>
      <c r="O446" s="245"/>
      <c r="P446" s="309"/>
      <c r="Q446" s="310"/>
    </row>
    <row r="447" spans="1:17" s="90" customFormat="1" ht="45" customHeight="1" x14ac:dyDescent="0.15">
      <c r="A447" s="107" t="s">
        <v>503</v>
      </c>
      <c r="B447" s="236" t="s">
        <v>506</v>
      </c>
      <c r="C447" s="236"/>
      <c r="D447" s="236"/>
      <c r="E447" s="236"/>
      <c r="F447" s="236"/>
      <c r="G447" s="236"/>
      <c r="H447" s="236"/>
      <c r="I447" s="236"/>
      <c r="J447" s="236"/>
      <c r="K447" s="236"/>
      <c r="L447" s="236"/>
      <c r="M447" s="236"/>
      <c r="N447" s="236"/>
      <c r="O447" s="236"/>
      <c r="P447" s="216"/>
      <c r="Q447" s="217"/>
    </row>
    <row r="448" spans="1:17" s="90" customFormat="1" ht="45" customHeight="1" x14ac:dyDescent="0.15">
      <c r="A448" s="107" t="s">
        <v>504</v>
      </c>
      <c r="B448" s="236" t="s">
        <v>507</v>
      </c>
      <c r="C448" s="236"/>
      <c r="D448" s="236"/>
      <c r="E448" s="236"/>
      <c r="F448" s="236"/>
      <c r="G448" s="236"/>
      <c r="H448" s="236"/>
      <c r="I448" s="236"/>
      <c r="J448" s="236"/>
      <c r="K448" s="236"/>
      <c r="L448" s="236"/>
      <c r="M448" s="236"/>
      <c r="N448" s="236"/>
      <c r="O448" s="236"/>
      <c r="P448" s="216"/>
      <c r="Q448" s="217"/>
    </row>
    <row r="449" spans="1:17" s="90" customFormat="1" ht="180" customHeight="1" x14ac:dyDescent="0.15">
      <c r="A449" s="175" t="s">
        <v>505</v>
      </c>
      <c r="B449" s="190" t="s">
        <v>508</v>
      </c>
      <c r="C449" s="190"/>
      <c r="D449" s="190"/>
      <c r="E449" s="190"/>
      <c r="F449" s="190"/>
      <c r="G449" s="190"/>
      <c r="H449" s="190"/>
      <c r="I449" s="190"/>
      <c r="J449" s="190"/>
      <c r="K449" s="190"/>
      <c r="L449" s="190"/>
      <c r="M449" s="190"/>
      <c r="N449" s="190"/>
      <c r="O449" s="190"/>
      <c r="P449" s="247"/>
      <c r="Q449" s="248"/>
    </row>
    <row r="450" spans="1:17" s="90" customFormat="1" ht="12" x14ac:dyDescent="0.15"/>
    <row r="451" spans="1:17" s="90" customFormat="1" ht="12" x14ac:dyDescent="0.15">
      <c r="A451" s="98" t="s">
        <v>511</v>
      </c>
    </row>
    <row r="452" spans="1:17" s="90" customFormat="1" ht="94.5" customHeight="1" x14ac:dyDescent="0.15">
      <c r="A452" s="106" t="s">
        <v>150</v>
      </c>
      <c r="B452" s="261" t="s">
        <v>509</v>
      </c>
      <c r="C452" s="261"/>
      <c r="D452" s="261"/>
      <c r="E452" s="261"/>
      <c r="F452" s="261"/>
      <c r="G452" s="261"/>
      <c r="H452" s="261"/>
      <c r="I452" s="261"/>
      <c r="J452" s="261"/>
      <c r="K452" s="261"/>
      <c r="L452" s="261"/>
      <c r="M452" s="261"/>
      <c r="N452" s="261"/>
      <c r="O452" s="261"/>
      <c r="P452" s="182"/>
      <c r="Q452" s="183"/>
    </row>
    <row r="453" spans="1:17" s="90" customFormat="1" ht="49.5" customHeight="1" x14ac:dyDescent="0.15">
      <c r="A453" s="108" t="s">
        <v>151</v>
      </c>
      <c r="B453" s="286" t="s">
        <v>363</v>
      </c>
      <c r="C453" s="286"/>
      <c r="D453" s="286"/>
      <c r="E453" s="286"/>
      <c r="F453" s="286"/>
      <c r="G453" s="286"/>
      <c r="H453" s="286"/>
      <c r="I453" s="286"/>
      <c r="J453" s="286"/>
      <c r="K453" s="286"/>
      <c r="L453" s="286"/>
      <c r="M453" s="286"/>
      <c r="N453" s="286"/>
      <c r="O453" s="286"/>
      <c r="P453" s="247"/>
      <c r="Q453" s="248"/>
    </row>
    <row r="454" spans="1:17" s="90" customFormat="1" ht="12" x14ac:dyDescent="0.15"/>
    <row r="455" spans="1:17" s="90" customFormat="1" ht="12" x14ac:dyDescent="0.15">
      <c r="A455" s="98" t="s">
        <v>513</v>
      </c>
    </row>
    <row r="456" spans="1:17" s="90" customFormat="1" ht="22.5" customHeight="1" x14ac:dyDescent="0.15">
      <c r="A456" s="173" t="s">
        <v>460</v>
      </c>
      <c r="B456" s="181" t="s">
        <v>515</v>
      </c>
      <c r="C456" s="181"/>
      <c r="D456" s="181"/>
      <c r="E456" s="181"/>
      <c r="F456" s="181"/>
      <c r="G456" s="181"/>
      <c r="H456" s="181"/>
      <c r="I456" s="181"/>
      <c r="J456" s="181"/>
      <c r="K456" s="181"/>
      <c r="L456" s="181"/>
      <c r="M456" s="181"/>
      <c r="N456" s="181"/>
      <c r="O456" s="181"/>
      <c r="P456" s="182"/>
      <c r="Q456" s="183"/>
    </row>
    <row r="457" spans="1:17" s="90" customFormat="1" ht="22.5" customHeight="1" x14ac:dyDescent="0.15">
      <c r="A457" s="174" t="s">
        <v>512</v>
      </c>
      <c r="B457" s="189" t="s">
        <v>516</v>
      </c>
      <c r="C457" s="189"/>
      <c r="D457" s="189"/>
      <c r="E457" s="189"/>
      <c r="F457" s="189"/>
      <c r="G457" s="189"/>
      <c r="H457" s="189"/>
      <c r="I457" s="189"/>
      <c r="J457" s="189"/>
      <c r="K457" s="189"/>
      <c r="L457" s="189"/>
      <c r="M457" s="189"/>
      <c r="N457" s="189"/>
      <c r="O457" s="189"/>
      <c r="P457" s="191"/>
      <c r="Q457" s="192"/>
    </row>
    <row r="458" spans="1:17" s="90" customFormat="1" ht="30" customHeight="1" x14ac:dyDescent="0.15">
      <c r="A458" s="175" t="s">
        <v>462</v>
      </c>
      <c r="B458" s="190" t="s">
        <v>517</v>
      </c>
      <c r="C458" s="190"/>
      <c r="D458" s="190"/>
      <c r="E458" s="190"/>
      <c r="F458" s="190"/>
      <c r="G458" s="190"/>
      <c r="H458" s="190"/>
      <c r="I458" s="190"/>
      <c r="J458" s="190"/>
      <c r="K458" s="190"/>
      <c r="L458" s="190"/>
      <c r="M458" s="190"/>
      <c r="N458" s="190"/>
      <c r="O458" s="190"/>
      <c r="P458" s="185"/>
      <c r="Q458" s="186"/>
    </row>
    <row r="459" spans="1:17" s="90" customFormat="1" ht="12" x14ac:dyDescent="0.15">
      <c r="A459" s="168"/>
      <c r="B459" s="139"/>
      <c r="C459" s="139"/>
      <c r="D459" s="139"/>
      <c r="E459" s="139"/>
      <c r="F459" s="139"/>
      <c r="G459" s="139"/>
      <c r="H459" s="139"/>
      <c r="I459" s="139"/>
      <c r="J459" s="139"/>
      <c r="K459" s="139"/>
      <c r="L459" s="139"/>
      <c r="M459" s="139"/>
      <c r="N459" s="139"/>
      <c r="O459" s="139"/>
      <c r="P459" s="139"/>
      <c r="Q459" s="169"/>
    </row>
    <row r="460" spans="1:17" s="90" customFormat="1" ht="12" x14ac:dyDescent="0.15">
      <c r="A460" s="98" t="s">
        <v>514</v>
      </c>
      <c r="B460" s="139"/>
      <c r="C460" s="139"/>
      <c r="D460" s="139"/>
      <c r="E460" s="139"/>
      <c r="F460" s="139"/>
      <c r="G460" s="139"/>
      <c r="H460" s="139"/>
      <c r="I460" s="139"/>
      <c r="J460" s="139"/>
      <c r="K460" s="139"/>
      <c r="L460" s="139"/>
      <c r="M460" s="139"/>
      <c r="N460" s="139"/>
      <c r="O460" s="139"/>
      <c r="P460" s="139"/>
      <c r="Q460" s="169"/>
    </row>
    <row r="461" spans="1:17" s="90" customFormat="1" ht="67.5" customHeight="1" x14ac:dyDescent="0.15">
      <c r="A461" s="176" t="s">
        <v>460</v>
      </c>
      <c r="B461" s="504" t="s">
        <v>518</v>
      </c>
      <c r="C461" s="504"/>
      <c r="D461" s="504"/>
      <c r="E461" s="504"/>
      <c r="F461" s="504"/>
      <c r="G461" s="504"/>
      <c r="H461" s="504"/>
      <c r="I461" s="504"/>
      <c r="J461" s="504"/>
      <c r="K461" s="504"/>
      <c r="L461" s="504"/>
      <c r="M461" s="504"/>
      <c r="N461" s="504"/>
      <c r="O461" s="504"/>
      <c r="P461" s="194"/>
      <c r="Q461" s="195"/>
    </row>
    <row r="462" spans="1:17" s="90" customFormat="1" ht="12" x14ac:dyDescent="0.15">
      <c r="A462" s="168"/>
      <c r="B462" s="139"/>
      <c r="C462" s="139"/>
      <c r="D462" s="139"/>
      <c r="E462" s="139"/>
      <c r="F462" s="139"/>
      <c r="G462" s="139"/>
      <c r="H462" s="139"/>
      <c r="I462" s="139"/>
      <c r="J462" s="139"/>
      <c r="K462" s="139"/>
      <c r="L462" s="139"/>
      <c r="M462" s="139"/>
      <c r="N462" s="139"/>
      <c r="O462" s="139"/>
      <c r="P462" s="139"/>
      <c r="Q462" s="169"/>
    </row>
    <row r="463" spans="1:17" s="90" customFormat="1" ht="12" x14ac:dyDescent="0.15">
      <c r="A463" s="178" t="s">
        <v>519</v>
      </c>
      <c r="B463" s="139"/>
      <c r="C463" s="139"/>
      <c r="D463" s="139"/>
      <c r="E463" s="139"/>
      <c r="F463" s="139"/>
      <c r="G463" s="139"/>
      <c r="H463" s="139"/>
      <c r="I463" s="139"/>
      <c r="J463" s="139"/>
      <c r="K463" s="139"/>
      <c r="L463" s="139"/>
      <c r="M463" s="139"/>
      <c r="N463" s="139"/>
      <c r="O463" s="139"/>
      <c r="P463" s="139"/>
      <c r="Q463" s="169"/>
    </row>
    <row r="464" spans="1:17" s="90" customFormat="1" ht="45" customHeight="1" x14ac:dyDescent="0.15">
      <c r="A464" s="173" t="s">
        <v>460</v>
      </c>
      <c r="B464" s="181" t="s">
        <v>520</v>
      </c>
      <c r="C464" s="181"/>
      <c r="D464" s="181"/>
      <c r="E464" s="181"/>
      <c r="F464" s="181"/>
      <c r="G464" s="181"/>
      <c r="H464" s="181"/>
      <c r="I464" s="181"/>
      <c r="J464" s="181"/>
      <c r="K464" s="181"/>
      <c r="L464" s="181"/>
      <c r="M464" s="181"/>
      <c r="N464" s="181"/>
      <c r="O464" s="181"/>
      <c r="P464" s="182"/>
      <c r="Q464" s="183"/>
    </row>
    <row r="465" spans="1:17" s="90" customFormat="1" ht="45" customHeight="1" x14ac:dyDescent="0.15">
      <c r="A465" s="175" t="s">
        <v>512</v>
      </c>
      <c r="B465" s="184" t="s">
        <v>521</v>
      </c>
      <c r="C465" s="184"/>
      <c r="D465" s="184"/>
      <c r="E465" s="184"/>
      <c r="F465" s="184"/>
      <c r="G465" s="184"/>
      <c r="H465" s="184"/>
      <c r="I465" s="184"/>
      <c r="J465" s="184"/>
      <c r="K465" s="184"/>
      <c r="L465" s="184"/>
      <c r="M465" s="184"/>
      <c r="N465" s="184"/>
      <c r="O465" s="184"/>
      <c r="P465" s="185"/>
      <c r="Q465" s="186"/>
    </row>
    <row r="466" spans="1:17" s="90" customFormat="1" ht="12" x14ac:dyDescent="0.15">
      <c r="A466" s="134"/>
      <c r="B466" s="179"/>
      <c r="C466" s="179"/>
      <c r="D466" s="179"/>
      <c r="E466" s="179"/>
      <c r="F466" s="179"/>
      <c r="G466" s="179"/>
      <c r="H466" s="179"/>
      <c r="I466" s="179"/>
      <c r="J466" s="179"/>
      <c r="K466" s="179"/>
      <c r="L466" s="179"/>
      <c r="M466" s="179"/>
      <c r="N466" s="179"/>
      <c r="O466" s="179"/>
      <c r="P466" s="177"/>
      <c r="Q466" s="177"/>
    </row>
    <row r="467" spans="1:17" s="90" customFormat="1" ht="115.5" customHeight="1" x14ac:dyDescent="0.15">
      <c r="A467" s="187" t="s">
        <v>550</v>
      </c>
      <c r="B467" s="187"/>
      <c r="C467" s="187"/>
      <c r="D467" s="187"/>
      <c r="E467" s="187"/>
      <c r="F467" s="187"/>
      <c r="G467" s="187"/>
      <c r="H467" s="187"/>
      <c r="I467" s="187"/>
      <c r="J467" s="187"/>
      <c r="K467" s="187"/>
      <c r="L467" s="187"/>
      <c r="M467" s="187"/>
      <c r="N467" s="187"/>
      <c r="O467" s="187"/>
      <c r="P467" s="187"/>
      <c r="Q467" s="188"/>
    </row>
  </sheetData>
  <mergeCells count="662">
    <mergeCell ref="B215:O215"/>
    <mergeCell ref="P215:Q215"/>
    <mergeCell ref="B259:Q259"/>
    <mergeCell ref="B125:O125"/>
    <mergeCell ref="P125:Q125"/>
    <mergeCell ref="B419:O419"/>
    <mergeCell ref="B327:O327"/>
    <mergeCell ref="K294:N294"/>
    <mergeCell ref="P330:Q330"/>
    <mergeCell ref="B334:O334"/>
    <mergeCell ref="P338:Q338"/>
    <mergeCell ref="P342:Q342"/>
    <mergeCell ref="B346:O346"/>
    <mergeCell ref="P334:Q334"/>
    <mergeCell ref="P344:Q344"/>
    <mergeCell ref="P345:Q345"/>
    <mergeCell ref="B332:O332"/>
    <mergeCell ref="P332:Q332"/>
    <mergeCell ref="B340:O340"/>
    <mergeCell ref="B192:O192"/>
    <mergeCell ref="B232:O232"/>
    <mergeCell ref="B233:O233"/>
    <mergeCell ref="B234:O234"/>
    <mergeCell ref="B231:O231"/>
    <mergeCell ref="P227:Q227"/>
    <mergeCell ref="B324:O324"/>
    <mergeCell ref="P318:Q318"/>
    <mergeCell ref="B326:O326"/>
    <mergeCell ref="P319:Q319"/>
    <mergeCell ref="B236:O236"/>
    <mergeCell ref="B235:O235"/>
    <mergeCell ref="F295:J295"/>
    <mergeCell ref="F296:J296"/>
    <mergeCell ref="F297:J297"/>
    <mergeCell ref="K295:N295"/>
    <mergeCell ref="K296:N296"/>
    <mergeCell ref="K297:N297"/>
    <mergeCell ref="F289:J289"/>
    <mergeCell ref="F275:G275"/>
    <mergeCell ref="K275:L275"/>
    <mergeCell ref="B248:O248"/>
    <mergeCell ref="P248:Q248"/>
    <mergeCell ref="B251:O251"/>
    <mergeCell ref="P235:Q235"/>
    <mergeCell ref="B314:O314"/>
    <mergeCell ref="B315:O315"/>
    <mergeCell ref="B295:E295"/>
    <mergeCell ref="B296:E296"/>
    <mergeCell ref="P378:Q378"/>
    <mergeCell ref="B382:O382"/>
    <mergeCell ref="B378:O378"/>
    <mergeCell ref="B379:O379"/>
    <mergeCell ref="B422:O422"/>
    <mergeCell ref="B410:O410"/>
    <mergeCell ref="B427:O427"/>
    <mergeCell ref="B428:O428"/>
    <mergeCell ref="B413:O413"/>
    <mergeCell ref="B394:O394"/>
    <mergeCell ref="P412:Q412"/>
    <mergeCell ref="B383:O383"/>
    <mergeCell ref="B388:O388"/>
    <mergeCell ref="P388:Q388"/>
    <mergeCell ref="B392:O392"/>
    <mergeCell ref="P387:Q387"/>
    <mergeCell ref="P392:Q392"/>
    <mergeCell ref="P413:Q413"/>
    <mergeCell ref="B411:O411"/>
    <mergeCell ref="B389:O389"/>
    <mergeCell ref="P389:Q389"/>
    <mergeCell ref="B412:O412"/>
    <mergeCell ref="B406:O406"/>
    <mergeCell ref="P406:Q406"/>
    <mergeCell ref="A137:A143"/>
    <mergeCell ref="A159:A164"/>
    <mergeCell ref="C162:O162"/>
    <mergeCell ref="B163:O163"/>
    <mergeCell ref="P254:Q254"/>
    <mergeCell ref="P255:Q255"/>
    <mergeCell ref="P242:Q242"/>
    <mergeCell ref="P220:Q220"/>
    <mergeCell ref="B218:O218"/>
    <mergeCell ref="B220:O220"/>
    <mergeCell ref="P233:Q233"/>
    <mergeCell ref="B227:O227"/>
    <mergeCell ref="B167:O167"/>
    <mergeCell ref="C161:O161"/>
    <mergeCell ref="B209:O209"/>
    <mergeCell ref="P192:Q192"/>
    <mergeCell ref="B254:O254"/>
    <mergeCell ref="P236:Q236"/>
    <mergeCell ref="B239:O239"/>
    <mergeCell ref="B240:O240"/>
    <mergeCell ref="P239:Q239"/>
    <mergeCell ref="B187:O187"/>
    <mergeCell ref="B188:O188"/>
    <mergeCell ref="B189:O189"/>
    <mergeCell ref="A255:A261"/>
    <mergeCell ref="F274:G274"/>
    <mergeCell ref="D274:E274"/>
    <mergeCell ref="B264:O264"/>
    <mergeCell ref="P264:Q264"/>
    <mergeCell ref="A367:A370"/>
    <mergeCell ref="C368:O368"/>
    <mergeCell ref="C369:O369"/>
    <mergeCell ref="C370:O370"/>
    <mergeCell ref="P369:Q369"/>
    <mergeCell ref="P370:Q370"/>
    <mergeCell ref="P324:Q324"/>
    <mergeCell ref="B325:O325"/>
    <mergeCell ref="P327:Q327"/>
    <mergeCell ref="B323:O323"/>
    <mergeCell ref="P340:Q340"/>
    <mergeCell ref="P358:Q358"/>
    <mergeCell ref="P349:Q349"/>
    <mergeCell ref="B337:O337"/>
    <mergeCell ref="B338:O338"/>
    <mergeCell ref="B344:O344"/>
    <mergeCell ref="P341:Q341"/>
    <mergeCell ref="B297:E297"/>
    <mergeCell ref="B312:O312"/>
    <mergeCell ref="P124:Q124"/>
    <mergeCell ref="B118:O118"/>
    <mergeCell ref="B119:O119"/>
    <mergeCell ref="B124:O124"/>
    <mergeCell ref="P186:Q186"/>
    <mergeCell ref="B171:O171"/>
    <mergeCell ref="P185:Q185"/>
    <mergeCell ref="P223:Q223"/>
    <mergeCell ref="P214:Q214"/>
    <mergeCell ref="B210:O210"/>
    <mergeCell ref="P210:Q210"/>
    <mergeCell ref="P209:Q209"/>
    <mergeCell ref="B214:O214"/>
    <mergeCell ref="B199:O199"/>
    <mergeCell ref="P199:Q199"/>
    <mergeCell ref="B200:O200"/>
    <mergeCell ref="P200:Q200"/>
    <mergeCell ref="P177:Q179"/>
    <mergeCell ref="B182:Q182"/>
    <mergeCell ref="P194:Q194"/>
    <mergeCell ref="B193:O193"/>
    <mergeCell ref="B223:O223"/>
    <mergeCell ref="B195:O195"/>
    <mergeCell ref="P195:Q195"/>
    <mergeCell ref="B126:O126"/>
    <mergeCell ref="B174:O174"/>
    <mergeCell ref="B183:O183"/>
    <mergeCell ref="P129:Q129"/>
    <mergeCell ref="B164:O164"/>
    <mergeCell ref="C160:O160"/>
    <mergeCell ref="B129:O129"/>
    <mergeCell ref="P150:Q150"/>
    <mergeCell ref="P153:Q153"/>
    <mergeCell ref="B166:O166"/>
    <mergeCell ref="P167:Q167"/>
    <mergeCell ref="B170:O170"/>
    <mergeCell ref="B157:O157"/>
    <mergeCell ref="P157:Q157"/>
    <mergeCell ref="B155:O155"/>
    <mergeCell ref="B156:O156"/>
    <mergeCell ref="B158:O158"/>
    <mergeCell ref="B159:O159"/>
    <mergeCell ref="P148:Q148"/>
    <mergeCell ref="P151:Q151"/>
    <mergeCell ref="B151:O151"/>
    <mergeCell ref="P156:Q156"/>
    <mergeCell ref="B165:O165"/>
    <mergeCell ref="P159:Q164"/>
    <mergeCell ref="B37:O37"/>
    <mergeCell ref="B38:O38"/>
    <mergeCell ref="B120:O120"/>
    <mergeCell ref="P120:Q120"/>
    <mergeCell ref="J49:K49"/>
    <mergeCell ref="H52:I52"/>
    <mergeCell ref="B66:C66"/>
    <mergeCell ref="B67:C67"/>
    <mergeCell ref="D66:E66"/>
    <mergeCell ref="D67:E67"/>
    <mergeCell ref="F67:G67"/>
    <mergeCell ref="H67:I67"/>
    <mergeCell ref="L71:M71"/>
    <mergeCell ref="L79:M79"/>
    <mergeCell ref="F79:G79"/>
    <mergeCell ref="H79:I79"/>
    <mergeCell ref="J79:K79"/>
    <mergeCell ref="P119:Q119"/>
    <mergeCell ref="P112:Q112"/>
    <mergeCell ref="B112:O112"/>
    <mergeCell ref="H78:I78"/>
    <mergeCell ref="J78:K78"/>
    <mergeCell ref="D79:E79"/>
    <mergeCell ref="A73:P73"/>
    <mergeCell ref="H48:I48"/>
    <mergeCell ref="F53:G53"/>
    <mergeCell ref="D53:E53"/>
    <mergeCell ref="F52:G52"/>
    <mergeCell ref="F51:G51"/>
    <mergeCell ref="H51:I51"/>
    <mergeCell ref="L52:M52"/>
    <mergeCell ref="J51:K51"/>
    <mergeCell ref="B44:O44"/>
    <mergeCell ref="A47:Q47"/>
    <mergeCell ref="F48:G48"/>
    <mergeCell ref="J48:K48"/>
    <mergeCell ref="A48:B48"/>
    <mergeCell ref="D48:E48"/>
    <mergeCell ref="A51:B51"/>
    <mergeCell ref="A52:B52"/>
    <mergeCell ref="D51:E51"/>
    <mergeCell ref="D52:E52"/>
    <mergeCell ref="N71:O71"/>
    <mergeCell ref="B70:C70"/>
    <mergeCell ref="J70:K70"/>
    <mergeCell ref="D54:E54"/>
    <mergeCell ref="F54:G54"/>
    <mergeCell ref="J71:K71"/>
    <mergeCell ref="J67:K67"/>
    <mergeCell ref="L67:M67"/>
    <mergeCell ref="J54:K54"/>
    <mergeCell ref="L70:M70"/>
    <mergeCell ref="H70:I70"/>
    <mergeCell ref="A1:Q1"/>
    <mergeCell ref="A2:Q2"/>
    <mergeCell ref="P37:Q37"/>
    <mergeCell ref="P38:Q38"/>
    <mergeCell ref="N6:Q6"/>
    <mergeCell ref="C7:Q7"/>
    <mergeCell ref="C8:Q8"/>
    <mergeCell ref="D3:Q3"/>
    <mergeCell ref="D4:Q4"/>
    <mergeCell ref="A23:B23"/>
    <mergeCell ref="C23:E23"/>
    <mergeCell ref="B6:C6"/>
    <mergeCell ref="A12:Q12"/>
    <mergeCell ref="F23:I23"/>
    <mergeCell ref="A6:A10"/>
    <mergeCell ref="C10:Q10"/>
    <mergeCell ref="A24:B24"/>
    <mergeCell ref="C24:Q24"/>
    <mergeCell ref="A26:B26"/>
    <mergeCell ref="C26:Q26"/>
    <mergeCell ref="C9:Q9"/>
    <mergeCell ref="A27:B27"/>
    <mergeCell ref="A28:B28"/>
    <mergeCell ref="C27:Q27"/>
    <mergeCell ref="A4:C4"/>
    <mergeCell ref="A59:P59"/>
    <mergeCell ref="A58:P58"/>
    <mergeCell ref="A57:P57"/>
    <mergeCell ref="L48:M48"/>
    <mergeCell ref="L49:M49"/>
    <mergeCell ref="L50:M50"/>
    <mergeCell ref="H54:I54"/>
    <mergeCell ref="J52:K52"/>
    <mergeCell ref="J53:K53"/>
    <mergeCell ref="P39:Q39"/>
    <mergeCell ref="H28:K28"/>
    <mergeCell ref="N28:Q28"/>
    <mergeCell ref="P40:Q40"/>
    <mergeCell ref="A32:Q32"/>
    <mergeCell ref="A13:Q13"/>
    <mergeCell ref="A31:Q31"/>
    <mergeCell ref="P15:Q15"/>
    <mergeCell ref="L28:M28"/>
    <mergeCell ref="F28:G28"/>
    <mergeCell ref="C28:E28"/>
    <mergeCell ref="A33:Q33"/>
    <mergeCell ref="A34:Q34"/>
    <mergeCell ref="P43:Q43"/>
    <mergeCell ref="B105:O105"/>
    <mergeCell ref="B100:O100"/>
    <mergeCell ref="P109:Q109"/>
    <mergeCell ref="B109:O109"/>
    <mergeCell ref="L53:M53"/>
    <mergeCell ref="P44:Q44"/>
    <mergeCell ref="F66:G66"/>
    <mergeCell ref="H66:I66"/>
    <mergeCell ref="D71:E71"/>
    <mergeCell ref="H71:I71"/>
    <mergeCell ref="H53:I53"/>
    <mergeCell ref="P94:Q94"/>
    <mergeCell ref="P88:Q88"/>
    <mergeCell ref="F71:G71"/>
    <mergeCell ref="A49:B49"/>
    <mergeCell ref="A50:B50"/>
    <mergeCell ref="J50:K50"/>
    <mergeCell ref="F50:G50"/>
    <mergeCell ref="D49:E49"/>
    <mergeCell ref="H50:I50"/>
    <mergeCell ref="H49:I49"/>
    <mergeCell ref="F49:G49"/>
    <mergeCell ref="D78:E78"/>
    <mergeCell ref="L54:M54"/>
    <mergeCell ref="P105:Q105"/>
    <mergeCell ref="P97:Q97"/>
    <mergeCell ref="B97:O97"/>
    <mergeCell ref="P100:Q100"/>
    <mergeCell ref="B127:O127"/>
    <mergeCell ref="B138:O138"/>
    <mergeCell ref="P158:Q158"/>
    <mergeCell ref="P155:Q155"/>
    <mergeCell ref="B133:O133"/>
    <mergeCell ref="P106:Q106"/>
    <mergeCell ref="B104:O104"/>
    <mergeCell ref="P115:Q115"/>
    <mergeCell ref="B115:O115"/>
    <mergeCell ref="P104:Q104"/>
    <mergeCell ref="B106:O106"/>
    <mergeCell ref="P130:Q130"/>
    <mergeCell ref="P128:Q128"/>
    <mergeCell ref="B130:O130"/>
    <mergeCell ref="B128:O128"/>
    <mergeCell ref="P126:Q126"/>
    <mergeCell ref="P127:Q127"/>
    <mergeCell ref="P118:Q118"/>
    <mergeCell ref="P123:Q123"/>
    <mergeCell ref="B123:O123"/>
    <mergeCell ref="B186:O186"/>
    <mergeCell ref="P452:Q452"/>
    <mergeCell ref="P453:Q453"/>
    <mergeCell ref="B443:O443"/>
    <mergeCell ref="B448:O448"/>
    <mergeCell ref="B445:O445"/>
    <mergeCell ref="P447:Q447"/>
    <mergeCell ref="B452:O452"/>
    <mergeCell ref="B449:O449"/>
    <mergeCell ref="P439:Q446"/>
    <mergeCell ref="B447:O447"/>
    <mergeCell ref="B453:O453"/>
    <mergeCell ref="B439:O439"/>
    <mergeCell ref="B446:O446"/>
    <mergeCell ref="G281:H283"/>
    <mergeCell ref="K278:L280"/>
    <mergeCell ref="B198:O198"/>
    <mergeCell ref="P198:Q198"/>
    <mergeCell ref="B211:O211"/>
    <mergeCell ref="P211:Q211"/>
    <mergeCell ref="B432:O432"/>
    <mergeCell ref="P448:Q448"/>
    <mergeCell ref="P449:Q449"/>
    <mergeCell ref="B433:O433"/>
    <mergeCell ref="B288:E288"/>
    <mergeCell ref="F288:J288"/>
    <mergeCell ref="K288:N288"/>
    <mergeCell ref="A286:O286"/>
    <mergeCell ref="B301:O301"/>
    <mergeCell ref="B289:E289"/>
    <mergeCell ref="F290:J290"/>
    <mergeCell ref="F291:J291"/>
    <mergeCell ref="B302:O302"/>
    <mergeCell ref="B367:Q367"/>
    <mergeCell ref="K289:N289"/>
    <mergeCell ref="K290:N290"/>
    <mergeCell ref="K291:N291"/>
    <mergeCell ref="P393:Q393"/>
    <mergeCell ref="B316:O316"/>
    <mergeCell ref="P316:Q316"/>
    <mergeCell ref="P313:Q313"/>
    <mergeCell ref="B322:O322"/>
    <mergeCell ref="P322:Q322"/>
    <mergeCell ref="P331:Q331"/>
    <mergeCell ref="P314:Q314"/>
    <mergeCell ref="B294:E294"/>
    <mergeCell ref="F294:J294"/>
    <mergeCell ref="B317:O317"/>
    <mergeCell ref="P317:Q317"/>
    <mergeCell ref="B333:O333"/>
    <mergeCell ref="P333:Q333"/>
    <mergeCell ref="B348:O348"/>
    <mergeCell ref="P348:Q348"/>
    <mergeCell ref="B352:O352"/>
    <mergeCell ref="B318:O318"/>
    <mergeCell ref="B319:O319"/>
    <mergeCell ref="P286:Q298"/>
    <mergeCell ref="B290:E290"/>
    <mergeCell ref="B291:E291"/>
    <mergeCell ref="B349:O349"/>
    <mergeCell ref="B345:O345"/>
    <mergeCell ref="P301:Q301"/>
    <mergeCell ref="B311:O311"/>
    <mergeCell ref="P307:Q307"/>
    <mergeCell ref="B309:O309"/>
    <mergeCell ref="P306:Q306"/>
    <mergeCell ref="B304:Q304"/>
    <mergeCell ref="B313:O313"/>
    <mergeCell ref="P311:Q311"/>
    <mergeCell ref="P309:Q309"/>
    <mergeCell ref="P310:Q310"/>
    <mergeCell ref="B356:O356"/>
    <mergeCell ref="P356:Q356"/>
    <mergeCell ref="B357:O357"/>
    <mergeCell ref="P357:Q357"/>
    <mergeCell ref="B361:O361"/>
    <mergeCell ref="B328:O328"/>
    <mergeCell ref="P337:Q337"/>
    <mergeCell ref="B353:O353"/>
    <mergeCell ref="P353:Q353"/>
    <mergeCell ref="B347:O347"/>
    <mergeCell ref="P347:Q347"/>
    <mergeCell ref="A373:A377"/>
    <mergeCell ref="B354:O354"/>
    <mergeCell ref="B330:O330"/>
    <mergeCell ref="P323:Q323"/>
    <mergeCell ref="P329:Q329"/>
    <mergeCell ref="B341:O341"/>
    <mergeCell ref="B342:O342"/>
    <mergeCell ref="P326:Q326"/>
    <mergeCell ref="P339:Q339"/>
    <mergeCell ref="B339:O339"/>
    <mergeCell ref="P368:Q368"/>
    <mergeCell ref="P364:Q364"/>
    <mergeCell ref="P352:Q352"/>
    <mergeCell ref="B363:O363"/>
    <mergeCell ref="B364:O364"/>
    <mergeCell ref="P361:Q361"/>
    <mergeCell ref="B362:O362"/>
    <mergeCell ref="P362:Q362"/>
    <mergeCell ref="B360:O360"/>
    <mergeCell ref="P360:Q360"/>
    <mergeCell ref="P325:Q325"/>
    <mergeCell ref="P363:Q363"/>
    <mergeCell ref="P359:Q359"/>
    <mergeCell ref="P354:Q354"/>
    <mergeCell ref="P189:Q189"/>
    <mergeCell ref="P187:Q187"/>
    <mergeCell ref="B184:O184"/>
    <mergeCell ref="B185:O185"/>
    <mergeCell ref="D275:E275"/>
    <mergeCell ref="M275:P275"/>
    <mergeCell ref="H275:I275"/>
    <mergeCell ref="A398:A403"/>
    <mergeCell ref="B374:O374"/>
    <mergeCell ref="B375:O375"/>
    <mergeCell ref="B384:O384"/>
    <mergeCell ref="B376:O376"/>
    <mergeCell ref="C377:O377"/>
    <mergeCell ref="P383:Q383"/>
    <mergeCell ref="B396:O396"/>
    <mergeCell ref="B397:O397"/>
    <mergeCell ref="P382:Q382"/>
    <mergeCell ref="B395:O395"/>
    <mergeCell ref="B393:O393"/>
    <mergeCell ref="C403:O403"/>
    <mergeCell ref="P379:Q379"/>
    <mergeCell ref="P373:Q377"/>
    <mergeCell ref="B373:O373"/>
    <mergeCell ref="P394:Q397"/>
    <mergeCell ref="P135:Q135"/>
    <mergeCell ref="P133:Q133"/>
    <mergeCell ref="B228:O228"/>
    <mergeCell ref="P228:Q228"/>
    <mergeCell ref="P226:Q226"/>
    <mergeCell ref="B147:O147"/>
    <mergeCell ref="B149:O149"/>
    <mergeCell ref="B226:O226"/>
    <mergeCell ref="P166:Q166"/>
    <mergeCell ref="P183:Q183"/>
    <mergeCell ref="P218:Q218"/>
    <mergeCell ref="P193:Q193"/>
    <mergeCell ref="P219:Q219"/>
    <mergeCell ref="P203:Q203"/>
    <mergeCell ref="B203:O203"/>
    <mergeCell ref="B219:O219"/>
    <mergeCell ref="B179:O179"/>
    <mergeCell ref="P165:Q165"/>
    <mergeCell ref="P171:Q171"/>
    <mergeCell ref="P174:Q174"/>
    <mergeCell ref="B153:O153"/>
    <mergeCell ref="P206:Q206"/>
    <mergeCell ref="B206:O206"/>
    <mergeCell ref="P170:Q170"/>
    <mergeCell ref="A25:B25"/>
    <mergeCell ref="C25:Q25"/>
    <mergeCell ref="B89:O89"/>
    <mergeCell ref="P89:Q89"/>
    <mergeCell ref="B91:O91"/>
    <mergeCell ref="P91:Q91"/>
    <mergeCell ref="B101:O101"/>
    <mergeCell ref="P101:Q101"/>
    <mergeCell ref="P36:Q36"/>
    <mergeCell ref="A82:P82"/>
    <mergeCell ref="A54:B54"/>
    <mergeCell ref="J66:K66"/>
    <mergeCell ref="L66:M66"/>
    <mergeCell ref="N66:O66"/>
    <mergeCell ref="A53:B53"/>
    <mergeCell ref="B94:O94"/>
    <mergeCell ref="B39:O39"/>
    <mergeCell ref="B40:O40"/>
    <mergeCell ref="L51:M51"/>
    <mergeCell ref="N67:O67"/>
    <mergeCell ref="B43:O43"/>
    <mergeCell ref="F70:G70"/>
    <mergeCell ref="D70:E70"/>
    <mergeCell ref="N70:O70"/>
    <mergeCell ref="A394:A397"/>
    <mergeCell ref="P251:Q251"/>
    <mergeCell ref="B256:Q256"/>
    <mergeCell ref="B257:Q257"/>
    <mergeCell ref="B260:Q260"/>
    <mergeCell ref="P241:Q241"/>
    <mergeCell ref="B242:O242"/>
    <mergeCell ref="B131:O131"/>
    <mergeCell ref="B132:O132"/>
    <mergeCell ref="P149:Q149"/>
    <mergeCell ref="P144:Q144"/>
    <mergeCell ref="P137:Q143"/>
    <mergeCell ref="B140:O140"/>
    <mergeCell ref="B141:O141"/>
    <mergeCell ref="B142:O142"/>
    <mergeCell ref="B143:O143"/>
    <mergeCell ref="B148:O148"/>
    <mergeCell ref="P132:Q132"/>
    <mergeCell ref="B139:O139"/>
    <mergeCell ref="P145:Q145"/>
    <mergeCell ref="P147:Q147"/>
    <mergeCell ref="B136:O136"/>
    <mergeCell ref="P134:Q134"/>
    <mergeCell ref="P384:Q384"/>
    <mergeCell ref="P234:Q234"/>
    <mergeCell ref="P315:Q315"/>
    <mergeCell ref="P240:Q240"/>
    <mergeCell ref="F276:I276"/>
    <mergeCell ref="B258:Q258"/>
    <mergeCell ref="B387:O387"/>
    <mergeCell ref="B329:O329"/>
    <mergeCell ref="P328:Q328"/>
    <mergeCell ref="B343:O343"/>
    <mergeCell ref="P343:Q343"/>
    <mergeCell ref="B308:O308"/>
    <mergeCell ref="B307:O307"/>
    <mergeCell ref="P302:Q302"/>
    <mergeCell ref="K276:L276"/>
    <mergeCell ref="B276:E276"/>
    <mergeCell ref="M276:P276"/>
    <mergeCell ref="B241:O241"/>
    <mergeCell ref="B358:O358"/>
    <mergeCell ref="B306:O306"/>
    <mergeCell ref="B310:O310"/>
    <mergeCell ref="P312:Q312"/>
    <mergeCell ref="B359:O359"/>
    <mergeCell ref="B355:O355"/>
    <mergeCell ref="P355:Q355"/>
    <mergeCell ref="P410:Q410"/>
    <mergeCell ref="P400:Q400"/>
    <mergeCell ref="P401:Q401"/>
    <mergeCell ref="C399:O399"/>
    <mergeCell ref="C400:O400"/>
    <mergeCell ref="C401:O401"/>
    <mergeCell ref="C402:O402"/>
    <mergeCell ref="P399:Q399"/>
    <mergeCell ref="P402:Q402"/>
    <mergeCell ref="P403:Q403"/>
    <mergeCell ref="P411:Q411"/>
    <mergeCell ref="A439:A446"/>
    <mergeCell ref="A426:A428"/>
    <mergeCell ref="B425:O425"/>
    <mergeCell ref="B442:O442"/>
    <mergeCell ref="B438:O438"/>
    <mergeCell ref="B441:O441"/>
    <mergeCell ref="P438:Q438"/>
    <mergeCell ref="P432:Q432"/>
    <mergeCell ref="B440:O440"/>
    <mergeCell ref="B431:O431"/>
    <mergeCell ref="P433:Q433"/>
    <mergeCell ref="P431:Q431"/>
    <mergeCell ref="P426:Q428"/>
    <mergeCell ref="B416:O416"/>
    <mergeCell ref="P416:Q416"/>
    <mergeCell ref="B417:O417"/>
    <mergeCell ref="P417:Q417"/>
    <mergeCell ref="B418:O418"/>
    <mergeCell ref="A418:A419"/>
    <mergeCell ref="P418:Q419"/>
    <mergeCell ref="B437:O437"/>
    <mergeCell ref="P437:Q437"/>
    <mergeCell ref="B426:O426"/>
    <mergeCell ref="P422:Q422"/>
    <mergeCell ref="P425:Q425"/>
    <mergeCell ref="B398:O398"/>
    <mergeCell ref="B134:O134"/>
    <mergeCell ref="B137:O137"/>
    <mergeCell ref="P136:Q136"/>
    <mergeCell ref="B245:O245"/>
    <mergeCell ref="P245:Q245"/>
    <mergeCell ref="B246:O246"/>
    <mergeCell ref="P246:Q246"/>
    <mergeCell ref="B247:O247"/>
    <mergeCell ref="P247:Q247"/>
    <mergeCell ref="B194:O194"/>
    <mergeCell ref="B150:O150"/>
    <mergeCell ref="B135:O135"/>
    <mergeCell ref="P346:Q346"/>
    <mergeCell ref="B331:O331"/>
    <mergeCell ref="B255:O255"/>
    <mergeCell ref="B261:Q261"/>
    <mergeCell ref="K274:P274"/>
    <mergeCell ref="A273:P273"/>
    <mergeCell ref="H274:I274"/>
    <mergeCell ref="P398:Q398"/>
    <mergeCell ref="P232:Q232"/>
    <mergeCell ref="P231:Q231"/>
    <mergeCell ref="P308:Q308"/>
    <mergeCell ref="B16:O16"/>
    <mergeCell ref="P16:Q16"/>
    <mergeCell ref="P18:Q18"/>
    <mergeCell ref="B19:O19"/>
    <mergeCell ref="P19:Q19"/>
    <mergeCell ref="P188:Q188"/>
    <mergeCell ref="P154:Q154"/>
    <mergeCell ref="P131:Q131"/>
    <mergeCell ref="B146:O146"/>
    <mergeCell ref="P146:Q146"/>
    <mergeCell ref="B152:O152"/>
    <mergeCell ref="P152:Q152"/>
    <mergeCell ref="B154:O154"/>
    <mergeCell ref="B144:O144"/>
    <mergeCell ref="B145:O145"/>
    <mergeCell ref="B177:O177"/>
    <mergeCell ref="B178:O178"/>
    <mergeCell ref="P184:Q184"/>
    <mergeCell ref="A65:O65"/>
    <mergeCell ref="A182:A189"/>
    <mergeCell ref="A177:A179"/>
    <mergeCell ref="D50:E50"/>
    <mergeCell ref="N78:O78"/>
    <mergeCell ref="N79:O79"/>
    <mergeCell ref="B78:C78"/>
    <mergeCell ref="B79:C79"/>
    <mergeCell ref="B90:O90"/>
    <mergeCell ref="P90:Q90"/>
    <mergeCell ref="B71:C71"/>
    <mergeCell ref="B74:C74"/>
    <mergeCell ref="D74:E74"/>
    <mergeCell ref="F74:G74"/>
    <mergeCell ref="H74:I74"/>
    <mergeCell ref="J74:K74"/>
    <mergeCell ref="L74:M74"/>
    <mergeCell ref="N74:O74"/>
    <mergeCell ref="B75:C75"/>
    <mergeCell ref="D75:E75"/>
    <mergeCell ref="F75:G75"/>
    <mergeCell ref="H75:I75"/>
    <mergeCell ref="J75:K75"/>
    <mergeCell ref="L75:M75"/>
    <mergeCell ref="N75:O75"/>
    <mergeCell ref="B88:O88"/>
    <mergeCell ref="L78:M78"/>
    <mergeCell ref="F78:G78"/>
    <mergeCell ref="B464:O464"/>
    <mergeCell ref="P464:Q464"/>
    <mergeCell ref="B465:O465"/>
    <mergeCell ref="P465:Q465"/>
    <mergeCell ref="A467:Q467"/>
    <mergeCell ref="B456:O456"/>
    <mergeCell ref="P456:Q456"/>
    <mergeCell ref="B457:O457"/>
    <mergeCell ref="B458:O458"/>
    <mergeCell ref="P457:Q457"/>
    <mergeCell ref="P458:Q458"/>
    <mergeCell ref="B461:O461"/>
    <mergeCell ref="P461:Q461"/>
  </mergeCells>
  <phoneticPr fontId="3"/>
  <printOptions horizontalCentered="1"/>
  <pageMargins left="0.23622047244094491" right="0.23622047244094491" top="0.74803149606299213" bottom="0.74803149606299213" header="0.31496062992125984" footer="0.31496062992125984"/>
  <pageSetup paperSize="9" fitToWidth="0" fitToHeight="0" orientation="portrait" r:id="rId1"/>
  <headerFooter differentFirst="1">
    <oddFooter>&amp;C- &amp;P -</oddFooter>
    <firstHeader>&amp;R&amp;10〇これは平塚市に所在する事業所用です。</firstHeader>
    <firstFooter>&amp;C- &amp;P -</firstFooter>
  </headerFooter>
  <rowBreaks count="21" manualBreakCount="21">
    <brk id="29" max="16" man="1"/>
    <brk id="60" max="16" man="1"/>
    <brk id="83" max="16" man="1"/>
    <brk id="107" max="16" man="1"/>
    <brk id="127" max="16" man="1"/>
    <brk id="136" max="16" man="1"/>
    <brk id="149" max="16" man="1"/>
    <brk id="155" max="16" man="1"/>
    <brk id="165" max="16" man="1"/>
    <brk id="190" max="16" man="1"/>
    <brk id="216" max="16" man="1"/>
    <brk id="237" max="16" man="1"/>
    <brk id="265" max="16" man="1"/>
    <brk id="303" max="16" man="1"/>
    <brk id="328" max="16" man="1"/>
    <brk id="350" max="16" man="1"/>
    <brk id="371" max="16" man="1"/>
    <brk id="390" max="16" man="1"/>
    <brk id="414" max="16" man="1"/>
    <brk id="434" max="16" man="1"/>
    <brk id="45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257175</xdr:colOff>
                    <xdr:row>25</xdr:row>
                    <xdr:rowOff>104775</xdr:rowOff>
                  </from>
                  <to>
                    <xdr:col>6</xdr:col>
                    <xdr:colOff>228600</xdr:colOff>
                    <xdr:row>25</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323850</xdr:colOff>
                    <xdr:row>25</xdr:row>
                    <xdr:rowOff>104775</xdr:rowOff>
                  </from>
                  <to>
                    <xdr:col>10</xdr:col>
                    <xdr:colOff>295275</xdr:colOff>
                    <xdr:row>25</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showGridLines="0" view="pageBreakPreview" zoomScale="130" zoomScaleNormal="100" zoomScaleSheetLayoutView="130" workbookViewId="0">
      <pane ySplit="3" topLeftCell="A4" activePane="bottomLeft" state="frozen"/>
      <selection pane="bottomLeft" activeCell="A4" sqref="A4"/>
    </sheetView>
  </sheetViews>
  <sheetFormatPr defaultRowHeight="13.5" x14ac:dyDescent="0.15"/>
  <cols>
    <col min="1" max="6" width="9.5" customWidth="1"/>
    <col min="7" max="9" width="9.375" customWidth="1"/>
    <col min="12" max="12" width="14.25" customWidth="1"/>
  </cols>
  <sheetData>
    <row r="1" spans="1:13" ht="25.5" customHeight="1" x14ac:dyDescent="0.15">
      <c r="F1" s="62"/>
      <c r="I1" s="61" t="s">
        <v>548</v>
      </c>
    </row>
    <row r="2" spans="1:13" ht="26.25" customHeight="1" x14ac:dyDescent="0.15">
      <c r="A2" s="477" t="s">
        <v>183</v>
      </c>
      <c r="B2" s="477"/>
      <c r="C2" s="477"/>
      <c r="D2" s="477"/>
      <c r="E2" s="477"/>
      <c r="F2" s="477"/>
      <c r="G2" s="477"/>
      <c r="H2" s="477"/>
      <c r="I2" s="477"/>
    </row>
    <row r="3" spans="1:13" x14ac:dyDescent="0.15">
      <c r="A3" s="63" t="s">
        <v>549</v>
      </c>
    </row>
    <row r="4" spans="1:13" x14ac:dyDescent="0.15">
      <c r="A4" s="11"/>
    </row>
    <row r="5" spans="1:13" ht="30" customHeight="1" x14ac:dyDescent="0.15">
      <c r="A5" s="8" t="s">
        <v>184</v>
      </c>
      <c r="B5" s="478"/>
      <c r="C5" s="479"/>
      <c r="D5" s="479"/>
      <c r="E5" s="479"/>
      <c r="F5" s="480"/>
      <c r="G5" s="12" t="s">
        <v>185</v>
      </c>
      <c r="H5" s="481"/>
      <c r="I5" s="482"/>
    </row>
    <row r="6" spans="1:13" ht="12.75" customHeight="1" x14ac:dyDescent="0.15">
      <c r="A6" s="1"/>
      <c r="B6" s="13"/>
      <c r="C6" s="14"/>
      <c r="D6" s="14"/>
      <c r="E6" s="14"/>
      <c r="F6" s="14"/>
      <c r="G6" s="15"/>
      <c r="H6" s="2"/>
      <c r="I6" s="2"/>
    </row>
    <row r="7" spans="1:13" ht="13.5" customHeight="1" x14ac:dyDescent="0.15">
      <c r="A7" s="483" t="s">
        <v>186</v>
      </c>
      <c r="B7" s="411"/>
      <c r="C7" s="411"/>
      <c r="D7" s="411"/>
      <c r="E7" s="411"/>
      <c r="F7" s="411"/>
      <c r="G7" s="411"/>
      <c r="H7" s="411"/>
      <c r="I7" s="411"/>
    </row>
    <row r="8" spans="1:13" x14ac:dyDescent="0.15">
      <c r="A8" s="411"/>
      <c r="B8" s="411"/>
      <c r="C8" s="411"/>
      <c r="D8" s="411"/>
      <c r="E8" s="411"/>
      <c r="F8" s="411"/>
      <c r="G8" s="411"/>
      <c r="H8" s="411"/>
      <c r="I8" s="411"/>
    </row>
    <row r="9" spans="1:13" ht="21.75" customHeight="1" x14ac:dyDescent="0.15">
      <c r="A9" s="4" t="s">
        <v>61</v>
      </c>
    </row>
    <row r="10" spans="1:13" ht="15" customHeight="1" x14ac:dyDescent="0.15">
      <c r="A10" s="484" t="s">
        <v>187</v>
      </c>
      <c r="B10" s="485"/>
      <c r="C10" s="467"/>
      <c r="D10" s="490" t="s">
        <v>188</v>
      </c>
      <c r="E10" s="485"/>
      <c r="F10" s="485"/>
      <c r="G10" s="491"/>
      <c r="H10" s="6"/>
      <c r="I10" s="7"/>
    </row>
    <row r="11" spans="1:13" x14ac:dyDescent="0.15">
      <c r="A11" s="486"/>
      <c r="B11" s="409"/>
      <c r="C11" s="487"/>
      <c r="D11" s="492" t="s">
        <v>7</v>
      </c>
      <c r="E11" s="493"/>
      <c r="F11" s="494" t="s">
        <v>316</v>
      </c>
      <c r="G11" s="495"/>
      <c r="H11" s="495"/>
      <c r="I11" s="496"/>
      <c r="J11" s="58"/>
      <c r="K11" s="58"/>
      <c r="L11" s="58"/>
      <c r="M11" s="58"/>
    </row>
    <row r="12" spans="1:13" ht="18" customHeight="1" x14ac:dyDescent="0.15">
      <c r="A12" s="488"/>
      <c r="B12" s="489"/>
      <c r="C12" s="453"/>
      <c r="D12" s="497" t="s">
        <v>189</v>
      </c>
      <c r="E12" s="498"/>
      <c r="F12" s="499"/>
      <c r="G12" s="500"/>
      <c r="H12" s="500"/>
      <c r="I12" s="501"/>
    </row>
    <row r="13" spans="1:13" ht="17.25" customHeight="1" x14ac:dyDescent="0.15">
      <c r="I13" s="16"/>
    </row>
    <row r="14" spans="1:13" ht="21" customHeight="1" thickBot="1" x14ac:dyDescent="0.2">
      <c r="A14" s="4" t="s">
        <v>190</v>
      </c>
    </row>
    <row r="15" spans="1:13" ht="26.25" customHeight="1" x14ac:dyDescent="0.15">
      <c r="A15" s="465" t="s">
        <v>191</v>
      </c>
      <c r="B15" s="467" t="s">
        <v>192</v>
      </c>
      <c r="C15" s="17" t="s">
        <v>193</v>
      </c>
      <c r="D15" s="18"/>
      <c r="E15" s="468" t="s">
        <v>194</v>
      </c>
      <c r="F15" s="17" t="s">
        <v>193</v>
      </c>
      <c r="G15" s="19"/>
      <c r="H15" s="461" t="s">
        <v>195</v>
      </c>
      <c r="I15" s="502">
        <f>SUM(D15,D16,G15,G16)</f>
        <v>0</v>
      </c>
    </row>
    <row r="16" spans="1:13" ht="26.25" customHeight="1" thickBot="1" x14ac:dyDescent="0.2">
      <c r="A16" s="466"/>
      <c r="B16" s="453"/>
      <c r="C16" s="17" t="s">
        <v>196</v>
      </c>
      <c r="D16" s="20"/>
      <c r="E16" s="460"/>
      <c r="F16" s="17" t="s">
        <v>196</v>
      </c>
      <c r="G16" s="19"/>
      <c r="H16" s="461"/>
      <c r="I16" s="503"/>
    </row>
    <row r="17" spans="1:9" ht="30" customHeight="1" x14ac:dyDescent="0.15">
      <c r="A17" s="421" t="s">
        <v>41</v>
      </c>
      <c r="B17" s="421"/>
      <c r="C17" s="421"/>
      <c r="D17" s="445"/>
      <c r="E17" s="445"/>
      <c r="F17" s="445"/>
      <c r="G17" s="445"/>
      <c r="H17" s="445"/>
      <c r="I17" s="421"/>
    </row>
    <row r="19" spans="1:9" ht="19.5" customHeight="1" x14ac:dyDescent="0.15">
      <c r="A19" s="4" t="s">
        <v>62</v>
      </c>
    </row>
    <row r="20" spans="1:9" ht="14.25" thickBot="1" x14ac:dyDescent="0.2">
      <c r="A20" s="4" t="s">
        <v>197</v>
      </c>
    </row>
    <row r="21" spans="1:9" ht="57" customHeight="1" thickBot="1" x14ac:dyDescent="0.2">
      <c r="A21" s="462" t="s">
        <v>198</v>
      </c>
      <c r="B21" s="441"/>
      <c r="C21" s="21"/>
      <c r="D21" s="463" t="s">
        <v>199</v>
      </c>
      <c r="E21" s="452"/>
      <c r="F21" s="60"/>
      <c r="G21" s="464" t="s">
        <v>200</v>
      </c>
      <c r="H21" s="452"/>
      <c r="I21" s="22" t="str">
        <f>IF(COUNT(C21,F21)=0,"",C21/F21)</f>
        <v/>
      </c>
    </row>
    <row r="22" spans="1:9" ht="26.25" customHeight="1" x14ac:dyDescent="0.15">
      <c r="A22" s="441" t="s">
        <v>201</v>
      </c>
      <c r="B22" s="452"/>
      <c r="C22" s="453"/>
      <c r="D22" s="454" t="s">
        <v>202</v>
      </c>
      <c r="E22" s="455"/>
      <c r="F22" s="456"/>
    </row>
    <row r="24" spans="1:9" x14ac:dyDescent="0.15">
      <c r="A24" s="4" t="s">
        <v>203</v>
      </c>
    </row>
    <row r="25" spans="1:9" x14ac:dyDescent="0.15">
      <c r="A25" s="457"/>
      <c r="B25" s="23" t="s">
        <v>204</v>
      </c>
      <c r="C25" s="24" t="s">
        <v>205</v>
      </c>
      <c r="D25" s="24" t="s">
        <v>206</v>
      </c>
      <c r="E25" s="24" t="s">
        <v>207</v>
      </c>
      <c r="F25" s="24" t="s">
        <v>40</v>
      </c>
      <c r="G25" s="459" t="s">
        <v>208</v>
      </c>
      <c r="H25" s="25" t="s">
        <v>209</v>
      </c>
    </row>
    <row r="26" spans="1:9" x14ac:dyDescent="0.15">
      <c r="A26" s="458"/>
      <c r="B26" s="26" t="s">
        <v>210</v>
      </c>
      <c r="C26" s="26" t="s">
        <v>210</v>
      </c>
      <c r="D26" s="26" t="s">
        <v>210</v>
      </c>
      <c r="E26" s="26" t="s">
        <v>210</v>
      </c>
      <c r="F26" s="26" t="s">
        <v>210</v>
      </c>
      <c r="G26" s="460"/>
      <c r="H26" s="27" t="s">
        <v>211</v>
      </c>
    </row>
    <row r="27" spans="1:9" ht="24.75" customHeight="1" x14ac:dyDescent="0.15">
      <c r="A27" s="8" t="s">
        <v>84</v>
      </c>
      <c r="B27" s="28"/>
      <c r="C27" s="29"/>
      <c r="D27" s="29"/>
      <c r="E27" s="29"/>
      <c r="F27" s="29"/>
      <c r="G27" s="30">
        <f>SUM(B27:F27)</f>
        <v>0</v>
      </c>
      <c r="H27" s="31" t="str">
        <f>IF(G27=0,"",SUM(D27,E27,F27)/G27*100)</f>
        <v/>
      </c>
    </row>
    <row r="28" spans="1:9" ht="24.75" customHeight="1" x14ac:dyDescent="0.15">
      <c r="A28" s="8" t="s">
        <v>83</v>
      </c>
      <c r="B28" s="28"/>
      <c r="C28" s="29"/>
      <c r="D28" s="29"/>
      <c r="E28" s="29"/>
      <c r="F28" s="29"/>
      <c r="G28" s="30">
        <f>SUM(B28:F28)</f>
        <v>0</v>
      </c>
      <c r="H28" s="31" t="str">
        <f>IF(G28=0,"",SUM(D28,E28,F28)/G28*100)</f>
        <v/>
      </c>
    </row>
    <row r="29" spans="1:9" ht="24.75" customHeight="1" x14ac:dyDescent="0.15">
      <c r="A29" s="8" t="s">
        <v>82</v>
      </c>
      <c r="B29" s="28"/>
      <c r="C29" s="29"/>
      <c r="D29" s="29"/>
      <c r="E29" s="29"/>
      <c r="F29" s="29"/>
      <c r="G29" s="30">
        <f>SUM(B29:F29)</f>
        <v>0</v>
      </c>
      <c r="H29" s="31" t="str">
        <f>IF(G29=0,"",SUM(D29,E29,F29)/G29*100)</f>
        <v/>
      </c>
    </row>
    <row r="30" spans="1:9" ht="24.75" customHeight="1" x14ac:dyDescent="0.15">
      <c r="F30" s="441" t="s">
        <v>212</v>
      </c>
      <c r="G30" s="442"/>
      <c r="H30" s="32" t="str">
        <f>IF(COUNT(H27:H29)=0,"",AVERAGE(H27:H29))</f>
        <v/>
      </c>
    </row>
    <row r="31" spans="1:9" ht="27" customHeight="1" x14ac:dyDescent="0.15">
      <c r="A31" s="443" t="s">
        <v>213</v>
      </c>
      <c r="B31" s="443"/>
      <c r="C31" s="443"/>
      <c r="D31" s="443"/>
      <c r="E31" s="443"/>
      <c r="F31" s="443"/>
      <c r="G31" s="443"/>
      <c r="H31" s="443"/>
      <c r="I31" s="443"/>
    </row>
    <row r="32" spans="1:9" ht="19.5" customHeight="1" x14ac:dyDescent="0.15">
      <c r="A32" s="4" t="s">
        <v>63</v>
      </c>
    </row>
    <row r="33" spans="1:9" ht="18.75" customHeight="1" x14ac:dyDescent="0.15">
      <c r="A33" s="444" t="s">
        <v>214</v>
      </c>
      <c r="B33" s="445"/>
      <c r="C33" s="445"/>
      <c r="D33" s="445"/>
      <c r="E33" s="445"/>
      <c r="F33" s="446"/>
      <c r="G33" s="447" t="s">
        <v>215</v>
      </c>
      <c r="H33" s="448"/>
      <c r="I33" s="449"/>
    </row>
    <row r="34" spans="1:9" ht="45.75" customHeight="1" x14ac:dyDescent="0.15">
      <c r="A34" s="432"/>
      <c r="B34" s="433"/>
      <c r="C34" s="433"/>
      <c r="D34" s="433"/>
      <c r="E34" s="433"/>
      <c r="F34" s="434"/>
      <c r="G34" s="33" t="s">
        <v>216</v>
      </c>
      <c r="H34" s="450" t="s">
        <v>301</v>
      </c>
      <c r="I34" s="451"/>
    </row>
    <row r="35" spans="1:9" ht="18.75" customHeight="1" x14ac:dyDescent="0.15">
      <c r="A35" s="429" t="s">
        <v>217</v>
      </c>
      <c r="B35" s="430"/>
      <c r="C35" s="430"/>
      <c r="D35" s="430"/>
      <c r="E35" s="430"/>
      <c r="F35" s="431"/>
      <c r="G35" s="435" t="s">
        <v>218</v>
      </c>
      <c r="H35" s="436"/>
      <c r="I35" s="437"/>
    </row>
    <row r="36" spans="1:9" ht="13.5" customHeight="1" x14ac:dyDescent="0.15">
      <c r="A36" s="410"/>
      <c r="B36" s="421"/>
      <c r="C36" s="421"/>
      <c r="D36" s="421"/>
      <c r="E36" s="421"/>
      <c r="F36" s="422"/>
      <c r="G36" s="415" t="s">
        <v>219</v>
      </c>
      <c r="H36" s="395"/>
      <c r="I36" s="34"/>
    </row>
    <row r="37" spans="1:9" ht="50.25" customHeight="1" x14ac:dyDescent="0.15">
      <c r="A37" s="432"/>
      <c r="B37" s="433"/>
      <c r="C37" s="433"/>
      <c r="D37" s="433"/>
      <c r="E37" s="433"/>
      <c r="F37" s="434"/>
      <c r="G37" s="438"/>
      <c r="H37" s="439"/>
      <c r="I37" s="440"/>
    </row>
    <row r="38" spans="1:9" ht="51" customHeight="1" x14ac:dyDescent="0.15">
      <c r="A38" s="423" t="s">
        <v>59</v>
      </c>
      <c r="B38" s="424"/>
      <c r="C38" s="424"/>
      <c r="D38" s="424"/>
      <c r="E38" s="424"/>
      <c r="F38" s="424"/>
      <c r="G38" s="425" t="s">
        <v>220</v>
      </c>
      <c r="H38" s="425"/>
      <c r="I38" s="425"/>
    </row>
    <row r="39" spans="1:9" ht="23.25" customHeight="1" x14ac:dyDescent="0.15">
      <c r="A39" s="394" t="s">
        <v>60</v>
      </c>
      <c r="B39" s="395"/>
      <c r="C39" s="395"/>
      <c r="D39" s="395"/>
      <c r="E39" s="395"/>
      <c r="F39" s="396"/>
      <c r="G39" s="9"/>
      <c r="H39" s="3"/>
      <c r="I39" s="36"/>
    </row>
    <row r="40" spans="1:9" ht="19.5" customHeight="1" x14ac:dyDescent="0.15">
      <c r="A40" s="426" t="s">
        <v>221</v>
      </c>
      <c r="B40" s="427"/>
      <c r="C40" s="427"/>
      <c r="D40" s="427"/>
      <c r="E40" s="427"/>
      <c r="F40" s="428"/>
      <c r="G40" s="414" t="s">
        <v>222</v>
      </c>
      <c r="H40" s="397"/>
      <c r="I40" s="398"/>
    </row>
    <row r="41" spans="1:9" ht="26.25" customHeight="1" x14ac:dyDescent="0.15">
      <c r="A41" s="394" t="s">
        <v>2</v>
      </c>
      <c r="B41" s="395"/>
      <c r="C41" s="395"/>
      <c r="D41" s="395"/>
      <c r="E41" s="395"/>
      <c r="F41" s="396"/>
      <c r="G41" s="40" t="s">
        <v>223</v>
      </c>
      <c r="H41" s="409" t="s">
        <v>224</v>
      </c>
      <c r="I41" s="406"/>
    </row>
    <row r="42" spans="1:9" x14ac:dyDescent="0.15">
      <c r="A42" s="10"/>
      <c r="B42" s="2"/>
      <c r="C42" s="2"/>
      <c r="D42" s="2"/>
      <c r="E42" s="2"/>
      <c r="F42" s="35"/>
      <c r="G42" s="37"/>
      <c r="H42" s="38"/>
      <c r="I42" s="39"/>
    </row>
    <row r="43" spans="1:9" x14ac:dyDescent="0.15">
      <c r="A43" s="10"/>
      <c r="B43" s="2"/>
      <c r="C43" s="2"/>
      <c r="D43" s="2"/>
      <c r="E43" s="2"/>
      <c r="F43" s="35"/>
      <c r="G43" s="37"/>
      <c r="H43" s="38"/>
      <c r="I43" s="39"/>
    </row>
    <row r="44" spans="1:9" x14ac:dyDescent="0.15">
      <c r="A44" s="410" t="s">
        <v>225</v>
      </c>
      <c r="B44" s="411"/>
      <c r="C44" s="411"/>
      <c r="D44" s="411"/>
      <c r="E44" s="411"/>
      <c r="F44" s="412"/>
      <c r="G44" s="414" t="s">
        <v>226</v>
      </c>
      <c r="H44" s="405"/>
      <c r="I44" s="406"/>
    </row>
    <row r="45" spans="1:9" ht="13.5" customHeight="1" x14ac:dyDescent="0.15">
      <c r="A45" s="413"/>
      <c r="B45" s="411"/>
      <c r="C45" s="411"/>
      <c r="D45" s="411"/>
      <c r="E45" s="411"/>
      <c r="F45" s="412"/>
      <c r="G45" s="415" t="s">
        <v>227</v>
      </c>
      <c r="H45" s="416"/>
      <c r="I45" s="396"/>
    </row>
    <row r="46" spans="1:9" ht="40.5" customHeight="1" x14ac:dyDescent="0.15">
      <c r="A46" s="413"/>
      <c r="B46" s="411"/>
      <c r="C46" s="411"/>
      <c r="D46" s="411"/>
      <c r="E46" s="411"/>
      <c r="F46" s="412"/>
      <c r="G46" s="417"/>
      <c r="H46" s="418"/>
      <c r="I46" s="419"/>
    </row>
    <row r="47" spans="1:9" x14ac:dyDescent="0.15">
      <c r="A47" s="413"/>
      <c r="B47" s="411"/>
      <c r="C47" s="411"/>
      <c r="D47" s="411"/>
      <c r="E47" s="411"/>
      <c r="F47" s="412"/>
      <c r="G47" s="420"/>
      <c r="H47" s="418"/>
      <c r="I47" s="419"/>
    </row>
    <row r="48" spans="1:9" ht="13.5" customHeight="1" x14ac:dyDescent="0.15">
      <c r="A48" s="9"/>
      <c r="B48" s="3"/>
      <c r="C48" s="3"/>
      <c r="D48" s="3"/>
      <c r="E48" s="3"/>
      <c r="F48" s="36"/>
      <c r="G48" s="41"/>
      <c r="H48" s="42"/>
      <c r="I48" s="43"/>
    </row>
    <row r="49" spans="1:9" ht="27.75" customHeight="1" x14ac:dyDescent="0.15">
      <c r="A49" s="410" t="s">
        <v>538</v>
      </c>
      <c r="B49" s="421"/>
      <c r="C49" s="421"/>
      <c r="D49" s="421"/>
      <c r="E49" s="421"/>
      <c r="F49" s="422"/>
      <c r="G49" s="404" t="s">
        <v>228</v>
      </c>
      <c r="H49" s="405"/>
      <c r="I49" s="406"/>
    </row>
    <row r="50" spans="1:9" ht="24" customHeight="1" x14ac:dyDescent="0.15">
      <c r="A50" s="394"/>
      <c r="B50" s="416"/>
      <c r="C50" s="416"/>
      <c r="D50" s="416"/>
      <c r="E50" s="416"/>
      <c r="F50" s="396"/>
      <c r="G50" s="44" t="s">
        <v>229</v>
      </c>
      <c r="H50" s="407" t="s">
        <v>302</v>
      </c>
      <c r="I50" s="408"/>
    </row>
    <row r="51" spans="1:9" ht="13.5" customHeight="1" x14ac:dyDescent="0.15">
      <c r="A51" s="9"/>
      <c r="B51" s="3"/>
      <c r="C51" s="3"/>
      <c r="D51" s="3"/>
      <c r="E51" s="3"/>
      <c r="F51" s="36"/>
      <c r="G51" s="9"/>
      <c r="H51" s="3"/>
      <c r="I51" s="36"/>
    </row>
    <row r="52" spans="1:9" ht="13.5" customHeight="1" x14ac:dyDescent="0.15">
      <c r="A52" s="45"/>
      <c r="B52" s="46"/>
      <c r="C52" s="46"/>
      <c r="D52" s="46"/>
      <c r="E52" s="46"/>
      <c r="F52" s="47"/>
      <c r="G52" s="48"/>
      <c r="H52" s="49"/>
      <c r="I52" s="50"/>
    </row>
    <row r="53" spans="1:9" ht="13.5" customHeight="1" x14ac:dyDescent="0.15">
      <c r="A53" s="71" t="s">
        <v>299</v>
      </c>
      <c r="B53" s="72"/>
      <c r="C53" s="72"/>
      <c r="D53" s="72"/>
      <c r="E53" s="72"/>
      <c r="F53" s="73"/>
      <c r="G53" s="74"/>
      <c r="H53" s="75"/>
      <c r="I53" s="76"/>
    </row>
    <row r="54" spans="1:9" ht="27.75" customHeight="1" x14ac:dyDescent="0.15">
      <c r="A54" s="469" t="s">
        <v>300</v>
      </c>
      <c r="B54" s="470"/>
      <c r="C54" s="470"/>
      <c r="D54" s="470"/>
      <c r="E54" s="470"/>
      <c r="F54" s="471"/>
      <c r="G54" s="472" t="s">
        <v>228</v>
      </c>
      <c r="H54" s="473"/>
      <c r="I54" s="474"/>
    </row>
    <row r="55" spans="1:9" ht="24" customHeight="1" x14ac:dyDescent="0.15">
      <c r="A55" s="389" t="s">
        <v>303</v>
      </c>
      <c r="B55" s="390"/>
      <c r="C55" s="390"/>
      <c r="D55" s="390"/>
      <c r="E55" s="390"/>
      <c r="F55" s="391"/>
      <c r="G55" s="77" t="s">
        <v>229</v>
      </c>
      <c r="H55" s="475" t="s">
        <v>301</v>
      </c>
      <c r="I55" s="476"/>
    </row>
    <row r="56" spans="1:9" ht="9" customHeight="1" x14ac:dyDescent="0.15">
      <c r="A56" s="78"/>
      <c r="B56" s="79"/>
      <c r="C56" s="79"/>
      <c r="D56" s="79"/>
      <c r="E56" s="79"/>
      <c r="F56" s="80"/>
      <c r="G56" s="81"/>
      <c r="H56" s="82"/>
      <c r="I56" s="83"/>
    </row>
    <row r="57" spans="1:9" x14ac:dyDescent="0.15">
      <c r="A57" s="70" t="s">
        <v>315</v>
      </c>
      <c r="B57" s="84"/>
      <c r="C57" s="84"/>
      <c r="D57" s="84"/>
      <c r="E57" s="84"/>
      <c r="F57" s="85"/>
      <c r="G57" s="86"/>
      <c r="H57" s="86"/>
      <c r="I57" s="87"/>
    </row>
    <row r="58" spans="1:9" hidden="1" x14ac:dyDescent="0.15">
      <c r="A58" s="389" t="s">
        <v>230</v>
      </c>
      <c r="B58" s="390"/>
      <c r="C58" s="390"/>
      <c r="D58" s="390"/>
      <c r="E58" s="390"/>
      <c r="F58" s="391"/>
      <c r="G58" s="392" t="s">
        <v>220</v>
      </c>
      <c r="H58" s="392"/>
      <c r="I58" s="393"/>
    </row>
    <row r="59" spans="1:9" hidden="1" x14ac:dyDescent="0.15">
      <c r="A59" s="70"/>
      <c r="B59" s="84"/>
      <c r="C59" s="84"/>
      <c r="D59" s="84"/>
      <c r="E59" s="84"/>
      <c r="F59" s="85"/>
      <c r="G59" s="86"/>
      <c r="H59" s="86"/>
      <c r="I59" s="87"/>
    </row>
    <row r="60" spans="1:9" x14ac:dyDescent="0.15">
      <c r="A60" s="394" t="s">
        <v>231</v>
      </c>
      <c r="B60" s="395"/>
      <c r="C60" s="395"/>
      <c r="D60" s="395"/>
      <c r="E60" s="395"/>
      <c r="F60" s="396"/>
      <c r="G60" s="397" t="s">
        <v>220</v>
      </c>
      <c r="H60" s="397"/>
      <c r="I60" s="398"/>
    </row>
    <row r="61" spans="1:9" x14ac:dyDescent="0.15">
      <c r="A61" s="9"/>
      <c r="B61" s="3"/>
      <c r="C61" s="3"/>
      <c r="D61" s="3"/>
      <c r="E61" s="3"/>
      <c r="F61" s="36"/>
      <c r="G61" s="56"/>
      <c r="H61" s="5"/>
      <c r="I61" s="51"/>
    </row>
    <row r="62" spans="1:9" x14ac:dyDescent="0.15">
      <c r="A62" s="65" t="s">
        <v>266</v>
      </c>
      <c r="B62" s="66"/>
      <c r="C62" s="66"/>
      <c r="D62" s="66"/>
      <c r="E62" s="66"/>
      <c r="F62" s="67"/>
      <c r="G62" s="399" t="s">
        <v>42</v>
      </c>
      <c r="H62" s="400"/>
      <c r="I62" s="401"/>
    </row>
    <row r="63" spans="1:9" x14ac:dyDescent="0.15">
      <c r="A63" s="65" t="s">
        <v>267</v>
      </c>
      <c r="B63" s="66"/>
      <c r="C63" s="66"/>
      <c r="D63" s="66"/>
      <c r="E63" s="66"/>
      <c r="F63" s="67"/>
      <c r="G63" s="399"/>
      <c r="H63" s="400"/>
      <c r="I63" s="401"/>
    </row>
    <row r="64" spans="1:9" x14ac:dyDescent="0.15">
      <c r="A64" s="65" t="s">
        <v>3</v>
      </c>
      <c r="B64" s="66"/>
      <c r="C64" s="66"/>
      <c r="D64" s="66"/>
      <c r="E64" s="66"/>
      <c r="F64" s="67"/>
      <c r="G64" s="402"/>
      <c r="H64" s="403"/>
      <c r="I64" s="401"/>
    </row>
    <row r="65" spans="1:9" x14ac:dyDescent="0.15">
      <c r="A65" s="65" t="s">
        <v>4</v>
      </c>
      <c r="B65" s="66"/>
      <c r="C65" s="66"/>
      <c r="D65" s="66"/>
      <c r="E65" s="66"/>
      <c r="F65" s="67"/>
      <c r="G65" s="52"/>
      <c r="H65" s="3"/>
      <c r="I65" s="53"/>
    </row>
    <row r="66" spans="1:9" x14ac:dyDescent="0.15">
      <c r="A66" s="65" t="s">
        <v>268</v>
      </c>
      <c r="B66" s="66"/>
      <c r="C66" s="66"/>
      <c r="D66" s="66"/>
      <c r="E66" s="66"/>
      <c r="F66" s="67"/>
      <c r="G66" s="52"/>
      <c r="H66" s="3"/>
      <c r="I66" s="53"/>
    </row>
    <row r="67" spans="1:9" x14ac:dyDescent="0.15">
      <c r="A67" s="65" t="s">
        <v>267</v>
      </c>
      <c r="B67" s="66"/>
      <c r="C67" s="66"/>
      <c r="D67" s="66"/>
      <c r="E67" s="66"/>
      <c r="F67" s="67"/>
      <c r="G67" s="52"/>
      <c r="H67" s="59"/>
      <c r="I67" s="53"/>
    </row>
    <row r="68" spans="1:9" x14ac:dyDescent="0.15">
      <c r="A68" s="65" t="s">
        <v>3</v>
      </c>
      <c r="B68" s="66"/>
      <c r="C68" s="66"/>
      <c r="D68" s="66"/>
      <c r="E68" s="66"/>
      <c r="F68" s="67"/>
      <c r="G68" s="52"/>
      <c r="H68" s="3"/>
      <c r="I68" s="53"/>
    </row>
    <row r="69" spans="1:9" x14ac:dyDescent="0.15">
      <c r="A69" s="65" t="s">
        <v>4</v>
      </c>
      <c r="B69" s="66"/>
      <c r="C69" s="66"/>
      <c r="D69" s="66"/>
      <c r="E69" s="66"/>
      <c r="F69" s="67"/>
      <c r="G69" s="52"/>
      <c r="H69" s="3"/>
      <c r="I69" s="53"/>
    </row>
    <row r="70" spans="1:9" x14ac:dyDescent="0.15">
      <c r="A70" s="65" t="s">
        <v>268</v>
      </c>
      <c r="B70" s="66"/>
      <c r="C70" s="66"/>
      <c r="D70" s="66"/>
      <c r="E70" s="66"/>
      <c r="F70" s="67"/>
      <c r="G70" s="52"/>
      <c r="H70" s="3"/>
      <c r="I70" s="53"/>
    </row>
    <row r="71" spans="1:9" x14ac:dyDescent="0.15">
      <c r="A71" s="65" t="s">
        <v>267</v>
      </c>
      <c r="B71" s="66"/>
      <c r="C71" s="66"/>
      <c r="D71" s="66"/>
      <c r="E71" s="66"/>
      <c r="F71" s="67"/>
      <c r="G71" s="52"/>
      <c r="H71" s="59"/>
      <c r="I71" s="53"/>
    </row>
    <row r="72" spans="1:9" x14ac:dyDescent="0.15">
      <c r="A72" s="65" t="s">
        <v>3</v>
      </c>
      <c r="B72" s="66"/>
      <c r="C72" s="66"/>
      <c r="D72" s="66"/>
      <c r="E72" s="66"/>
      <c r="F72" s="67"/>
      <c r="G72" s="52"/>
      <c r="H72" s="3"/>
      <c r="I72" s="53"/>
    </row>
    <row r="73" spans="1:9" x14ac:dyDescent="0.15">
      <c r="A73" s="65" t="s">
        <v>4</v>
      </c>
      <c r="B73" s="66"/>
      <c r="C73" s="66"/>
      <c r="D73" s="66"/>
      <c r="E73" s="66"/>
      <c r="F73" s="67"/>
      <c r="G73" s="52"/>
      <c r="H73" s="3"/>
      <c r="I73" s="53"/>
    </row>
    <row r="74" spans="1:9" x14ac:dyDescent="0.15">
      <c r="A74" s="65"/>
      <c r="B74" s="66"/>
      <c r="C74" s="66"/>
      <c r="D74" s="66"/>
      <c r="E74" s="66"/>
      <c r="F74" s="66"/>
      <c r="G74" s="52"/>
      <c r="H74" s="59"/>
      <c r="I74" s="53"/>
    </row>
    <row r="75" spans="1:9" x14ac:dyDescent="0.15">
      <c r="A75" s="68" t="s">
        <v>257</v>
      </c>
      <c r="B75" s="69"/>
      <c r="C75" s="69"/>
      <c r="D75" s="69"/>
      <c r="E75" s="69"/>
      <c r="F75" s="69"/>
      <c r="G75" s="54"/>
      <c r="H75" s="55"/>
      <c r="I75" s="64"/>
    </row>
    <row r="77" spans="1:9" x14ac:dyDescent="0.15">
      <c r="A77" t="s">
        <v>6</v>
      </c>
      <c r="B77" s="57"/>
      <c r="C77" s="57"/>
      <c r="D77" s="57"/>
      <c r="E77" s="57"/>
      <c r="F77" s="57"/>
      <c r="G77" s="57"/>
      <c r="H77" s="57"/>
    </row>
    <row r="78" spans="1:9" x14ac:dyDescent="0.15">
      <c r="A78" t="s">
        <v>5</v>
      </c>
    </row>
  </sheetData>
  <mergeCells count="55">
    <mergeCell ref="A54:F54"/>
    <mergeCell ref="G54:I54"/>
    <mergeCell ref="A55:F55"/>
    <mergeCell ref="H55:I55"/>
    <mergeCell ref="A2:I2"/>
    <mergeCell ref="B5:F5"/>
    <mergeCell ref="H5:I5"/>
    <mergeCell ref="A7:I8"/>
    <mergeCell ref="A10:C12"/>
    <mergeCell ref="D10:G10"/>
    <mergeCell ref="D11:E11"/>
    <mergeCell ref="F11:I11"/>
    <mergeCell ref="D12:E12"/>
    <mergeCell ref="F12:I12"/>
    <mergeCell ref="I15:I16"/>
    <mergeCell ref="A17:I17"/>
    <mergeCell ref="A22:C22"/>
    <mergeCell ref="D22:F22"/>
    <mergeCell ref="A25:A26"/>
    <mergeCell ref="G25:G26"/>
    <mergeCell ref="H15:H16"/>
    <mergeCell ref="A21:B21"/>
    <mergeCell ref="D21:E21"/>
    <mergeCell ref="G21:H21"/>
    <mergeCell ref="A15:A16"/>
    <mergeCell ref="B15:B16"/>
    <mergeCell ref="E15:E16"/>
    <mergeCell ref="A35:F37"/>
    <mergeCell ref="G35:I35"/>
    <mergeCell ref="G36:H36"/>
    <mergeCell ref="G37:I37"/>
    <mergeCell ref="F30:G30"/>
    <mergeCell ref="A31:I31"/>
    <mergeCell ref="A33:F34"/>
    <mergeCell ref="G33:I33"/>
    <mergeCell ref="H34:I34"/>
    <mergeCell ref="A38:F38"/>
    <mergeCell ref="G38:I38"/>
    <mergeCell ref="A39:F39"/>
    <mergeCell ref="A40:F40"/>
    <mergeCell ref="G40:I40"/>
    <mergeCell ref="G49:I49"/>
    <mergeCell ref="H50:I50"/>
    <mergeCell ref="A41:F41"/>
    <mergeCell ref="H41:I41"/>
    <mergeCell ref="A44:F47"/>
    <mergeCell ref="G44:I44"/>
    <mergeCell ref="G45:I45"/>
    <mergeCell ref="G46:I47"/>
    <mergeCell ref="A49:F50"/>
    <mergeCell ref="A58:F58"/>
    <mergeCell ref="G58:I58"/>
    <mergeCell ref="A60:F60"/>
    <mergeCell ref="G60:I60"/>
    <mergeCell ref="G62:I64"/>
  </mergeCells>
  <phoneticPr fontId="12"/>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21</xdr:row>
                    <xdr:rowOff>76200</xdr:rowOff>
                  </from>
                  <to>
                    <xdr:col>3</xdr:col>
                    <xdr:colOff>666750</xdr:colOff>
                    <xdr:row>21</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21</xdr:row>
                    <xdr:rowOff>76200</xdr:rowOff>
                  </from>
                  <to>
                    <xdr:col>5</xdr:col>
                    <xdr:colOff>66675</xdr:colOff>
                    <xdr:row>21</xdr:row>
                    <xdr:rowOff>285750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6</xdr:col>
                    <xdr:colOff>561975</xdr:colOff>
                    <xdr:row>34</xdr:row>
                    <xdr:rowOff>19050</xdr:rowOff>
                  </from>
                  <to>
                    <xdr:col>7</xdr:col>
                    <xdr:colOff>152400</xdr:colOff>
                    <xdr:row>34</xdr:row>
                    <xdr:rowOff>228600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6</xdr:col>
                    <xdr:colOff>552450</xdr:colOff>
                    <xdr:row>32</xdr:row>
                    <xdr:rowOff>19050</xdr:rowOff>
                  </from>
                  <to>
                    <xdr:col>7</xdr:col>
                    <xdr:colOff>142875</xdr:colOff>
                    <xdr:row>32</xdr:row>
                    <xdr:rowOff>228600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7</xdr:col>
                    <xdr:colOff>495300</xdr:colOff>
                    <xdr:row>32</xdr:row>
                    <xdr:rowOff>19050</xdr:rowOff>
                  </from>
                  <to>
                    <xdr:col>8</xdr:col>
                    <xdr:colOff>85725</xdr:colOff>
                    <xdr:row>32</xdr:row>
                    <xdr:rowOff>228600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6</xdr:col>
                    <xdr:colOff>457200</xdr:colOff>
                    <xdr:row>37</xdr:row>
                    <xdr:rowOff>219075</xdr:rowOff>
                  </from>
                  <to>
                    <xdr:col>7</xdr:col>
                    <xdr:colOff>47625</xdr:colOff>
                    <xdr:row>37</xdr:row>
                    <xdr:rowOff>428625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7</xdr:col>
                    <xdr:colOff>523875</xdr:colOff>
                    <xdr:row>34</xdr:row>
                    <xdr:rowOff>28575</xdr:rowOff>
                  </from>
                  <to>
                    <xdr:col>8</xdr:col>
                    <xdr:colOff>114300</xdr:colOff>
                    <xdr:row>35</xdr:row>
                    <xdr:rowOff>0</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7</xdr:col>
                    <xdr:colOff>419100</xdr:colOff>
                    <xdr:row>37</xdr:row>
                    <xdr:rowOff>219075</xdr:rowOff>
                  </from>
                  <to>
                    <xdr:col>8</xdr:col>
                    <xdr:colOff>9525</xdr:colOff>
                    <xdr:row>37</xdr:row>
                    <xdr:rowOff>428625</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6</xdr:col>
                    <xdr:colOff>485775</xdr:colOff>
                    <xdr:row>39</xdr:row>
                    <xdr:rowOff>28575</xdr:rowOff>
                  </from>
                  <to>
                    <xdr:col>7</xdr:col>
                    <xdr:colOff>76200</xdr:colOff>
                    <xdr:row>39</xdr:row>
                    <xdr:rowOff>238125</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7</xdr:col>
                    <xdr:colOff>428625</xdr:colOff>
                    <xdr:row>39</xdr:row>
                    <xdr:rowOff>19050</xdr:rowOff>
                  </from>
                  <to>
                    <xdr:col>8</xdr:col>
                    <xdr:colOff>19050</xdr:colOff>
                    <xdr:row>39</xdr:row>
                    <xdr:rowOff>228600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7</xdr:col>
                    <xdr:colOff>438150</xdr:colOff>
                    <xdr:row>48</xdr:row>
                    <xdr:rowOff>0</xdr:rowOff>
                  </from>
                  <to>
                    <xdr:col>8</xdr:col>
                    <xdr:colOff>28575</xdr:colOff>
                    <xdr:row>48</xdr:row>
                    <xdr:rowOff>209550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6</xdr:col>
                    <xdr:colOff>476250</xdr:colOff>
                    <xdr:row>43</xdr:row>
                    <xdr:rowOff>0</xdr:rowOff>
                  </from>
                  <to>
                    <xdr:col>7</xdr:col>
                    <xdr:colOff>66675</xdr:colOff>
                    <xdr:row>44</xdr:row>
                    <xdr:rowOff>38100</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6</xdr:col>
                    <xdr:colOff>476250</xdr:colOff>
                    <xdr:row>48</xdr:row>
                    <xdr:rowOff>0</xdr:rowOff>
                  </from>
                  <to>
                    <xdr:col>7</xdr:col>
                    <xdr:colOff>66675</xdr:colOff>
                    <xdr:row>48</xdr:row>
                    <xdr:rowOff>209550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7</xdr:col>
                    <xdr:colOff>428625</xdr:colOff>
                    <xdr:row>43</xdr:row>
                    <xdr:rowOff>0</xdr:rowOff>
                  </from>
                  <to>
                    <xdr:col>8</xdr:col>
                    <xdr:colOff>19050</xdr:colOff>
                    <xdr:row>44</xdr:row>
                    <xdr:rowOff>38100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6</xdr:col>
                    <xdr:colOff>457200</xdr:colOff>
                    <xdr:row>56</xdr:row>
                    <xdr:rowOff>161925</xdr:rowOff>
                  </from>
                  <to>
                    <xdr:col>7</xdr:col>
                    <xdr:colOff>47625</xdr:colOff>
                    <xdr:row>60</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6</xdr:col>
                    <xdr:colOff>457200</xdr:colOff>
                    <xdr:row>59</xdr:row>
                    <xdr:rowOff>0</xdr:rowOff>
                  </from>
                  <to>
                    <xdr:col>7</xdr:col>
                    <xdr:colOff>47625</xdr:colOff>
                    <xdr:row>60</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7</xdr:col>
                    <xdr:colOff>400050</xdr:colOff>
                    <xdr:row>56</xdr:row>
                    <xdr:rowOff>152400</xdr:rowOff>
                  </from>
                  <to>
                    <xdr:col>7</xdr:col>
                    <xdr:colOff>704850</xdr:colOff>
                    <xdr:row>60</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7</xdr:col>
                    <xdr:colOff>390525</xdr:colOff>
                    <xdr:row>59</xdr:row>
                    <xdr:rowOff>0</xdr:rowOff>
                  </from>
                  <to>
                    <xdr:col>7</xdr:col>
                    <xdr:colOff>695325</xdr:colOff>
                    <xdr:row>60</xdr:row>
                    <xdr:rowOff>38100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7</xdr:col>
                    <xdr:colOff>438150</xdr:colOff>
                    <xdr:row>53</xdr:row>
                    <xdr:rowOff>0</xdr:rowOff>
                  </from>
                  <to>
                    <xdr:col>8</xdr:col>
                    <xdr:colOff>28575</xdr:colOff>
                    <xdr:row>53</xdr:row>
                    <xdr:rowOff>209550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6</xdr:col>
                    <xdr:colOff>476250</xdr:colOff>
                    <xdr:row>53</xdr:row>
                    <xdr:rowOff>0</xdr:rowOff>
                  </from>
                  <to>
                    <xdr:col>7</xdr:col>
                    <xdr:colOff>66675</xdr:colOff>
                    <xdr:row>53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heetViews>
  <sheetFormatPr defaultColWidth="4.5" defaultRowHeight="20.25" customHeight="1" x14ac:dyDescent="0.15"/>
  <cols>
    <col min="1" max="1" width="1.375" style="505" customWidth="1"/>
    <col min="2" max="56" width="5.625" style="505" customWidth="1"/>
    <col min="57" max="16384" width="4.5" style="505"/>
  </cols>
  <sheetData>
    <row r="1" spans="1:57" s="711" customFormat="1" ht="20.25" customHeight="1" x14ac:dyDescent="0.15">
      <c r="A1" s="676"/>
      <c r="B1" s="676"/>
      <c r="C1" s="713" t="s">
        <v>621</v>
      </c>
      <c r="D1" s="713"/>
      <c r="E1" s="676"/>
      <c r="F1" s="676"/>
      <c r="G1" s="708" t="s">
        <v>620</v>
      </c>
      <c r="H1" s="676"/>
      <c r="I1" s="676"/>
      <c r="J1" s="713"/>
      <c r="K1" s="713"/>
      <c r="L1" s="713"/>
      <c r="M1" s="713"/>
      <c r="N1" s="676"/>
      <c r="O1" s="676"/>
      <c r="P1" s="676"/>
      <c r="Q1" s="676"/>
      <c r="R1" s="676"/>
      <c r="S1" s="676"/>
      <c r="T1" s="676"/>
      <c r="U1" s="676"/>
      <c r="V1" s="676"/>
      <c r="W1" s="676"/>
      <c r="X1" s="676"/>
      <c r="Y1" s="676"/>
      <c r="Z1" s="676"/>
      <c r="AA1" s="676"/>
      <c r="AB1" s="676"/>
      <c r="AC1" s="676"/>
      <c r="AD1" s="676"/>
      <c r="AE1" s="676"/>
      <c r="AF1" s="676"/>
      <c r="AG1" s="676"/>
      <c r="AH1" s="676"/>
      <c r="AI1" s="676"/>
      <c r="AJ1" s="676"/>
      <c r="AK1" s="696" t="s">
        <v>619</v>
      </c>
      <c r="AL1" s="696" t="s">
        <v>612</v>
      </c>
      <c r="AM1" s="712" t="s">
        <v>618</v>
      </c>
      <c r="AN1" s="712"/>
      <c r="AO1" s="712"/>
      <c r="AP1" s="712"/>
      <c r="AQ1" s="712"/>
      <c r="AR1" s="712"/>
      <c r="AS1" s="712"/>
      <c r="AT1" s="712"/>
      <c r="AU1" s="712"/>
      <c r="AV1" s="712"/>
      <c r="AW1" s="712"/>
      <c r="AX1" s="712"/>
      <c r="AY1" s="712"/>
      <c r="AZ1" s="712"/>
      <c r="BA1" s="712"/>
      <c r="BB1" s="700" t="s">
        <v>611</v>
      </c>
      <c r="BC1" s="676"/>
      <c r="BD1" s="676"/>
    </row>
    <row r="2" spans="1:57" s="666" customFormat="1" ht="20.25" customHeight="1" x14ac:dyDescent="0.15">
      <c r="A2" s="668"/>
      <c r="B2" s="668"/>
      <c r="C2" s="668"/>
      <c r="D2" s="708"/>
      <c r="E2" s="668"/>
      <c r="F2" s="668"/>
      <c r="G2" s="668"/>
      <c r="H2" s="708"/>
      <c r="I2" s="696"/>
      <c r="J2" s="696"/>
      <c r="K2" s="696"/>
      <c r="L2" s="696"/>
      <c r="M2" s="696"/>
      <c r="N2" s="668"/>
      <c r="O2" s="668"/>
      <c r="P2" s="668"/>
      <c r="Q2" s="668"/>
      <c r="R2" s="668"/>
      <c r="S2" s="668"/>
      <c r="T2" s="696" t="s">
        <v>617</v>
      </c>
      <c r="U2" s="709">
        <v>7</v>
      </c>
      <c r="V2" s="709"/>
      <c r="W2" s="696" t="s">
        <v>612</v>
      </c>
      <c r="X2" s="710">
        <f>IF(U2=0,"",YEAR(DATE(2018+U2,1,1)))</f>
        <v>2025</v>
      </c>
      <c r="Y2" s="710"/>
      <c r="Z2" s="668" t="s">
        <v>616</v>
      </c>
      <c r="AA2" s="668" t="s">
        <v>615</v>
      </c>
      <c r="AB2" s="709">
        <v>6</v>
      </c>
      <c r="AC2" s="709"/>
      <c r="AD2" s="668" t="s">
        <v>614</v>
      </c>
      <c r="AE2" s="668"/>
      <c r="AF2" s="668"/>
      <c r="AG2" s="668"/>
      <c r="AH2" s="668"/>
      <c r="AI2" s="668"/>
      <c r="AJ2" s="700"/>
      <c r="AK2" s="696" t="s">
        <v>613</v>
      </c>
      <c r="AL2" s="696" t="s">
        <v>612</v>
      </c>
      <c r="AM2" s="709"/>
      <c r="AN2" s="709"/>
      <c r="AO2" s="709"/>
      <c r="AP2" s="709"/>
      <c r="AQ2" s="709"/>
      <c r="AR2" s="709"/>
      <c r="AS2" s="709"/>
      <c r="AT2" s="709"/>
      <c r="AU2" s="709"/>
      <c r="AV2" s="709"/>
      <c r="AW2" s="709"/>
      <c r="AX2" s="709"/>
      <c r="AY2" s="709"/>
      <c r="AZ2" s="709"/>
      <c r="BA2" s="709"/>
      <c r="BB2" s="700" t="s">
        <v>611</v>
      </c>
      <c r="BC2" s="696"/>
      <c r="BD2" s="696"/>
      <c r="BE2" s="667"/>
    </row>
    <row r="3" spans="1:57" s="666" customFormat="1" ht="20.25" customHeight="1" x14ac:dyDescent="0.15">
      <c r="A3" s="668"/>
      <c r="B3" s="668"/>
      <c r="C3" s="668"/>
      <c r="D3" s="708"/>
      <c r="E3" s="668"/>
      <c r="F3" s="668"/>
      <c r="G3" s="668"/>
      <c r="H3" s="708"/>
      <c r="I3" s="696"/>
      <c r="J3" s="696"/>
      <c r="K3" s="696"/>
      <c r="L3" s="696"/>
      <c r="M3" s="696"/>
      <c r="N3" s="668"/>
      <c r="O3" s="668"/>
      <c r="P3" s="668"/>
      <c r="Q3" s="668"/>
      <c r="R3" s="668"/>
      <c r="S3" s="668"/>
      <c r="T3" s="707"/>
      <c r="U3" s="677"/>
      <c r="V3" s="677"/>
      <c r="W3" s="706"/>
      <c r="X3" s="677"/>
      <c r="Y3" s="677"/>
      <c r="Z3" s="678"/>
      <c r="AA3" s="678"/>
      <c r="AB3" s="677"/>
      <c r="AC3" s="677"/>
      <c r="AD3" s="701"/>
      <c r="AE3" s="668"/>
      <c r="AF3" s="668"/>
      <c r="AG3" s="668"/>
      <c r="AH3" s="668"/>
      <c r="AI3" s="668"/>
      <c r="AJ3" s="700"/>
      <c r="AK3" s="696"/>
      <c r="AL3" s="696"/>
      <c r="AM3" s="699"/>
      <c r="AN3" s="699"/>
      <c r="AO3" s="699"/>
      <c r="AP3" s="699"/>
      <c r="AQ3" s="699"/>
      <c r="AR3" s="699"/>
      <c r="AS3" s="699"/>
      <c r="AT3" s="699"/>
      <c r="AU3" s="699"/>
      <c r="AV3" s="699"/>
      <c r="AW3" s="699"/>
      <c r="AX3" s="699"/>
      <c r="AY3" s="698" t="s">
        <v>610</v>
      </c>
      <c r="AZ3" s="697" t="s">
        <v>609</v>
      </c>
      <c r="BA3" s="697"/>
      <c r="BB3" s="697"/>
      <c r="BC3" s="697"/>
      <c r="BD3" s="696"/>
      <c r="BE3" s="667"/>
    </row>
    <row r="4" spans="1:57" s="666" customFormat="1" ht="20.25" customHeight="1" x14ac:dyDescent="0.15">
      <c r="A4" s="668"/>
      <c r="B4" s="695"/>
      <c r="C4" s="695"/>
      <c r="D4" s="695"/>
      <c r="E4" s="695"/>
      <c r="F4" s="695"/>
      <c r="G4" s="695"/>
      <c r="H4" s="695"/>
      <c r="I4" s="695"/>
      <c r="J4" s="705"/>
      <c r="K4" s="703"/>
      <c r="L4" s="703"/>
      <c r="M4" s="703"/>
      <c r="N4" s="703"/>
      <c r="O4" s="703"/>
      <c r="P4" s="704"/>
      <c r="Q4" s="703"/>
      <c r="R4" s="703"/>
      <c r="S4" s="702"/>
      <c r="T4" s="668"/>
      <c r="U4" s="668"/>
      <c r="V4" s="668"/>
      <c r="W4" s="668"/>
      <c r="X4" s="668"/>
      <c r="Y4" s="668"/>
      <c r="Z4" s="678"/>
      <c r="AA4" s="678"/>
      <c r="AB4" s="677"/>
      <c r="AC4" s="677"/>
      <c r="AD4" s="701"/>
      <c r="AE4" s="668"/>
      <c r="AF4" s="668"/>
      <c r="AG4" s="668"/>
      <c r="AH4" s="668"/>
      <c r="AI4" s="668"/>
      <c r="AJ4" s="700"/>
      <c r="AK4" s="696"/>
      <c r="AL4" s="696"/>
      <c r="AM4" s="699"/>
      <c r="AN4" s="699"/>
      <c r="AO4" s="699"/>
      <c r="AP4" s="699"/>
      <c r="AQ4" s="699"/>
      <c r="AR4" s="699"/>
      <c r="AS4" s="699"/>
      <c r="AT4" s="699"/>
      <c r="AU4" s="699"/>
      <c r="AV4" s="699"/>
      <c r="AW4" s="699"/>
      <c r="AX4" s="699"/>
      <c r="AY4" s="698" t="s">
        <v>608</v>
      </c>
      <c r="AZ4" s="697" t="s">
        <v>607</v>
      </c>
      <c r="BA4" s="697"/>
      <c r="BB4" s="697"/>
      <c r="BC4" s="697"/>
      <c r="BD4" s="696"/>
      <c r="BE4" s="667"/>
    </row>
    <row r="5" spans="1:57" s="666" customFormat="1" ht="20.25" customHeight="1" x14ac:dyDescent="0.15">
      <c r="A5" s="668"/>
      <c r="B5" s="683"/>
      <c r="C5" s="683"/>
      <c r="D5" s="683"/>
      <c r="E5" s="683"/>
      <c r="F5" s="683"/>
      <c r="G5" s="683"/>
      <c r="H5" s="683"/>
      <c r="I5" s="683"/>
      <c r="J5" s="694"/>
      <c r="K5" s="693"/>
      <c r="L5" s="692"/>
      <c r="M5" s="692"/>
      <c r="N5" s="692"/>
      <c r="O5" s="692"/>
      <c r="P5" s="683"/>
      <c r="Q5" s="691"/>
      <c r="R5" s="691"/>
      <c r="S5" s="690"/>
      <c r="T5" s="668"/>
      <c r="U5" s="668"/>
      <c r="V5" s="668"/>
      <c r="W5" s="668"/>
      <c r="X5" s="668"/>
      <c r="Y5" s="668"/>
      <c r="Z5" s="678"/>
      <c r="AA5" s="678"/>
      <c r="AB5" s="677"/>
      <c r="AC5" s="677"/>
      <c r="AD5" s="672"/>
      <c r="AE5" s="672"/>
      <c r="AF5" s="672"/>
      <c r="AG5" s="672"/>
      <c r="AH5" s="668"/>
      <c r="AI5" s="668"/>
      <c r="AJ5" s="672" t="s">
        <v>606</v>
      </c>
      <c r="AK5" s="672"/>
      <c r="AL5" s="672"/>
      <c r="AM5" s="672"/>
      <c r="AN5" s="672"/>
      <c r="AO5" s="672"/>
      <c r="AP5" s="672"/>
      <c r="AQ5" s="672"/>
      <c r="AR5" s="695"/>
      <c r="AS5" s="695"/>
      <c r="AT5" s="669"/>
      <c r="AU5" s="672"/>
      <c r="AV5" s="687">
        <v>40</v>
      </c>
      <c r="AW5" s="686"/>
      <c r="AX5" s="669" t="s">
        <v>605</v>
      </c>
      <c r="AY5" s="672"/>
      <c r="AZ5" s="687">
        <v>160</v>
      </c>
      <c r="BA5" s="686"/>
      <c r="BB5" s="669" t="s">
        <v>604</v>
      </c>
      <c r="BC5" s="672"/>
      <c r="BD5" s="668"/>
      <c r="BE5" s="667"/>
    </row>
    <row r="6" spans="1:57" s="666" customFormat="1" ht="20.25" customHeight="1" x14ac:dyDescent="0.15">
      <c r="A6" s="668"/>
      <c r="B6" s="683"/>
      <c r="C6" s="683"/>
      <c r="D6" s="683"/>
      <c r="E6" s="683"/>
      <c r="F6" s="683"/>
      <c r="G6" s="683"/>
      <c r="H6" s="683"/>
      <c r="I6" s="683"/>
      <c r="J6" s="694"/>
      <c r="K6" s="693"/>
      <c r="L6" s="692"/>
      <c r="M6" s="692"/>
      <c r="N6" s="692"/>
      <c r="O6" s="692"/>
      <c r="P6" s="683"/>
      <c r="Q6" s="691"/>
      <c r="R6" s="691"/>
      <c r="S6" s="690"/>
      <c r="T6" s="668"/>
      <c r="U6" s="668"/>
      <c r="V6" s="668"/>
      <c r="W6" s="668"/>
      <c r="X6" s="668"/>
      <c r="Y6" s="668"/>
      <c r="Z6" s="678"/>
      <c r="AA6" s="678"/>
      <c r="AB6" s="677"/>
      <c r="AC6" s="677"/>
      <c r="AD6" s="672"/>
      <c r="AE6" s="672"/>
      <c r="AF6" s="672"/>
      <c r="AG6" s="672"/>
      <c r="AH6" s="668"/>
      <c r="AI6" s="668"/>
      <c r="AJ6" s="672"/>
      <c r="AK6" s="672"/>
      <c r="AL6" s="672"/>
      <c r="AM6" s="672"/>
      <c r="AN6" s="672"/>
      <c r="AO6" s="672"/>
      <c r="AP6" s="672"/>
      <c r="AQ6" s="690" t="s">
        <v>603</v>
      </c>
      <c r="AR6" s="672"/>
      <c r="AS6" s="689"/>
      <c r="AT6" s="689"/>
      <c r="AU6" s="689"/>
      <c r="AV6" s="672"/>
      <c r="AW6" s="672"/>
      <c r="AX6" s="688"/>
      <c r="AY6" s="672"/>
      <c r="AZ6" s="687">
        <v>100</v>
      </c>
      <c r="BA6" s="686"/>
      <c r="BB6" s="685" t="s">
        <v>602</v>
      </c>
      <c r="BC6" s="672"/>
      <c r="BD6" s="668"/>
      <c r="BE6" s="667"/>
    </row>
    <row r="7" spans="1:57" s="666" customFormat="1" ht="20.25" customHeight="1" x14ac:dyDescent="0.15">
      <c r="A7" s="668"/>
      <c r="B7" s="683"/>
      <c r="C7" s="683"/>
      <c r="D7" s="683"/>
      <c r="E7" s="683"/>
      <c r="F7" s="683"/>
      <c r="G7" s="683"/>
      <c r="H7" s="683"/>
      <c r="I7" s="683"/>
      <c r="J7" s="683"/>
      <c r="K7" s="684"/>
      <c r="L7" s="684"/>
      <c r="M7" s="684"/>
      <c r="N7" s="683"/>
      <c r="O7" s="682"/>
      <c r="P7" s="681"/>
      <c r="Q7" s="681"/>
      <c r="R7" s="680"/>
      <c r="S7" s="679"/>
      <c r="T7" s="668"/>
      <c r="U7" s="668"/>
      <c r="V7" s="668"/>
      <c r="W7" s="668"/>
      <c r="X7" s="668"/>
      <c r="Y7" s="668"/>
      <c r="Z7" s="678"/>
      <c r="AA7" s="678"/>
      <c r="AB7" s="677"/>
      <c r="AC7" s="677"/>
      <c r="AD7" s="527"/>
      <c r="AE7" s="676"/>
      <c r="AF7" s="676"/>
      <c r="AG7" s="676"/>
      <c r="AH7" s="668"/>
      <c r="AI7" s="668"/>
      <c r="AJ7" s="668"/>
      <c r="AK7" s="668"/>
      <c r="AL7" s="676"/>
      <c r="AM7" s="676"/>
      <c r="AN7" s="675"/>
      <c r="AO7" s="674"/>
      <c r="AP7" s="674"/>
      <c r="AQ7" s="673"/>
      <c r="AR7" s="673"/>
      <c r="AS7" s="673"/>
      <c r="AT7" s="673"/>
      <c r="AU7" s="673"/>
      <c r="AV7" s="673"/>
      <c r="AW7" s="672" t="s">
        <v>601</v>
      </c>
      <c r="AX7" s="672"/>
      <c r="AY7" s="672"/>
      <c r="AZ7" s="671">
        <f>DAY(EOMONTH(DATE(X2,AB2,1),0))</f>
        <v>30</v>
      </c>
      <c r="BA7" s="670"/>
      <c r="BB7" s="669" t="s">
        <v>600</v>
      </c>
      <c r="BC7" s="668"/>
      <c r="BD7" s="668"/>
      <c r="BE7" s="667"/>
    </row>
    <row r="8" spans="1:57" ht="5.0999999999999996" customHeight="1" thickBot="1" x14ac:dyDescent="0.2">
      <c r="A8" s="515"/>
      <c r="B8" s="515"/>
      <c r="C8" s="665"/>
      <c r="D8" s="665"/>
      <c r="E8" s="515"/>
      <c r="F8" s="515"/>
      <c r="G8" s="510"/>
      <c r="H8" s="515"/>
      <c r="I8" s="515"/>
      <c r="J8" s="515"/>
      <c r="K8" s="515"/>
      <c r="L8" s="515"/>
      <c r="M8" s="515"/>
      <c r="N8" s="515"/>
      <c r="O8" s="515"/>
      <c r="P8" s="515"/>
      <c r="Q8" s="515"/>
      <c r="R8" s="515"/>
      <c r="S8" s="665"/>
      <c r="T8" s="515"/>
      <c r="U8" s="515"/>
      <c r="V8" s="515"/>
      <c r="W8" s="515"/>
      <c r="X8" s="515"/>
      <c r="Y8" s="515"/>
      <c r="Z8" s="515"/>
      <c r="AA8" s="515"/>
      <c r="AB8" s="515"/>
      <c r="AC8" s="515"/>
      <c r="AD8" s="515"/>
      <c r="AE8" s="515"/>
      <c r="AF8" s="515"/>
      <c r="AG8" s="515"/>
      <c r="AH8" s="515"/>
      <c r="AI8" s="515"/>
      <c r="AJ8" s="665"/>
      <c r="AK8" s="515"/>
      <c r="AL8" s="515"/>
      <c r="AM8" s="515"/>
      <c r="AN8" s="515"/>
      <c r="AO8" s="515"/>
      <c r="AP8" s="515"/>
      <c r="AQ8" s="515"/>
      <c r="AR8" s="515"/>
      <c r="AS8" s="515"/>
      <c r="AT8" s="515"/>
      <c r="AU8" s="515"/>
      <c r="AV8" s="515"/>
      <c r="AW8" s="515"/>
      <c r="AX8" s="515"/>
      <c r="AY8" s="515"/>
      <c r="AZ8" s="515"/>
      <c r="BA8" s="515"/>
      <c r="BB8" s="515"/>
      <c r="BC8" s="664"/>
      <c r="BD8" s="664"/>
      <c r="BE8" s="663"/>
    </row>
    <row r="9" spans="1:57" ht="20.25" customHeight="1" thickBot="1" x14ac:dyDescent="0.2">
      <c r="A9" s="515"/>
      <c r="B9" s="662" t="s">
        <v>599</v>
      </c>
      <c r="C9" s="659" t="s">
        <v>598</v>
      </c>
      <c r="D9" s="661"/>
      <c r="E9" s="660" t="s">
        <v>597</v>
      </c>
      <c r="F9" s="661"/>
      <c r="G9" s="660" t="s">
        <v>596</v>
      </c>
      <c r="H9" s="659"/>
      <c r="I9" s="659"/>
      <c r="J9" s="659"/>
      <c r="K9" s="661"/>
      <c r="L9" s="660" t="s">
        <v>595</v>
      </c>
      <c r="M9" s="659"/>
      <c r="N9" s="659"/>
      <c r="O9" s="658"/>
      <c r="P9" s="657" t="s">
        <v>594</v>
      </c>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5" t="str">
        <f>IF(AZ3="４週","(10)1～4週目の勤務時間数合計","(10)1か月の勤務時間数合計")</f>
        <v>(10)1～4週目の勤務時間数合計</v>
      </c>
      <c r="AV9" s="654"/>
      <c r="AW9" s="655" t="s">
        <v>593</v>
      </c>
      <c r="AX9" s="654"/>
      <c r="AY9" s="648" t="s">
        <v>592</v>
      </c>
      <c r="AZ9" s="648"/>
      <c r="BA9" s="648"/>
      <c r="BB9" s="648"/>
      <c r="BC9" s="648"/>
      <c r="BD9" s="648"/>
    </row>
    <row r="10" spans="1:57" ht="20.25" customHeight="1" thickBot="1" x14ac:dyDescent="0.2">
      <c r="A10" s="515"/>
      <c r="B10" s="647"/>
      <c r="C10" s="644"/>
      <c r="D10" s="646"/>
      <c r="E10" s="645"/>
      <c r="F10" s="646"/>
      <c r="G10" s="645"/>
      <c r="H10" s="644"/>
      <c r="I10" s="644"/>
      <c r="J10" s="644"/>
      <c r="K10" s="646"/>
      <c r="L10" s="645"/>
      <c r="M10" s="644"/>
      <c r="N10" s="644"/>
      <c r="O10" s="643"/>
      <c r="P10" s="653" t="s">
        <v>591</v>
      </c>
      <c r="Q10" s="652"/>
      <c r="R10" s="652"/>
      <c r="S10" s="652"/>
      <c r="T10" s="652"/>
      <c r="U10" s="652"/>
      <c r="V10" s="651"/>
      <c r="W10" s="653" t="s">
        <v>590</v>
      </c>
      <c r="X10" s="652"/>
      <c r="Y10" s="652"/>
      <c r="Z10" s="652"/>
      <c r="AA10" s="652"/>
      <c r="AB10" s="652"/>
      <c r="AC10" s="651"/>
      <c r="AD10" s="653" t="s">
        <v>589</v>
      </c>
      <c r="AE10" s="652"/>
      <c r="AF10" s="652"/>
      <c r="AG10" s="652"/>
      <c r="AH10" s="652"/>
      <c r="AI10" s="652"/>
      <c r="AJ10" s="651"/>
      <c r="AK10" s="653" t="s">
        <v>588</v>
      </c>
      <c r="AL10" s="652"/>
      <c r="AM10" s="652"/>
      <c r="AN10" s="652"/>
      <c r="AO10" s="652"/>
      <c r="AP10" s="652"/>
      <c r="AQ10" s="651"/>
      <c r="AR10" s="653" t="s">
        <v>587</v>
      </c>
      <c r="AS10" s="652"/>
      <c r="AT10" s="651"/>
      <c r="AU10" s="650"/>
      <c r="AV10" s="649"/>
      <c r="AW10" s="650"/>
      <c r="AX10" s="649"/>
      <c r="AY10" s="648"/>
      <c r="AZ10" s="648"/>
      <c r="BA10" s="648"/>
      <c r="BB10" s="648"/>
      <c r="BC10" s="648"/>
      <c r="BD10" s="648"/>
    </row>
    <row r="11" spans="1:57" ht="20.25" customHeight="1" thickBot="1" x14ac:dyDescent="0.2">
      <c r="A11" s="515"/>
      <c r="B11" s="647"/>
      <c r="C11" s="644"/>
      <c r="D11" s="646"/>
      <c r="E11" s="645"/>
      <c r="F11" s="646"/>
      <c r="G11" s="645"/>
      <c r="H11" s="644"/>
      <c r="I11" s="644"/>
      <c r="J11" s="644"/>
      <c r="K11" s="646"/>
      <c r="L11" s="645"/>
      <c r="M11" s="644"/>
      <c r="N11" s="644"/>
      <c r="O11" s="643"/>
      <c r="P11" s="641">
        <f>DAY(DATE($X$2,$AB$2,1))</f>
        <v>1</v>
      </c>
      <c r="Q11" s="640">
        <f>DAY(DATE($X$2,$AB$2,2))</f>
        <v>2</v>
      </c>
      <c r="R11" s="640">
        <f>DAY(DATE($X$2,$AB$2,3))</f>
        <v>3</v>
      </c>
      <c r="S11" s="640">
        <f>DAY(DATE($X$2,$AB$2,4))</f>
        <v>4</v>
      </c>
      <c r="T11" s="640">
        <f>DAY(DATE($X$2,$AB$2,5))</f>
        <v>5</v>
      </c>
      <c r="U11" s="640">
        <f>DAY(DATE($X$2,$AB$2,6))</f>
        <v>6</v>
      </c>
      <c r="V11" s="642">
        <f>DAY(DATE($X$2,$AB$2,7))</f>
        <v>7</v>
      </c>
      <c r="W11" s="641">
        <f>DAY(DATE($X$2,$AB$2,8))</f>
        <v>8</v>
      </c>
      <c r="X11" s="640">
        <f>DAY(DATE($X$2,$AB$2,9))</f>
        <v>9</v>
      </c>
      <c r="Y11" s="640">
        <f>DAY(DATE($X$2,$AB$2,10))</f>
        <v>10</v>
      </c>
      <c r="Z11" s="640">
        <f>DAY(DATE($X$2,$AB$2,11))</f>
        <v>11</v>
      </c>
      <c r="AA11" s="640">
        <f>DAY(DATE($X$2,$AB$2,12))</f>
        <v>12</v>
      </c>
      <c r="AB11" s="640">
        <f>DAY(DATE($X$2,$AB$2,13))</f>
        <v>13</v>
      </c>
      <c r="AC11" s="642">
        <f>DAY(DATE($X$2,$AB$2,14))</f>
        <v>14</v>
      </c>
      <c r="AD11" s="641">
        <f>DAY(DATE($X$2,$AB$2,15))</f>
        <v>15</v>
      </c>
      <c r="AE11" s="640">
        <f>DAY(DATE($X$2,$AB$2,16))</f>
        <v>16</v>
      </c>
      <c r="AF11" s="640">
        <f>DAY(DATE($X$2,$AB$2,17))</f>
        <v>17</v>
      </c>
      <c r="AG11" s="640">
        <f>DAY(DATE($X$2,$AB$2,18))</f>
        <v>18</v>
      </c>
      <c r="AH11" s="640">
        <f>DAY(DATE($X$2,$AB$2,19))</f>
        <v>19</v>
      </c>
      <c r="AI11" s="640">
        <f>DAY(DATE($X$2,$AB$2,20))</f>
        <v>20</v>
      </c>
      <c r="AJ11" s="642">
        <f>DAY(DATE($X$2,$AB$2,21))</f>
        <v>21</v>
      </c>
      <c r="AK11" s="641">
        <f>DAY(DATE($X$2,$AB$2,22))</f>
        <v>22</v>
      </c>
      <c r="AL11" s="640">
        <f>DAY(DATE($X$2,$AB$2,23))</f>
        <v>23</v>
      </c>
      <c r="AM11" s="640">
        <f>DAY(DATE($X$2,$AB$2,24))</f>
        <v>24</v>
      </c>
      <c r="AN11" s="640">
        <f>DAY(DATE($X$2,$AB$2,25))</f>
        <v>25</v>
      </c>
      <c r="AO11" s="640">
        <f>DAY(DATE($X$2,$AB$2,26))</f>
        <v>26</v>
      </c>
      <c r="AP11" s="640">
        <f>DAY(DATE($X$2,$AB$2,27))</f>
        <v>27</v>
      </c>
      <c r="AQ11" s="642">
        <f>DAY(DATE($X$2,$AB$2,28))</f>
        <v>28</v>
      </c>
      <c r="AR11" s="641" t="str">
        <f>IF(AZ3="暦月",IF(DAY(DATE($X$2,$AB$2,29))=29,29,""),"")</f>
        <v/>
      </c>
      <c r="AS11" s="640" t="str">
        <f>IF(AZ3="暦月",IF(DAY(DATE($X$2,$AB$2,30))=30,30,""),"")</f>
        <v/>
      </c>
      <c r="AT11" s="639" t="str">
        <f>IF(AZ3="暦月",IF(DAY(DATE($X$2,$AB$2,31))=31,31,""),"")</f>
        <v/>
      </c>
      <c r="AU11" s="650"/>
      <c r="AV11" s="649"/>
      <c r="AW11" s="650"/>
      <c r="AX11" s="649"/>
      <c r="AY11" s="648"/>
      <c r="AZ11" s="648"/>
      <c r="BA11" s="648"/>
      <c r="BB11" s="648"/>
      <c r="BC11" s="648"/>
      <c r="BD11" s="648"/>
    </row>
    <row r="12" spans="1:57" ht="20.25" hidden="1" customHeight="1" thickBot="1" x14ac:dyDescent="0.2">
      <c r="A12" s="515"/>
      <c r="B12" s="647"/>
      <c r="C12" s="644"/>
      <c r="D12" s="646"/>
      <c r="E12" s="645"/>
      <c r="F12" s="646"/>
      <c r="G12" s="645"/>
      <c r="H12" s="644"/>
      <c r="I12" s="644"/>
      <c r="J12" s="644"/>
      <c r="K12" s="646"/>
      <c r="L12" s="645"/>
      <c r="M12" s="644"/>
      <c r="N12" s="644"/>
      <c r="O12" s="643"/>
      <c r="P12" s="641">
        <f>WEEKDAY(DATE($X$2,$AB$2,1))</f>
        <v>1</v>
      </c>
      <c r="Q12" s="640">
        <f>WEEKDAY(DATE($X$2,$AB$2,2))</f>
        <v>2</v>
      </c>
      <c r="R12" s="640">
        <f>WEEKDAY(DATE($X$2,$AB$2,3))</f>
        <v>3</v>
      </c>
      <c r="S12" s="640">
        <f>WEEKDAY(DATE($X$2,$AB$2,4))</f>
        <v>4</v>
      </c>
      <c r="T12" s="640">
        <f>WEEKDAY(DATE($X$2,$AB$2,5))</f>
        <v>5</v>
      </c>
      <c r="U12" s="640">
        <f>WEEKDAY(DATE($X$2,$AB$2,6))</f>
        <v>6</v>
      </c>
      <c r="V12" s="642">
        <f>WEEKDAY(DATE($X$2,$AB$2,7))</f>
        <v>7</v>
      </c>
      <c r="W12" s="641">
        <f>WEEKDAY(DATE($X$2,$AB$2,8))</f>
        <v>1</v>
      </c>
      <c r="X12" s="640">
        <f>WEEKDAY(DATE($X$2,$AB$2,9))</f>
        <v>2</v>
      </c>
      <c r="Y12" s="640">
        <f>WEEKDAY(DATE($X$2,$AB$2,10))</f>
        <v>3</v>
      </c>
      <c r="Z12" s="640">
        <f>WEEKDAY(DATE($X$2,$AB$2,11))</f>
        <v>4</v>
      </c>
      <c r="AA12" s="640">
        <f>WEEKDAY(DATE($X$2,$AB$2,12))</f>
        <v>5</v>
      </c>
      <c r="AB12" s="640">
        <f>WEEKDAY(DATE($X$2,$AB$2,13))</f>
        <v>6</v>
      </c>
      <c r="AC12" s="642">
        <f>WEEKDAY(DATE($X$2,$AB$2,14))</f>
        <v>7</v>
      </c>
      <c r="AD12" s="641">
        <f>WEEKDAY(DATE($X$2,$AB$2,15))</f>
        <v>1</v>
      </c>
      <c r="AE12" s="640">
        <f>WEEKDAY(DATE($X$2,$AB$2,16))</f>
        <v>2</v>
      </c>
      <c r="AF12" s="640">
        <f>WEEKDAY(DATE($X$2,$AB$2,17))</f>
        <v>3</v>
      </c>
      <c r="AG12" s="640">
        <f>WEEKDAY(DATE($X$2,$AB$2,18))</f>
        <v>4</v>
      </c>
      <c r="AH12" s="640">
        <f>WEEKDAY(DATE($X$2,$AB$2,19))</f>
        <v>5</v>
      </c>
      <c r="AI12" s="640">
        <f>WEEKDAY(DATE($X$2,$AB$2,20))</f>
        <v>6</v>
      </c>
      <c r="AJ12" s="642">
        <f>WEEKDAY(DATE($X$2,$AB$2,21))</f>
        <v>7</v>
      </c>
      <c r="AK12" s="641">
        <f>WEEKDAY(DATE($X$2,$AB$2,22))</f>
        <v>1</v>
      </c>
      <c r="AL12" s="640">
        <f>WEEKDAY(DATE($X$2,$AB$2,23))</f>
        <v>2</v>
      </c>
      <c r="AM12" s="640">
        <f>WEEKDAY(DATE($X$2,$AB$2,24))</f>
        <v>3</v>
      </c>
      <c r="AN12" s="640">
        <f>WEEKDAY(DATE($X$2,$AB$2,25))</f>
        <v>4</v>
      </c>
      <c r="AO12" s="640">
        <f>WEEKDAY(DATE($X$2,$AB$2,26))</f>
        <v>5</v>
      </c>
      <c r="AP12" s="640">
        <f>WEEKDAY(DATE($X$2,$AB$2,27))</f>
        <v>6</v>
      </c>
      <c r="AQ12" s="642">
        <f>WEEKDAY(DATE($X$2,$AB$2,28))</f>
        <v>7</v>
      </c>
      <c r="AR12" s="641">
        <f>IF(AR11=29,WEEKDAY(DATE($X$2,$AB$2,29)),0)</f>
        <v>0</v>
      </c>
      <c r="AS12" s="640">
        <f>IF(AS11=30,WEEKDAY(DATE($X$2,$AB$2,30)),0)</f>
        <v>0</v>
      </c>
      <c r="AT12" s="639">
        <f>IF(AT11=31,WEEKDAY(DATE($X$2,$AB$2,31)),0)</f>
        <v>0</v>
      </c>
      <c r="AU12" s="638"/>
      <c r="AV12" s="637"/>
      <c r="AW12" s="638"/>
      <c r="AX12" s="637"/>
      <c r="AY12" s="625"/>
      <c r="AZ12" s="625"/>
      <c r="BA12" s="625"/>
      <c r="BB12" s="625"/>
      <c r="BC12" s="625"/>
      <c r="BD12" s="625"/>
    </row>
    <row r="13" spans="1:57" ht="20.25" customHeight="1" thickBot="1" x14ac:dyDescent="0.2">
      <c r="A13" s="515"/>
      <c r="B13" s="636"/>
      <c r="C13" s="633"/>
      <c r="D13" s="635"/>
      <c r="E13" s="634"/>
      <c r="F13" s="635"/>
      <c r="G13" s="634"/>
      <c r="H13" s="633"/>
      <c r="I13" s="633"/>
      <c r="J13" s="633"/>
      <c r="K13" s="635"/>
      <c r="L13" s="634"/>
      <c r="M13" s="633"/>
      <c r="N13" s="633"/>
      <c r="O13" s="632"/>
      <c r="P13" s="631" t="str">
        <f>IF(P12=1,"日",IF(P12=2,"月",IF(P12=3,"火",IF(P12=4,"水",IF(P12=5,"木",IF(P12=6,"金","土"))))))</f>
        <v>日</v>
      </c>
      <c r="Q13" s="629" t="str">
        <f>IF(Q12=1,"日",IF(Q12=2,"月",IF(Q12=3,"火",IF(Q12=4,"水",IF(Q12=5,"木",IF(Q12=6,"金","土"))))))</f>
        <v>月</v>
      </c>
      <c r="R13" s="629" t="str">
        <f>IF(R12=1,"日",IF(R12=2,"月",IF(R12=3,"火",IF(R12=4,"水",IF(R12=5,"木",IF(R12=6,"金","土"))))))</f>
        <v>火</v>
      </c>
      <c r="S13" s="629" t="str">
        <f>IF(S12=1,"日",IF(S12=2,"月",IF(S12=3,"火",IF(S12=4,"水",IF(S12=5,"木",IF(S12=6,"金","土"))))))</f>
        <v>水</v>
      </c>
      <c r="T13" s="629" t="str">
        <f>IF(T12=1,"日",IF(T12=2,"月",IF(T12=3,"火",IF(T12=4,"水",IF(T12=5,"木",IF(T12=6,"金","土"))))))</f>
        <v>木</v>
      </c>
      <c r="U13" s="629" t="str">
        <f>IF(U12=1,"日",IF(U12=2,"月",IF(U12=3,"火",IF(U12=4,"水",IF(U12=5,"木",IF(U12=6,"金","土"))))))</f>
        <v>金</v>
      </c>
      <c r="V13" s="630" t="str">
        <f>IF(V12=1,"日",IF(V12=2,"月",IF(V12=3,"火",IF(V12=4,"水",IF(V12=5,"木",IF(V12=6,"金","土"))))))</f>
        <v>土</v>
      </c>
      <c r="W13" s="631" t="str">
        <f>IF(W12=1,"日",IF(W12=2,"月",IF(W12=3,"火",IF(W12=4,"水",IF(W12=5,"木",IF(W12=6,"金","土"))))))</f>
        <v>日</v>
      </c>
      <c r="X13" s="629" t="str">
        <f>IF(X12=1,"日",IF(X12=2,"月",IF(X12=3,"火",IF(X12=4,"水",IF(X12=5,"木",IF(X12=6,"金","土"))))))</f>
        <v>月</v>
      </c>
      <c r="Y13" s="629" t="str">
        <f>IF(Y12=1,"日",IF(Y12=2,"月",IF(Y12=3,"火",IF(Y12=4,"水",IF(Y12=5,"木",IF(Y12=6,"金","土"))))))</f>
        <v>火</v>
      </c>
      <c r="Z13" s="629" t="str">
        <f>IF(Z12=1,"日",IF(Z12=2,"月",IF(Z12=3,"火",IF(Z12=4,"水",IF(Z12=5,"木",IF(Z12=6,"金","土"))))))</f>
        <v>水</v>
      </c>
      <c r="AA13" s="629" t="str">
        <f>IF(AA12=1,"日",IF(AA12=2,"月",IF(AA12=3,"火",IF(AA12=4,"水",IF(AA12=5,"木",IF(AA12=6,"金","土"))))))</f>
        <v>木</v>
      </c>
      <c r="AB13" s="629" t="str">
        <f>IF(AB12=1,"日",IF(AB12=2,"月",IF(AB12=3,"火",IF(AB12=4,"水",IF(AB12=5,"木",IF(AB12=6,"金","土"))))))</f>
        <v>金</v>
      </c>
      <c r="AC13" s="630" t="str">
        <f>IF(AC12=1,"日",IF(AC12=2,"月",IF(AC12=3,"火",IF(AC12=4,"水",IF(AC12=5,"木",IF(AC12=6,"金","土"))))))</f>
        <v>土</v>
      </c>
      <c r="AD13" s="631" t="str">
        <f>IF(AD12=1,"日",IF(AD12=2,"月",IF(AD12=3,"火",IF(AD12=4,"水",IF(AD12=5,"木",IF(AD12=6,"金","土"))))))</f>
        <v>日</v>
      </c>
      <c r="AE13" s="629" t="str">
        <f>IF(AE12=1,"日",IF(AE12=2,"月",IF(AE12=3,"火",IF(AE12=4,"水",IF(AE12=5,"木",IF(AE12=6,"金","土"))))))</f>
        <v>月</v>
      </c>
      <c r="AF13" s="629" t="str">
        <f>IF(AF12=1,"日",IF(AF12=2,"月",IF(AF12=3,"火",IF(AF12=4,"水",IF(AF12=5,"木",IF(AF12=6,"金","土"))))))</f>
        <v>火</v>
      </c>
      <c r="AG13" s="629" t="str">
        <f>IF(AG12=1,"日",IF(AG12=2,"月",IF(AG12=3,"火",IF(AG12=4,"水",IF(AG12=5,"木",IF(AG12=6,"金","土"))))))</f>
        <v>水</v>
      </c>
      <c r="AH13" s="629" t="str">
        <f>IF(AH12=1,"日",IF(AH12=2,"月",IF(AH12=3,"火",IF(AH12=4,"水",IF(AH12=5,"木",IF(AH12=6,"金","土"))))))</f>
        <v>木</v>
      </c>
      <c r="AI13" s="629" t="str">
        <f>IF(AI12=1,"日",IF(AI12=2,"月",IF(AI12=3,"火",IF(AI12=4,"水",IF(AI12=5,"木",IF(AI12=6,"金","土"))))))</f>
        <v>金</v>
      </c>
      <c r="AJ13" s="630" t="str">
        <f>IF(AJ12=1,"日",IF(AJ12=2,"月",IF(AJ12=3,"火",IF(AJ12=4,"水",IF(AJ12=5,"木",IF(AJ12=6,"金","土"))))))</f>
        <v>土</v>
      </c>
      <c r="AK13" s="631" t="str">
        <f>IF(AK12=1,"日",IF(AK12=2,"月",IF(AK12=3,"火",IF(AK12=4,"水",IF(AK12=5,"木",IF(AK12=6,"金","土"))))))</f>
        <v>日</v>
      </c>
      <c r="AL13" s="629" t="str">
        <f>IF(AL12=1,"日",IF(AL12=2,"月",IF(AL12=3,"火",IF(AL12=4,"水",IF(AL12=5,"木",IF(AL12=6,"金","土"))))))</f>
        <v>月</v>
      </c>
      <c r="AM13" s="629" t="str">
        <f>IF(AM12=1,"日",IF(AM12=2,"月",IF(AM12=3,"火",IF(AM12=4,"水",IF(AM12=5,"木",IF(AM12=6,"金","土"))))))</f>
        <v>火</v>
      </c>
      <c r="AN13" s="629" t="str">
        <f>IF(AN12=1,"日",IF(AN12=2,"月",IF(AN12=3,"火",IF(AN12=4,"水",IF(AN12=5,"木",IF(AN12=6,"金","土"))))))</f>
        <v>水</v>
      </c>
      <c r="AO13" s="629" t="str">
        <f>IF(AO12=1,"日",IF(AO12=2,"月",IF(AO12=3,"火",IF(AO12=4,"水",IF(AO12=5,"木",IF(AO12=6,"金","土"))))))</f>
        <v>木</v>
      </c>
      <c r="AP13" s="629" t="str">
        <f>IF(AP12=1,"日",IF(AP12=2,"月",IF(AP12=3,"火",IF(AP12=4,"水",IF(AP12=5,"木",IF(AP12=6,"金","土"))))))</f>
        <v>金</v>
      </c>
      <c r="AQ13" s="630" t="str">
        <f>IF(AQ12=1,"日",IF(AQ12=2,"月",IF(AQ12=3,"火",IF(AQ12=4,"水",IF(AQ12=5,"木",IF(AQ12=6,"金","土"))))))</f>
        <v>土</v>
      </c>
      <c r="AR13" s="629" t="str">
        <f>IF(AR12=1,"日",IF(AR12=2,"月",IF(AR12=3,"火",IF(AR12=4,"水",IF(AR12=5,"木",IF(AR12=6,"金",IF(AR12=0,"","土")))))))</f>
        <v/>
      </c>
      <c r="AS13" s="629" t="str">
        <f>IF(AS12=1,"日",IF(AS12=2,"月",IF(AS12=3,"火",IF(AS12=4,"水",IF(AS12=5,"木",IF(AS12=6,"金",IF(AS12=0,"","土")))))))</f>
        <v/>
      </c>
      <c r="AT13" s="628" t="str">
        <f>IF(AT12=1,"日",IF(AT12=2,"月",IF(AT12=3,"火",IF(AT12=4,"水",IF(AT12=5,"木",IF(AT12=6,"金",IF(AT12=0,"","土")))))))</f>
        <v/>
      </c>
      <c r="AU13" s="627"/>
      <c r="AV13" s="626"/>
      <c r="AW13" s="627"/>
      <c r="AX13" s="626"/>
      <c r="AY13" s="625"/>
      <c r="AZ13" s="625"/>
      <c r="BA13" s="625"/>
      <c r="BB13" s="625"/>
      <c r="BC13" s="625"/>
      <c r="BD13" s="625"/>
    </row>
    <row r="14" spans="1:57" ht="39.950000000000003" customHeight="1" x14ac:dyDescent="0.15">
      <c r="A14" s="515"/>
      <c r="B14" s="624">
        <v>1</v>
      </c>
      <c r="C14" s="623"/>
      <c r="D14" s="622"/>
      <c r="E14" s="621"/>
      <c r="F14" s="620"/>
      <c r="G14" s="619"/>
      <c r="H14" s="618"/>
      <c r="I14" s="618"/>
      <c r="J14" s="618"/>
      <c r="K14" s="617"/>
      <c r="L14" s="616"/>
      <c r="M14" s="615"/>
      <c r="N14" s="615"/>
      <c r="O14" s="614"/>
      <c r="P14" s="613"/>
      <c r="Q14" s="612"/>
      <c r="R14" s="612"/>
      <c r="S14" s="612"/>
      <c r="T14" s="612"/>
      <c r="U14" s="612"/>
      <c r="V14" s="611"/>
      <c r="W14" s="613"/>
      <c r="X14" s="612"/>
      <c r="Y14" s="612"/>
      <c r="Z14" s="612"/>
      <c r="AA14" s="612"/>
      <c r="AB14" s="612"/>
      <c r="AC14" s="611"/>
      <c r="AD14" s="613"/>
      <c r="AE14" s="612"/>
      <c r="AF14" s="612"/>
      <c r="AG14" s="612"/>
      <c r="AH14" s="612"/>
      <c r="AI14" s="612"/>
      <c r="AJ14" s="611"/>
      <c r="AK14" s="613"/>
      <c r="AL14" s="612"/>
      <c r="AM14" s="612"/>
      <c r="AN14" s="612"/>
      <c r="AO14" s="612"/>
      <c r="AP14" s="612"/>
      <c r="AQ14" s="611"/>
      <c r="AR14" s="613"/>
      <c r="AS14" s="612"/>
      <c r="AT14" s="611"/>
      <c r="AU14" s="610">
        <f>IF($AZ$3="４週",SUM(P14:AQ14),IF($AZ$3="暦月",SUM(P14:AT14),""))</f>
        <v>0</v>
      </c>
      <c r="AV14" s="609"/>
      <c r="AW14" s="608">
        <f>IF($AZ$3="４週",AU14/4,IF($AZ$3="暦月",AU14/($AZ$7/7),""))</f>
        <v>0</v>
      </c>
      <c r="AX14" s="607"/>
      <c r="AY14" s="606"/>
      <c r="AZ14" s="605"/>
      <c r="BA14" s="605"/>
      <c r="BB14" s="605"/>
      <c r="BC14" s="605"/>
      <c r="BD14" s="604"/>
    </row>
    <row r="15" spans="1:57" ht="39.950000000000003" customHeight="1" x14ac:dyDescent="0.15">
      <c r="A15" s="515"/>
      <c r="B15" s="603">
        <f>B14+1</f>
        <v>2</v>
      </c>
      <c r="C15" s="602"/>
      <c r="D15" s="601"/>
      <c r="E15" s="600"/>
      <c r="F15" s="599"/>
      <c r="G15" s="598"/>
      <c r="H15" s="597"/>
      <c r="I15" s="597"/>
      <c r="J15" s="597"/>
      <c r="K15" s="596"/>
      <c r="L15" s="595"/>
      <c r="M15" s="594"/>
      <c r="N15" s="594"/>
      <c r="O15" s="593"/>
      <c r="P15" s="592"/>
      <c r="Q15" s="591"/>
      <c r="R15" s="591"/>
      <c r="S15" s="591"/>
      <c r="T15" s="591"/>
      <c r="U15" s="591"/>
      <c r="V15" s="590"/>
      <c r="W15" s="592"/>
      <c r="X15" s="591"/>
      <c r="Y15" s="591"/>
      <c r="Z15" s="591"/>
      <c r="AA15" s="591"/>
      <c r="AB15" s="591"/>
      <c r="AC15" s="590"/>
      <c r="AD15" s="592"/>
      <c r="AE15" s="591"/>
      <c r="AF15" s="591"/>
      <c r="AG15" s="591"/>
      <c r="AH15" s="591"/>
      <c r="AI15" s="591"/>
      <c r="AJ15" s="590"/>
      <c r="AK15" s="592"/>
      <c r="AL15" s="591"/>
      <c r="AM15" s="591"/>
      <c r="AN15" s="591"/>
      <c r="AO15" s="591"/>
      <c r="AP15" s="591"/>
      <c r="AQ15" s="590"/>
      <c r="AR15" s="592"/>
      <c r="AS15" s="591"/>
      <c r="AT15" s="590"/>
      <c r="AU15" s="589">
        <f>IF($AZ$3="４週",SUM(P15:AQ15),IF($AZ$3="暦月",SUM(P15:AT15),""))</f>
        <v>0</v>
      </c>
      <c r="AV15" s="588"/>
      <c r="AW15" s="587">
        <f>IF($AZ$3="４週",AU15/4,IF($AZ$3="暦月",AU15/($AZ$7/7),""))</f>
        <v>0</v>
      </c>
      <c r="AX15" s="586"/>
      <c r="AY15" s="585"/>
      <c r="AZ15" s="584"/>
      <c r="BA15" s="584"/>
      <c r="BB15" s="584"/>
      <c r="BC15" s="584"/>
      <c r="BD15" s="583"/>
    </row>
    <row r="16" spans="1:57" ht="39.950000000000003" customHeight="1" x14ac:dyDescent="0.15">
      <c r="A16" s="515"/>
      <c r="B16" s="603">
        <f>B15+1</f>
        <v>3</v>
      </c>
      <c r="C16" s="602"/>
      <c r="D16" s="601"/>
      <c r="E16" s="600"/>
      <c r="F16" s="599"/>
      <c r="G16" s="598"/>
      <c r="H16" s="597"/>
      <c r="I16" s="597"/>
      <c r="J16" s="597"/>
      <c r="K16" s="596"/>
      <c r="L16" s="595"/>
      <c r="M16" s="594"/>
      <c r="N16" s="594"/>
      <c r="O16" s="593"/>
      <c r="P16" s="592"/>
      <c r="Q16" s="591"/>
      <c r="R16" s="591"/>
      <c r="S16" s="591"/>
      <c r="T16" s="591"/>
      <c r="U16" s="591"/>
      <c r="V16" s="590"/>
      <c r="W16" s="592"/>
      <c r="X16" s="591"/>
      <c r="Y16" s="591"/>
      <c r="Z16" s="591"/>
      <c r="AA16" s="591"/>
      <c r="AB16" s="591"/>
      <c r="AC16" s="590"/>
      <c r="AD16" s="592"/>
      <c r="AE16" s="591"/>
      <c r="AF16" s="591"/>
      <c r="AG16" s="591"/>
      <c r="AH16" s="591"/>
      <c r="AI16" s="591"/>
      <c r="AJ16" s="590"/>
      <c r="AK16" s="592"/>
      <c r="AL16" s="591"/>
      <c r="AM16" s="591"/>
      <c r="AN16" s="591"/>
      <c r="AO16" s="591"/>
      <c r="AP16" s="591"/>
      <c r="AQ16" s="590"/>
      <c r="AR16" s="592"/>
      <c r="AS16" s="591"/>
      <c r="AT16" s="590"/>
      <c r="AU16" s="589">
        <f>IF($AZ$3="４週",SUM(P16:AQ16),IF($AZ$3="暦月",SUM(P16:AT16),""))</f>
        <v>0</v>
      </c>
      <c r="AV16" s="588"/>
      <c r="AW16" s="587">
        <f>IF($AZ$3="４週",AU16/4,IF($AZ$3="暦月",AU16/($AZ$7/7),""))</f>
        <v>0</v>
      </c>
      <c r="AX16" s="586"/>
      <c r="AY16" s="585"/>
      <c r="AZ16" s="584"/>
      <c r="BA16" s="584"/>
      <c r="BB16" s="584"/>
      <c r="BC16" s="584"/>
      <c r="BD16" s="583"/>
    </row>
    <row r="17" spans="1:56" ht="39.950000000000003" customHeight="1" x14ac:dyDescent="0.15">
      <c r="A17" s="515"/>
      <c r="B17" s="603">
        <f>B16+1</f>
        <v>4</v>
      </c>
      <c r="C17" s="602"/>
      <c r="D17" s="601"/>
      <c r="E17" s="600"/>
      <c r="F17" s="599"/>
      <c r="G17" s="598"/>
      <c r="H17" s="597"/>
      <c r="I17" s="597"/>
      <c r="J17" s="597"/>
      <c r="K17" s="596"/>
      <c r="L17" s="595"/>
      <c r="M17" s="594"/>
      <c r="N17" s="594"/>
      <c r="O17" s="593"/>
      <c r="P17" s="592"/>
      <c r="Q17" s="591"/>
      <c r="R17" s="591"/>
      <c r="S17" s="591"/>
      <c r="T17" s="591"/>
      <c r="U17" s="591"/>
      <c r="V17" s="590"/>
      <c r="W17" s="592"/>
      <c r="X17" s="591"/>
      <c r="Y17" s="591"/>
      <c r="Z17" s="591"/>
      <c r="AA17" s="591"/>
      <c r="AB17" s="591"/>
      <c r="AC17" s="590"/>
      <c r="AD17" s="592"/>
      <c r="AE17" s="591"/>
      <c r="AF17" s="591"/>
      <c r="AG17" s="591"/>
      <c r="AH17" s="591"/>
      <c r="AI17" s="591"/>
      <c r="AJ17" s="590"/>
      <c r="AK17" s="592"/>
      <c r="AL17" s="591"/>
      <c r="AM17" s="591"/>
      <c r="AN17" s="591"/>
      <c r="AO17" s="591"/>
      <c r="AP17" s="591"/>
      <c r="AQ17" s="590"/>
      <c r="AR17" s="592"/>
      <c r="AS17" s="591"/>
      <c r="AT17" s="590"/>
      <c r="AU17" s="589">
        <f>IF($AZ$3="４週",SUM(P17:AQ17),IF($AZ$3="暦月",SUM(P17:AT17),""))</f>
        <v>0</v>
      </c>
      <c r="AV17" s="588"/>
      <c r="AW17" s="587">
        <f>IF($AZ$3="４週",AU17/4,IF($AZ$3="暦月",AU17/($AZ$7/7),""))</f>
        <v>0</v>
      </c>
      <c r="AX17" s="586"/>
      <c r="AY17" s="585"/>
      <c r="AZ17" s="584"/>
      <c r="BA17" s="584"/>
      <c r="BB17" s="584"/>
      <c r="BC17" s="584"/>
      <c r="BD17" s="583"/>
    </row>
    <row r="18" spans="1:56" ht="39.950000000000003" customHeight="1" x14ac:dyDescent="0.15">
      <c r="A18" s="515"/>
      <c r="B18" s="603">
        <f>B17+1</f>
        <v>5</v>
      </c>
      <c r="C18" s="602"/>
      <c r="D18" s="601"/>
      <c r="E18" s="600"/>
      <c r="F18" s="599"/>
      <c r="G18" s="598"/>
      <c r="H18" s="597"/>
      <c r="I18" s="597"/>
      <c r="J18" s="597"/>
      <c r="K18" s="596"/>
      <c r="L18" s="595"/>
      <c r="M18" s="594"/>
      <c r="N18" s="594"/>
      <c r="O18" s="593"/>
      <c r="P18" s="592"/>
      <c r="Q18" s="591"/>
      <c r="R18" s="591"/>
      <c r="S18" s="591"/>
      <c r="T18" s="591"/>
      <c r="U18" s="591"/>
      <c r="V18" s="590"/>
      <c r="W18" s="592"/>
      <c r="X18" s="591"/>
      <c r="Y18" s="591"/>
      <c r="Z18" s="591"/>
      <c r="AA18" s="591"/>
      <c r="AB18" s="591"/>
      <c r="AC18" s="590"/>
      <c r="AD18" s="592"/>
      <c r="AE18" s="591"/>
      <c r="AF18" s="591"/>
      <c r="AG18" s="591"/>
      <c r="AH18" s="591"/>
      <c r="AI18" s="591"/>
      <c r="AJ18" s="590"/>
      <c r="AK18" s="592"/>
      <c r="AL18" s="591"/>
      <c r="AM18" s="591"/>
      <c r="AN18" s="591"/>
      <c r="AO18" s="591"/>
      <c r="AP18" s="591"/>
      <c r="AQ18" s="590"/>
      <c r="AR18" s="592"/>
      <c r="AS18" s="591"/>
      <c r="AT18" s="590"/>
      <c r="AU18" s="589">
        <f>IF($AZ$3="４週",SUM(P18:AQ18),IF($AZ$3="暦月",SUM(P18:AT18),""))</f>
        <v>0</v>
      </c>
      <c r="AV18" s="588"/>
      <c r="AW18" s="587">
        <f>IF($AZ$3="４週",AU18/4,IF($AZ$3="暦月",AU18/($AZ$7/7),""))</f>
        <v>0</v>
      </c>
      <c r="AX18" s="586"/>
      <c r="AY18" s="585"/>
      <c r="AZ18" s="584"/>
      <c r="BA18" s="584"/>
      <c r="BB18" s="584"/>
      <c r="BC18" s="584"/>
      <c r="BD18" s="583"/>
    </row>
    <row r="19" spans="1:56" ht="39.950000000000003" customHeight="1" x14ac:dyDescent="0.15">
      <c r="A19" s="515"/>
      <c r="B19" s="603">
        <f>B18+1</f>
        <v>6</v>
      </c>
      <c r="C19" s="602"/>
      <c r="D19" s="601"/>
      <c r="E19" s="600"/>
      <c r="F19" s="599"/>
      <c r="G19" s="598"/>
      <c r="H19" s="597"/>
      <c r="I19" s="597"/>
      <c r="J19" s="597"/>
      <c r="K19" s="596"/>
      <c r="L19" s="595"/>
      <c r="M19" s="594"/>
      <c r="N19" s="594"/>
      <c r="O19" s="593"/>
      <c r="P19" s="592"/>
      <c r="Q19" s="591"/>
      <c r="R19" s="591"/>
      <c r="S19" s="591"/>
      <c r="T19" s="591"/>
      <c r="U19" s="591"/>
      <c r="V19" s="590"/>
      <c r="W19" s="592"/>
      <c r="X19" s="591"/>
      <c r="Y19" s="591"/>
      <c r="Z19" s="591"/>
      <c r="AA19" s="591"/>
      <c r="AB19" s="591"/>
      <c r="AC19" s="590"/>
      <c r="AD19" s="592"/>
      <c r="AE19" s="591"/>
      <c r="AF19" s="591"/>
      <c r="AG19" s="591"/>
      <c r="AH19" s="591"/>
      <c r="AI19" s="591"/>
      <c r="AJ19" s="590"/>
      <c r="AK19" s="592"/>
      <c r="AL19" s="591"/>
      <c r="AM19" s="591"/>
      <c r="AN19" s="591"/>
      <c r="AO19" s="591"/>
      <c r="AP19" s="591"/>
      <c r="AQ19" s="590"/>
      <c r="AR19" s="592"/>
      <c r="AS19" s="591"/>
      <c r="AT19" s="590"/>
      <c r="AU19" s="589">
        <f>IF($AZ$3="４週",SUM(P19:AQ19),IF($AZ$3="暦月",SUM(P19:AT19),""))</f>
        <v>0</v>
      </c>
      <c r="AV19" s="588"/>
      <c r="AW19" s="587">
        <f>IF($AZ$3="４週",AU19/4,IF($AZ$3="暦月",AU19/($AZ$7/7),""))</f>
        <v>0</v>
      </c>
      <c r="AX19" s="586"/>
      <c r="AY19" s="585"/>
      <c r="AZ19" s="584"/>
      <c r="BA19" s="584"/>
      <c r="BB19" s="584"/>
      <c r="BC19" s="584"/>
      <c r="BD19" s="583"/>
    </row>
    <row r="20" spans="1:56" ht="39.950000000000003" customHeight="1" x14ac:dyDescent="0.15">
      <c r="A20" s="515"/>
      <c r="B20" s="603">
        <f>B19+1</f>
        <v>7</v>
      </c>
      <c r="C20" s="602"/>
      <c r="D20" s="601"/>
      <c r="E20" s="600"/>
      <c r="F20" s="599"/>
      <c r="G20" s="598"/>
      <c r="H20" s="597"/>
      <c r="I20" s="597"/>
      <c r="J20" s="597"/>
      <c r="K20" s="596"/>
      <c r="L20" s="595"/>
      <c r="M20" s="594"/>
      <c r="N20" s="594"/>
      <c r="O20" s="593"/>
      <c r="P20" s="592"/>
      <c r="Q20" s="591"/>
      <c r="R20" s="591"/>
      <c r="S20" s="591"/>
      <c r="T20" s="591"/>
      <c r="U20" s="591"/>
      <c r="V20" s="590"/>
      <c r="W20" s="592"/>
      <c r="X20" s="591"/>
      <c r="Y20" s="591"/>
      <c r="Z20" s="591"/>
      <c r="AA20" s="591"/>
      <c r="AB20" s="591"/>
      <c r="AC20" s="590"/>
      <c r="AD20" s="592"/>
      <c r="AE20" s="591"/>
      <c r="AF20" s="591"/>
      <c r="AG20" s="591"/>
      <c r="AH20" s="591"/>
      <c r="AI20" s="591"/>
      <c r="AJ20" s="590"/>
      <c r="AK20" s="592"/>
      <c r="AL20" s="591"/>
      <c r="AM20" s="591"/>
      <c r="AN20" s="591"/>
      <c r="AO20" s="591"/>
      <c r="AP20" s="591"/>
      <c r="AQ20" s="590"/>
      <c r="AR20" s="592"/>
      <c r="AS20" s="591"/>
      <c r="AT20" s="590"/>
      <c r="AU20" s="589">
        <f>IF($AZ$3="４週",SUM(P20:AQ20),IF($AZ$3="暦月",SUM(P20:AT20),""))</f>
        <v>0</v>
      </c>
      <c r="AV20" s="588"/>
      <c r="AW20" s="587">
        <f>IF($AZ$3="４週",AU20/4,IF($AZ$3="暦月",AU20/($AZ$7/7),""))</f>
        <v>0</v>
      </c>
      <c r="AX20" s="586"/>
      <c r="AY20" s="585"/>
      <c r="AZ20" s="584"/>
      <c r="BA20" s="584"/>
      <c r="BB20" s="584"/>
      <c r="BC20" s="584"/>
      <c r="BD20" s="583"/>
    </row>
    <row r="21" spans="1:56" ht="39.950000000000003" customHeight="1" x14ac:dyDescent="0.15">
      <c r="A21" s="515"/>
      <c r="B21" s="603">
        <f>B20+1</f>
        <v>8</v>
      </c>
      <c r="C21" s="602"/>
      <c r="D21" s="601"/>
      <c r="E21" s="600"/>
      <c r="F21" s="599"/>
      <c r="G21" s="598"/>
      <c r="H21" s="597"/>
      <c r="I21" s="597"/>
      <c r="J21" s="597"/>
      <c r="K21" s="596"/>
      <c r="L21" s="595"/>
      <c r="M21" s="594"/>
      <c r="N21" s="594"/>
      <c r="O21" s="593"/>
      <c r="P21" s="592"/>
      <c r="Q21" s="591"/>
      <c r="R21" s="591"/>
      <c r="S21" s="591"/>
      <c r="T21" s="591"/>
      <c r="U21" s="591"/>
      <c r="V21" s="590"/>
      <c r="W21" s="592"/>
      <c r="X21" s="591"/>
      <c r="Y21" s="591"/>
      <c r="Z21" s="591"/>
      <c r="AA21" s="591"/>
      <c r="AB21" s="591"/>
      <c r="AC21" s="590"/>
      <c r="AD21" s="592"/>
      <c r="AE21" s="591"/>
      <c r="AF21" s="591"/>
      <c r="AG21" s="591"/>
      <c r="AH21" s="591"/>
      <c r="AI21" s="591"/>
      <c r="AJ21" s="590"/>
      <c r="AK21" s="592"/>
      <c r="AL21" s="591"/>
      <c r="AM21" s="591"/>
      <c r="AN21" s="591"/>
      <c r="AO21" s="591"/>
      <c r="AP21" s="591"/>
      <c r="AQ21" s="590"/>
      <c r="AR21" s="592"/>
      <c r="AS21" s="591"/>
      <c r="AT21" s="590"/>
      <c r="AU21" s="589">
        <f>IF($AZ$3="４週",SUM(P21:AQ21),IF($AZ$3="暦月",SUM(P21:AT21),""))</f>
        <v>0</v>
      </c>
      <c r="AV21" s="588"/>
      <c r="AW21" s="587">
        <f>IF($AZ$3="４週",AU21/4,IF($AZ$3="暦月",AU21/($AZ$7/7),""))</f>
        <v>0</v>
      </c>
      <c r="AX21" s="586"/>
      <c r="AY21" s="585"/>
      <c r="AZ21" s="584"/>
      <c r="BA21" s="584"/>
      <c r="BB21" s="584"/>
      <c r="BC21" s="584"/>
      <c r="BD21" s="583"/>
    </row>
    <row r="22" spans="1:56" ht="39.950000000000003" customHeight="1" x14ac:dyDescent="0.15">
      <c r="A22" s="515"/>
      <c r="B22" s="603">
        <f>B21+1</f>
        <v>9</v>
      </c>
      <c r="C22" s="602"/>
      <c r="D22" s="601"/>
      <c r="E22" s="600"/>
      <c r="F22" s="599"/>
      <c r="G22" s="598"/>
      <c r="H22" s="597"/>
      <c r="I22" s="597"/>
      <c r="J22" s="597"/>
      <c r="K22" s="596"/>
      <c r="L22" s="595"/>
      <c r="M22" s="594"/>
      <c r="N22" s="594"/>
      <c r="O22" s="593"/>
      <c r="P22" s="592"/>
      <c r="Q22" s="591"/>
      <c r="R22" s="591"/>
      <c r="S22" s="591"/>
      <c r="T22" s="591"/>
      <c r="U22" s="591"/>
      <c r="V22" s="590"/>
      <c r="W22" s="592"/>
      <c r="X22" s="591"/>
      <c r="Y22" s="591"/>
      <c r="Z22" s="591"/>
      <c r="AA22" s="591"/>
      <c r="AB22" s="591"/>
      <c r="AC22" s="590"/>
      <c r="AD22" s="592"/>
      <c r="AE22" s="591"/>
      <c r="AF22" s="591"/>
      <c r="AG22" s="591"/>
      <c r="AH22" s="591"/>
      <c r="AI22" s="591"/>
      <c r="AJ22" s="590"/>
      <c r="AK22" s="592"/>
      <c r="AL22" s="591"/>
      <c r="AM22" s="591"/>
      <c r="AN22" s="591"/>
      <c r="AO22" s="591"/>
      <c r="AP22" s="591"/>
      <c r="AQ22" s="590"/>
      <c r="AR22" s="592"/>
      <c r="AS22" s="591"/>
      <c r="AT22" s="590"/>
      <c r="AU22" s="589">
        <f>IF($AZ$3="４週",SUM(P22:AQ22),IF($AZ$3="暦月",SUM(P22:AT22),""))</f>
        <v>0</v>
      </c>
      <c r="AV22" s="588"/>
      <c r="AW22" s="587">
        <f>IF($AZ$3="４週",AU22/4,IF($AZ$3="暦月",AU22/($AZ$7/7),""))</f>
        <v>0</v>
      </c>
      <c r="AX22" s="586"/>
      <c r="AY22" s="585"/>
      <c r="AZ22" s="584"/>
      <c r="BA22" s="584"/>
      <c r="BB22" s="584"/>
      <c r="BC22" s="584"/>
      <c r="BD22" s="583"/>
    </row>
    <row r="23" spans="1:56" ht="39.950000000000003" customHeight="1" x14ac:dyDescent="0.15">
      <c r="A23" s="515"/>
      <c r="B23" s="603">
        <f>B22+1</f>
        <v>10</v>
      </c>
      <c r="C23" s="602"/>
      <c r="D23" s="601"/>
      <c r="E23" s="600"/>
      <c r="F23" s="599"/>
      <c r="G23" s="598"/>
      <c r="H23" s="597"/>
      <c r="I23" s="597"/>
      <c r="J23" s="597"/>
      <c r="K23" s="596"/>
      <c r="L23" s="595"/>
      <c r="M23" s="594"/>
      <c r="N23" s="594"/>
      <c r="O23" s="593"/>
      <c r="P23" s="592"/>
      <c r="Q23" s="591"/>
      <c r="R23" s="591"/>
      <c r="S23" s="591"/>
      <c r="T23" s="591"/>
      <c r="U23" s="591"/>
      <c r="V23" s="590"/>
      <c r="W23" s="592"/>
      <c r="X23" s="591"/>
      <c r="Y23" s="591"/>
      <c r="Z23" s="591"/>
      <c r="AA23" s="591"/>
      <c r="AB23" s="591"/>
      <c r="AC23" s="590"/>
      <c r="AD23" s="592"/>
      <c r="AE23" s="591"/>
      <c r="AF23" s="591"/>
      <c r="AG23" s="591"/>
      <c r="AH23" s="591"/>
      <c r="AI23" s="591"/>
      <c r="AJ23" s="590"/>
      <c r="AK23" s="592"/>
      <c r="AL23" s="591"/>
      <c r="AM23" s="591"/>
      <c r="AN23" s="591"/>
      <c r="AO23" s="591"/>
      <c r="AP23" s="591"/>
      <c r="AQ23" s="590"/>
      <c r="AR23" s="592"/>
      <c r="AS23" s="591"/>
      <c r="AT23" s="590"/>
      <c r="AU23" s="589">
        <f>IF($AZ$3="４週",SUM(P23:AQ23),IF($AZ$3="暦月",SUM(P23:AT23),""))</f>
        <v>0</v>
      </c>
      <c r="AV23" s="588"/>
      <c r="AW23" s="587">
        <f>IF($AZ$3="４週",AU23/4,IF($AZ$3="暦月",AU23/($AZ$7/7),""))</f>
        <v>0</v>
      </c>
      <c r="AX23" s="586"/>
      <c r="AY23" s="585"/>
      <c r="AZ23" s="584"/>
      <c r="BA23" s="584"/>
      <c r="BB23" s="584"/>
      <c r="BC23" s="584"/>
      <c r="BD23" s="583"/>
    </row>
    <row r="24" spans="1:56" ht="39.950000000000003" customHeight="1" x14ac:dyDescent="0.15">
      <c r="A24" s="515"/>
      <c r="B24" s="603">
        <f>B23+1</f>
        <v>11</v>
      </c>
      <c r="C24" s="602"/>
      <c r="D24" s="601"/>
      <c r="E24" s="600"/>
      <c r="F24" s="599"/>
      <c r="G24" s="598"/>
      <c r="H24" s="597"/>
      <c r="I24" s="597"/>
      <c r="J24" s="597"/>
      <c r="K24" s="596"/>
      <c r="L24" s="595"/>
      <c r="M24" s="594"/>
      <c r="N24" s="594"/>
      <c r="O24" s="593"/>
      <c r="P24" s="592"/>
      <c r="Q24" s="591"/>
      <c r="R24" s="591"/>
      <c r="S24" s="591"/>
      <c r="T24" s="591"/>
      <c r="U24" s="591"/>
      <c r="V24" s="590"/>
      <c r="W24" s="592"/>
      <c r="X24" s="591"/>
      <c r="Y24" s="591"/>
      <c r="Z24" s="591"/>
      <c r="AA24" s="591"/>
      <c r="AB24" s="591"/>
      <c r="AC24" s="590"/>
      <c r="AD24" s="592"/>
      <c r="AE24" s="591"/>
      <c r="AF24" s="591"/>
      <c r="AG24" s="591"/>
      <c r="AH24" s="591"/>
      <c r="AI24" s="591"/>
      <c r="AJ24" s="590"/>
      <c r="AK24" s="592"/>
      <c r="AL24" s="591"/>
      <c r="AM24" s="591"/>
      <c r="AN24" s="591"/>
      <c r="AO24" s="591"/>
      <c r="AP24" s="591"/>
      <c r="AQ24" s="590"/>
      <c r="AR24" s="592"/>
      <c r="AS24" s="591"/>
      <c r="AT24" s="590"/>
      <c r="AU24" s="589">
        <f>IF($AZ$3="４週",SUM(P24:AQ24),IF($AZ$3="暦月",SUM(P24:AT24),""))</f>
        <v>0</v>
      </c>
      <c r="AV24" s="588"/>
      <c r="AW24" s="587">
        <f>IF($AZ$3="４週",AU24/4,IF($AZ$3="暦月",AU24/($AZ$7/7),""))</f>
        <v>0</v>
      </c>
      <c r="AX24" s="586"/>
      <c r="AY24" s="585"/>
      <c r="AZ24" s="584"/>
      <c r="BA24" s="584"/>
      <c r="BB24" s="584"/>
      <c r="BC24" s="584"/>
      <c r="BD24" s="583"/>
    </row>
    <row r="25" spans="1:56" ht="39.950000000000003" customHeight="1" x14ac:dyDescent="0.15">
      <c r="A25" s="515"/>
      <c r="B25" s="603">
        <f>B24+1</f>
        <v>12</v>
      </c>
      <c r="C25" s="602"/>
      <c r="D25" s="601"/>
      <c r="E25" s="600"/>
      <c r="F25" s="599"/>
      <c r="G25" s="598"/>
      <c r="H25" s="597"/>
      <c r="I25" s="597"/>
      <c r="J25" s="597"/>
      <c r="K25" s="596"/>
      <c r="L25" s="595"/>
      <c r="M25" s="594"/>
      <c r="N25" s="594"/>
      <c r="O25" s="593"/>
      <c r="P25" s="592"/>
      <c r="Q25" s="591"/>
      <c r="R25" s="591"/>
      <c r="S25" s="591"/>
      <c r="T25" s="591"/>
      <c r="U25" s="591"/>
      <c r="V25" s="590"/>
      <c r="W25" s="592"/>
      <c r="X25" s="591"/>
      <c r="Y25" s="591"/>
      <c r="Z25" s="591"/>
      <c r="AA25" s="591"/>
      <c r="AB25" s="591"/>
      <c r="AC25" s="590"/>
      <c r="AD25" s="592"/>
      <c r="AE25" s="591"/>
      <c r="AF25" s="591"/>
      <c r="AG25" s="591"/>
      <c r="AH25" s="591"/>
      <c r="AI25" s="591"/>
      <c r="AJ25" s="590"/>
      <c r="AK25" s="592"/>
      <c r="AL25" s="591"/>
      <c r="AM25" s="591"/>
      <c r="AN25" s="591"/>
      <c r="AO25" s="591"/>
      <c r="AP25" s="591"/>
      <c r="AQ25" s="590"/>
      <c r="AR25" s="592"/>
      <c r="AS25" s="591"/>
      <c r="AT25" s="590"/>
      <c r="AU25" s="589">
        <f>IF($AZ$3="４週",SUM(P25:AQ25),IF($AZ$3="暦月",SUM(P25:AT25),""))</f>
        <v>0</v>
      </c>
      <c r="AV25" s="588"/>
      <c r="AW25" s="587">
        <f>IF($AZ$3="４週",AU25/4,IF($AZ$3="暦月",AU25/($AZ$7/7),""))</f>
        <v>0</v>
      </c>
      <c r="AX25" s="586"/>
      <c r="AY25" s="585"/>
      <c r="AZ25" s="584"/>
      <c r="BA25" s="584"/>
      <c r="BB25" s="584"/>
      <c r="BC25" s="584"/>
      <c r="BD25" s="583"/>
    </row>
    <row r="26" spans="1:56" ht="39.950000000000003" customHeight="1" x14ac:dyDescent="0.15">
      <c r="A26" s="515"/>
      <c r="B26" s="603">
        <f>B25+1</f>
        <v>13</v>
      </c>
      <c r="C26" s="602"/>
      <c r="D26" s="601"/>
      <c r="E26" s="600"/>
      <c r="F26" s="599"/>
      <c r="G26" s="598"/>
      <c r="H26" s="597"/>
      <c r="I26" s="597"/>
      <c r="J26" s="597"/>
      <c r="K26" s="596"/>
      <c r="L26" s="595"/>
      <c r="M26" s="594"/>
      <c r="N26" s="594"/>
      <c r="O26" s="593"/>
      <c r="P26" s="592"/>
      <c r="Q26" s="591"/>
      <c r="R26" s="591"/>
      <c r="S26" s="591"/>
      <c r="T26" s="591"/>
      <c r="U26" s="591"/>
      <c r="V26" s="590"/>
      <c r="W26" s="592"/>
      <c r="X26" s="591"/>
      <c r="Y26" s="591"/>
      <c r="Z26" s="591"/>
      <c r="AA26" s="591"/>
      <c r="AB26" s="591"/>
      <c r="AC26" s="590"/>
      <c r="AD26" s="592"/>
      <c r="AE26" s="591"/>
      <c r="AF26" s="591"/>
      <c r="AG26" s="591"/>
      <c r="AH26" s="591"/>
      <c r="AI26" s="591"/>
      <c r="AJ26" s="590"/>
      <c r="AK26" s="592"/>
      <c r="AL26" s="591"/>
      <c r="AM26" s="591"/>
      <c r="AN26" s="591"/>
      <c r="AO26" s="591"/>
      <c r="AP26" s="591"/>
      <c r="AQ26" s="590"/>
      <c r="AR26" s="592"/>
      <c r="AS26" s="591"/>
      <c r="AT26" s="590"/>
      <c r="AU26" s="589">
        <f>IF($AZ$3="４週",SUM(P26:AQ26),IF($AZ$3="暦月",SUM(P26:AT26),""))</f>
        <v>0</v>
      </c>
      <c r="AV26" s="588"/>
      <c r="AW26" s="587">
        <f>IF($AZ$3="４週",AU26/4,IF($AZ$3="暦月",AU26/($AZ$7/7),""))</f>
        <v>0</v>
      </c>
      <c r="AX26" s="586"/>
      <c r="AY26" s="585"/>
      <c r="AZ26" s="584"/>
      <c r="BA26" s="584"/>
      <c r="BB26" s="584"/>
      <c r="BC26" s="584"/>
      <c r="BD26" s="583"/>
    </row>
    <row r="27" spans="1:56" ht="39.950000000000003" customHeight="1" x14ac:dyDescent="0.15">
      <c r="A27" s="515"/>
      <c r="B27" s="603">
        <f>B26+1</f>
        <v>14</v>
      </c>
      <c r="C27" s="602"/>
      <c r="D27" s="601"/>
      <c r="E27" s="600"/>
      <c r="F27" s="599"/>
      <c r="G27" s="598"/>
      <c r="H27" s="597"/>
      <c r="I27" s="597"/>
      <c r="J27" s="597"/>
      <c r="K27" s="596"/>
      <c r="L27" s="595"/>
      <c r="M27" s="594"/>
      <c r="N27" s="594"/>
      <c r="O27" s="593"/>
      <c r="P27" s="592"/>
      <c r="Q27" s="591"/>
      <c r="R27" s="591"/>
      <c r="S27" s="591"/>
      <c r="T27" s="591"/>
      <c r="U27" s="591"/>
      <c r="V27" s="590"/>
      <c r="W27" s="592"/>
      <c r="X27" s="591"/>
      <c r="Y27" s="591"/>
      <c r="Z27" s="591"/>
      <c r="AA27" s="591"/>
      <c r="AB27" s="591"/>
      <c r="AC27" s="590"/>
      <c r="AD27" s="592"/>
      <c r="AE27" s="591"/>
      <c r="AF27" s="591"/>
      <c r="AG27" s="591"/>
      <c r="AH27" s="591"/>
      <c r="AI27" s="591"/>
      <c r="AJ27" s="590"/>
      <c r="AK27" s="592"/>
      <c r="AL27" s="591"/>
      <c r="AM27" s="591"/>
      <c r="AN27" s="591"/>
      <c r="AO27" s="591"/>
      <c r="AP27" s="591"/>
      <c r="AQ27" s="590"/>
      <c r="AR27" s="592"/>
      <c r="AS27" s="591"/>
      <c r="AT27" s="590"/>
      <c r="AU27" s="589">
        <f>IF($AZ$3="４週",SUM(P27:AQ27),IF($AZ$3="暦月",SUM(P27:AT27),""))</f>
        <v>0</v>
      </c>
      <c r="AV27" s="588"/>
      <c r="AW27" s="587">
        <f>IF($AZ$3="４週",AU27/4,IF($AZ$3="暦月",AU27/($AZ$7/7),""))</f>
        <v>0</v>
      </c>
      <c r="AX27" s="586"/>
      <c r="AY27" s="585"/>
      <c r="AZ27" s="584"/>
      <c r="BA27" s="584"/>
      <c r="BB27" s="584"/>
      <c r="BC27" s="584"/>
      <c r="BD27" s="583"/>
    </row>
    <row r="28" spans="1:56" ht="39.950000000000003" customHeight="1" x14ac:dyDescent="0.15">
      <c r="A28" s="515"/>
      <c r="B28" s="603">
        <f>B27+1</f>
        <v>15</v>
      </c>
      <c r="C28" s="602"/>
      <c r="D28" s="601"/>
      <c r="E28" s="600"/>
      <c r="F28" s="599"/>
      <c r="G28" s="598"/>
      <c r="H28" s="597"/>
      <c r="I28" s="597"/>
      <c r="J28" s="597"/>
      <c r="K28" s="596"/>
      <c r="L28" s="595"/>
      <c r="M28" s="594"/>
      <c r="N28" s="594"/>
      <c r="O28" s="593"/>
      <c r="P28" s="592"/>
      <c r="Q28" s="591"/>
      <c r="R28" s="591"/>
      <c r="S28" s="591"/>
      <c r="T28" s="591"/>
      <c r="U28" s="591"/>
      <c r="V28" s="590"/>
      <c r="W28" s="592"/>
      <c r="X28" s="591"/>
      <c r="Y28" s="591"/>
      <c r="Z28" s="591"/>
      <c r="AA28" s="591"/>
      <c r="AB28" s="591"/>
      <c r="AC28" s="590"/>
      <c r="AD28" s="592"/>
      <c r="AE28" s="591"/>
      <c r="AF28" s="591"/>
      <c r="AG28" s="591"/>
      <c r="AH28" s="591"/>
      <c r="AI28" s="591"/>
      <c r="AJ28" s="590"/>
      <c r="AK28" s="592"/>
      <c r="AL28" s="591"/>
      <c r="AM28" s="591"/>
      <c r="AN28" s="591"/>
      <c r="AO28" s="591"/>
      <c r="AP28" s="591"/>
      <c r="AQ28" s="590"/>
      <c r="AR28" s="592"/>
      <c r="AS28" s="591"/>
      <c r="AT28" s="590"/>
      <c r="AU28" s="589">
        <f>IF($AZ$3="４週",SUM(P28:AQ28),IF($AZ$3="暦月",SUM(P28:AT28),""))</f>
        <v>0</v>
      </c>
      <c r="AV28" s="588"/>
      <c r="AW28" s="587">
        <f>IF($AZ$3="４週",AU28/4,IF($AZ$3="暦月",AU28/($AZ$7/7),""))</f>
        <v>0</v>
      </c>
      <c r="AX28" s="586"/>
      <c r="AY28" s="585"/>
      <c r="AZ28" s="584"/>
      <c r="BA28" s="584"/>
      <c r="BB28" s="584"/>
      <c r="BC28" s="584"/>
      <c r="BD28" s="583"/>
    </row>
    <row r="29" spans="1:56" ht="39.950000000000003" hidden="1" customHeight="1" x14ac:dyDescent="0.15">
      <c r="A29" s="515"/>
      <c r="B29" s="603">
        <f>B28+1</f>
        <v>16</v>
      </c>
      <c r="C29" s="602"/>
      <c r="D29" s="601"/>
      <c r="E29" s="600"/>
      <c r="F29" s="599"/>
      <c r="G29" s="598"/>
      <c r="H29" s="597"/>
      <c r="I29" s="597"/>
      <c r="J29" s="597"/>
      <c r="K29" s="596"/>
      <c r="L29" s="595"/>
      <c r="M29" s="594"/>
      <c r="N29" s="594"/>
      <c r="O29" s="593"/>
      <c r="P29" s="592"/>
      <c r="Q29" s="591"/>
      <c r="R29" s="591"/>
      <c r="S29" s="591"/>
      <c r="T29" s="591"/>
      <c r="U29" s="591"/>
      <c r="V29" s="590"/>
      <c r="W29" s="592"/>
      <c r="X29" s="591"/>
      <c r="Y29" s="591"/>
      <c r="Z29" s="591"/>
      <c r="AA29" s="591"/>
      <c r="AB29" s="591"/>
      <c r="AC29" s="590"/>
      <c r="AD29" s="592"/>
      <c r="AE29" s="591"/>
      <c r="AF29" s="591"/>
      <c r="AG29" s="591"/>
      <c r="AH29" s="591"/>
      <c r="AI29" s="591"/>
      <c r="AJ29" s="590"/>
      <c r="AK29" s="592"/>
      <c r="AL29" s="591"/>
      <c r="AM29" s="591"/>
      <c r="AN29" s="591"/>
      <c r="AO29" s="591"/>
      <c r="AP29" s="591"/>
      <c r="AQ29" s="590"/>
      <c r="AR29" s="592"/>
      <c r="AS29" s="591"/>
      <c r="AT29" s="590"/>
      <c r="AU29" s="589">
        <f>IF($AZ$3="４週",SUM(P29:AQ29),IF($AZ$3="暦月",SUM(P29:AT29),""))</f>
        <v>0</v>
      </c>
      <c r="AV29" s="588"/>
      <c r="AW29" s="587">
        <f>IF($AZ$3="４週",AU29/4,IF($AZ$3="暦月",AU29/($AZ$7/7),""))</f>
        <v>0</v>
      </c>
      <c r="AX29" s="586"/>
      <c r="AY29" s="585"/>
      <c r="AZ29" s="584"/>
      <c r="BA29" s="584"/>
      <c r="BB29" s="584"/>
      <c r="BC29" s="584"/>
      <c r="BD29" s="583"/>
    </row>
    <row r="30" spans="1:56" ht="39.950000000000003" hidden="1" customHeight="1" x14ac:dyDescent="0.15">
      <c r="A30" s="515"/>
      <c r="B30" s="603">
        <f>B29+1</f>
        <v>17</v>
      </c>
      <c r="C30" s="602"/>
      <c r="D30" s="601"/>
      <c r="E30" s="600"/>
      <c r="F30" s="599"/>
      <c r="G30" s="598"/>
      <c r="H30" s="597"/>
      <c r="I30" s="597"/>
      <c r="J30" s="597"/>
      <c r="K30" s="596"/>
      <c r="L30" s="595"/>
      <c r="M30" s="594"/>
      <c r="N30" s="594"/>
      <c r="O30" s="593"/>
      <c r="P30" s="592"/>
      <c r="Q30" s="591"/>
      <c r="R30" s="591"/>
      <c r="S30" s="591"/>
      <c r="T30" s="591"/>
      <c r="U30" s="591"/>
      <c r="V30" s="590"/>
      <c r="W30" s="592"/>
      <c r="X30" s="591"/>
      <c r="Y30" s="591"/>
      <c r="Z30" s="591"/>
      <c r="AA30" s="591"/>
      <c r="AB30" s="591"/>
      <c r="AC30" s="590"/>
      <c r="AD30" s="592"/>
      <c r="AE30" s="591"/>
      <c r="AF30" s="591"/>
      <c r="AG30" s="591"/>
      <c r="AH30" s="591"/>
      <c r="AI30" s="591"/>
      <c r="AJ30" s="590"/>
      <c r="AK30" s="592"/>
      <c r="AL30" s="591"/>
      <c r="AM30" s="591"/>
      <c r="AN30" s="591"/>
      <c r="AO30" s="591"/>
      <c r="AP30" s="591"/>
      <c r="AQ30" s="590"/>
      <c r="AR30" s="592"/>
      <c r="AS30" s="591"/>
      <c r="AT30" s="590"/>
      <c r="AU30" s="589">
        <f>IF($AZ$3="４週",SUM(P30:AQ30),IF($AZ$3="暦月",SUM(P30:AT30),""))</f>
        <v>0</v>
      </c>
      <c r="AV30" s="588"/>
      <c r="AW30" s="587">
        <f>IF($AZ$3="４週",AU30/4,IF($AZ$3="暦月",AU30/($AZ$7/7),""))</f>
        <v>0</v>
      </c>
      <c r="AX30" s="586"/>
      <c r="AY30" s="585"/>
      <c r="AZ30" s="584"/>
      <c r="BA30" s="584"/>
      <c r="BB30" s="584"/>
      <c r="BC30" s="584"/>
      <c r="BD30" s="583"/>
    </row>
    <row r="31" spans="1:56" ht="39.950000000000003" hidden="1" customHeight="1" thickBot="1" x14ac:dyDescent="0.2">
      <c r="A31" s="515"/>
      <c r="B31" s="582">
        <f>B30+1</f>
        <v>18</v>
      </c>
      <c r="C31" s="581"/>
      <c r="D31" s="580"/>
      <c r="E31" s="579"/>
      <c r="F31" s="578"/>
      <c r="G31" s="577"/>
      <c r="H31" s="576"/>
      <c r="I31" s="576"/>
      <c r="J31" s="576"/>
      <c r="K31" s="575"/>
      <c r="L31" s="574"/>
      <c r="M31" s="573"/>
      <c r="N31" s="573"/>
      <c r="O31" s="572"/>
      <c r="P31" s="571"/>
      <c r="Q31" s="570"/>
      <c r="R31" s="570"/>
      <c r="S31" s="570"/>
      <c r="T31" s="570"/>
      <c r="U31" s="570"/>
      <c r="V31" s="569"/>
      <c r="W31" s="571"/>
      <c r="X31" s="570"/>
      <c r="Y31" s="570"/>
      <c r="Z31" s="570"/>
      <c r="AA31" s="570"/>
      <c r="AB31" s="570"/>
      <c r="AC31" s="569"/>
      <c r="AD31" s="571"/>
      <c r="AE31" s="570"/>
      <c r="AF31" s="570"/>
      <c r="AG31" s="570"/>
      <c r="AH31" s="570"/>
      <c r="AI31" s="570"/>
      <c r="AJ31" s="569"/>
      <c r="AK31" s="571"/>
      <c r="AL31" s="570"/>
      <c r="AM31" s="570"/>
      <c r="AN31" s="570"/>
      <c r="AO31" s="570"/>
      <c r="AP31" s="570"/>
      <c r="AQ31" s="569"/>
      <c r="AR31" s="571"/>
      <c r="AS31" s="570"/>
      <c r="AT31" s="569"/>
      <c r="AU31" s="568">
        <f>IF($AZ$3="４週",SUM(P31:AQ31),IF($AZ$3="暦月",SUM(P31:AT31),""))</f>
        <v>0</v>
      </c>
      <c r="AV31" s="567"/>
      <c r="AW31" s="566">
        <f>IF($AZ$3="４週",AU31/4,IF($AZ$3="暦月",AU31/($AZ$7/7),""))</f>
        <v>0</v>
      </c>
      <c r="AX31" s="565"/>
      <c r="AY31" s="564"/>
      <c r="AZ31" s="563"/>
      <c r="BA31" s="563"/>
      <c r="BB31" s="563"/>
      <c r="BC31" s="563"/>
      <c r="BD31" s="562"/>
    </row>
    <row r="32" spans="1:56" ht="20.25" customHeight="1" x14ac:dyDescent="0.15">
      <c r="A32" s="515"/>
      <c r="B32" s="515"/>
      <c r="C32" s="561"/>
      <c r="D32" s="560"/>
      <c r="E32" s="559"/>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58"/>
      <c r="AD32" s="510"/>
      <c r="AE32" s="510"/>
      <c r="AF32" s="510"/>
      <c r="AG32" s="510"/>
      <c r="AH32" s="510"/>
      <c r="AI32" s="510"/>
      <c r="AJ32" s="510"/>
      <c r="AK32" s="510"/>
      <c r="AL32" s="510"/>
      <c r="AM32" s="510"/>
      <c r="AN32" s="510"/>
      <c r="AO32" s="510"/>
      <c r="AP32" s="510"/>
      <c r="AQ32" s="510"/>
      <c r="AR32" s="510"/>
      <c r="AS32" s="510"/>
      <c r="AT32" s="510"/>
      <c r="AU32" s="510"/>
      <c r="AV32" s="515"/>
      <c r="AW32" s="515"/>
      <c r="AX32" s="515"/>
      <c r="AY32" s="515"/>
      <c r="AZ32" s="515"/>
      <c r="BA32" s="515"/>
      <c r="BB32" s="515"/>
      <c r="BC32" s="515"/>
      <c r="BD32" s="515"/>
    </row>
    <row r="33" spans="1:56" ht="20.25" customHeight="1" x14ac:dyDescent="0.15">
      <c r="A33" s="515"/>
      <c r="B33" s="511" t="s">
        <v>586</v>
      </c>
      <c r="C33" s="511"/>
      <c r="D33" s="511"/>
      <c r="E33" s="511"/>
      <c r="F33" s="511"/>
      <c r="G33" s="511"/>
      <c r="H33" s="511"/>
      <c r="I33" s="511"/>
      <c r="J33" s="511"/>
      <c r="K33" s="511"/>
      <c r="L33" s="514"/>
      <c r="M33" s="511"/>
      <c r="N33" s="511"/>
      <c r="O33" s="511"/>
      <c r="P33" s="511"/>
      <c r="Q33" s="511"/>
      <c r="R33" s="511"/>
      <c r="S33" s="511"/>
      <c r="T33" s="511" t="s">
        <v>585</v>
      </c>
      <c r="U33" s="511"/>
      <c r="V33" s="511"/>
      <c r="W33" s="511"/>
      <c r="X33" s="511"/>
      <c r="Y33" s="511"/>
      <c r="Z33" s="528"/>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row>
    <row r="34" spans="1:56" ht="20.25" customHeight="1" x14ac:dyDescent="0.15">
      <c r="A34" s="515"/>
      <c r="B34" s="511"/>
      <c r="C34" s="557" t="s">
        <v>584</v>
      </c>
      <c r="D34" s="557"/>
      <c r="E34" s="557" t="s">
        <v>583</v>
      </c>
      <c r="F34" s="557"/>
      <c r="G34" s="557"/>
      <c r="H34" s="557"/>
      <c r="I34" s="511"/>
      <c r="J34" s="556" t="s">
        <v>582</v>
      </c>
      <c r="K34" s="556"/>
      <c r="L34" s="556"/>
      <c r="M34" s="556"/>
      <c r="N34" s="527"/>
      <c r="O34" s="527"/>
      <c r="P34" s="555" t="s">
        <v>558</v>
      </c>
      <c r="Q34" s="555"/>
      <c r="R34" s="511"/>
      <c r="S34" s="511"/>
      <c r="T34" s="525" t="s">
        <v>581</v>
      </c>
      <c r="U34" s="523"/>
      <c r="V34" s="525" t="s">
        <v>580</v>
      </c>
      <c r="W34" s="524"/>
      <c r="X34" s="524"/>
      <c r="Y34" s="523"/>
      <c r="Z34" s="528"/>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row>
    <row r="35" spans="1:56" ht="20.25" customHeight="1" x14ac:dyDescent="0.15">
      <c r="A35" s="515"/>
      <c r="B35" s="511"/>
      <c r="C35" s="526"/>
      <c r="D35" s="526"/>
      <c r="E35" s="526" t="s">
        <v>579</v>
      </c>
      <c r="F35" s="526"/>
      <c r="G35" s="526" t="s">
        <v>578</v>
      </c>
      <c r="H35" s="526"/>
      <c r="I35" s="511"/>
      <c r="J35" s="526" t="s">
        <v>579</v>
      </c>
      <c r="K35" s="526"/>
      <c r="L35" s="526" t="s">
        <v>578</v>
      </c>
      <c r="M35" s="526"/>
      <c r="N35" s="527"/>
      <c r="O35" s="527"/>
      <c r="P35" s="555" t="s">
        <v>577</v>
      </c>
      <c r="Q35" s="555"/>
      <c r="R35" s="511"/>
      <c r="S35" s="511"/>
      <c r="T35" s="525" t="s">
        <v>575</v>
      </c>
      <c r="U35" s="523"/>
      <c r="V35" s="525" t="s">
        <v>576</v>
      </c>
      <c r="W35" s="524"/>
      <c r="X35" s="524"/>
      <c r="Y35" s="523"/>
      <c r="Z35" s="554"/>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row>
    <row r="36" spans="1:56" ht="20.25" customHeight="1" x14ac:dyDescent="0.15">
      <c r="A36" s="515"/>
      <c r="B36" s="511"/>
      <c r="C36" s="525" t="s">
        <v>575</v>
      </c>
      <c r="D36" s="523"/>
      <c r="E36" s="543">
        <f>SUMIFS($AU$14:$AV$31,$C$14:$D$31,"介護支援専門員",$E$14:$F$31,"A")</f>
        <v>0</v>
      </c>
      <c r="F36" s="542"/>
      <c r="G36" s="547">
        <f>SUMIFS($AW$14:$AX$31,$C$14:$D$31,"介護支援専門員",$E$14:$F$31,"A")</f>
        <v>0</v>
      </c>
      <c r="H36" s="546"/>
      <c r="I36" s="545"/>
      <c r="J36" s="552">
        <v>0</v>
      </c>
      <c r="K36" s="551"/>
      <c r="L36" s="552">
        <v>0</v>
      </c>
      <c r="M36" s="551"/>
      <c r="N36" s="544"/>
      <c r="O36" s="544"/>
      <c r="P36" s="552">
        <v>0</v>
      </c>
      <c r="Q36" s="551"/>
      <c r="R36" s="511"/>
      <c r="S36" s="511"/>
      <c r="T36" s="525" t="s">
        <v>573</v>
      </c>
      <c r="U36" s="523"/>
      <c r="V36" s="525" t="s">
        <v>574</v>
      </c>
      <c r="W36" s="524"/>
      <c r="X36" s="524"/>
      <c r="Y36" s="523"/>
      <c r="Z36" s="529"/>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row>
    <row r="37" spans="1:56" ht="20.25" customHeight="1" x14ac:dyDescent="0.15">
      <c r="A37" s="515"/>
      <c r="B37" s="511"/>
      <c r="C37" s="525" t="s">
        <v>573</v>
      </c>
      <c r="D37" s="523"/>
      <c r="E37" s="543">
        <f>SUMIFS($AU$14:$AV$31,$C$14:$D$31,"介護支援専門員",$E$14:$F$31,"B")</f>
        <v>0</v>
      </c>
      <c r="F37" s="542"/>
      <c r="G37" s="547">
        <f>SUMIFS($AW$14:$AX$31,$C$14:$D$31,"介護支援専門員",$E$14:$F$31,"B")</f>
        <v>0</v>
      </c>
      <c r="H37" s="546"/>
      <c r="I37" s="545"/>
      <c r="J37" s="552">
        <v>0</v>
      </c>
      <c r="K37" s="551"/>
      <c r="L37" s="552">
        <v>0</v>
      </c>
      <c r="M37" s="551"/>
      <c r="N37" s="544"/>
      <c r="O37" s="544"/>
      <c r="P37" s="552">
        <v>0</v>
      </c>
      <c r="Q37" s="551"/>
      <c r="R37" s="511"/>
      <c r="S37" s="511"/>
      <c r="T37" s="525" t="s">
        <v>571</v>
      </c>
      <c r="U37" s="523"/>
      <c r="V37" s="525" t="s">
        <v>572</v>
      </c>
      <c r="W37" s="524"/>
      <c r="X37" s="524"/>
      <c r="Y37" s="523"/>
      <c r="Z37" s="529"/>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row>
    <row r="38" spans="1:56" ht="20.25" customHeight="1" x14ac:dyDescent="0.15">
      <c r="A38" s="515"/>
      <c r="B38" s="511"/>
      <c r="C38" s="525" t="s">
        <v>571</v>
      </c>
      <c r="D38" s="523"/>
      <c r="E38" s="543">
        <f>SUMIFS($AU$14:$AV$31,$C$14:$D$31,"介護支援専門員",$E$14:$F$31,"C")</f>
        <v>0</v>
      </c>
      <c r="F38" s="542"/>
      <c r="G38" s="547">
        <f>SUMIFS($AW$14:$AX$31,$C$14:$D$31,"介護支援専門員",$E$14:$F$31,"C")</f>
        <v>0</v>
      </c>
      <c r="H38" s="546"/>
      <c r="I38" s="545"/>
      <c r="J38" s="552">
        <v>0</v>
      </c>
      <c r="K38" s="551"/>
      <c r="L38" s="550">
        <v>0</v>
      </c>
      <c r="M38" s="549"/>
      <c r="N38" s="544"/>
      <c r="O38" s="544"/>
      <c r="P38" s="543" t="s">
        <v>568</v>
      </c>
      <c r="Q38" s="542"/>
      <c r="R38" s="511"/>
      <c r="S38" s="511"/>
      <c r="T38" s="525" t="s">
        <v>569</v>
      </c>
      <c r="U38" s="523"/>
      <c r="V38" s="525" t="s">
        <v>570</v>
      </c>
      <c r="W38" s="524"/>
      <c r="X38" s="524"/>
      <c r="Y38" s="523"/>
      <c r="Z38" s="553"/>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row>
    <row r="39" spans="1:56" ht="20.25" customHeight="1" x14ac:dyDescent="0.15">
      <c r="A39" s="515"/>
      <c r="B39" s="511"/>
      <c r="C39" s="525" t="s">
        <v>569</v>
      </c>
      <c r="D39" s="523"/>
      <c r="E39" s="543">
        <f>SUMIFS($AU$14:$AV$31,$C$14:$D$31,"介護支援専門員",$E$14:$F$31,"D")</f>
        <v>0</v>
      </c>
      <c r="F39" s="542"/>
      <c r="G39" s="547">
        <f>SUMIFS($AW$14:$AX$31,$C$14:$D$31,"介護支援専門員",$E$14:$F$31,"D")</f>
        <v>0</v>
      </c>
      <c r="H39" s="546"/>
      <c r="I39" s="545"/>
      <c r="J39" s="552">
        <v>0</v>
      </c>
      <c r="K39" s="551"/>
      <c r="L39" s="550">
        <v>0</v>
      </c>
      <c r="M39" s="549"/>
      <c r="N39" s="544"/>
      <c r="O39" s="544"/>
      <c r="P39" s="543" t="s">
        <v>568</v>
      </c>
      <c r="Q39" s="542"/>
      <c r="R39" s="511"/>
      <c r="S39" s="511"/>
      <c r="T39" s="511"/>
      <c r="U39" s="541"/>
      <c r="V39" s="541"/>
      <c r="W39" s="540"/>
      <c r="X39" s="540"/>
      <c r="Y39" s="548"/>
      <c r="Z39" s="548"/>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row>
    <row r="40" spans="1:56" ht="20.25" customHeight="1" x14ac:dyDescent="0.15">
      <c r="A40" s="515"/>
      <c r="B40" s="511"/>
      <c r="C40" s="525" t="s">
        <v>555</v>
      </c>
      <c r="D40" s="523"/>
      <c r="E40" s="543">
        <f>SUM(E36:F39)</f>
        <v>0</v>
      </c>
      <c r="F40" s="542"/>
      <c r="G40" s="547">
        <f>SUM(G36:H39)</f>
        <v>0</v>
      </c>
      <c r="H40" s="546"/>
      <c r="I40" s="545"/>
      <c r="J40" s="543">
        <f>SUM(J36:K39)</f>
        <v>0</v>
      </c>
      <c r="K40" s="542"/>
      <c r="L40" s="543">
        <f>SUM(L36:M39)</f>
        <v>0</v>
      </c>
      <c r="M40" s="542"/>
      <c r="N40" s="544"/>
      <c r="O40" s="544"/>
      <c r="P40" s="543">
        <f>SUM(P36:Q37)</f>
        <v>0</v>
      </c>
      <c r="Q40" s="542"/>
      <c r="R40" s="511"/>
      <c r="S40" s="511"/>
      <c r="T40" s="511"/>
      <c r="U40" s="541"/>
      <c r="V40" s="541"/>
      <c r="W40" s="540"/>
      <c r="X40" s="540"/>
      <c r="Y40" s="539"/>
      <c r="Z40" s="539"/>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row>
    <row r="41" spans="1:56" ht="20.25" customHeight="1" x14ac:dyDescent="0.15">
      <c r="A41" s="515"/>
      <c r="B41" s="511"/>
      <c r="C41" s="511"/>
      <c r="D41" s="511"/>
      <c r="E41" s="511"/>
      <c r="F41" s="511"/>
      <c r="G41" s="511"/>
      <c r="H41" s="511"/>
      <c r="I41" s="511"/>
      <c r="J41" s="511"/>
      <c r="K41" s="511"/>
      <c r="L41" s="514"/>
      <c r="M41" s="511"/>
      <c r="N41" s="511"/>
      <c r="O41" s="511"/>
      <c r="P41" s="511"/>
      <c r="Q41" s="511"/>
      <c r="R41" s="511"/>
      <c r="S41" s="511"/>
      <c r="T41" s="511"/>
      <c r="U41" s="528"/>
      <c r="V41" s="528"/>
      <c r="W41" s="528"/>
      <c r="X41" s="528"/>
      <c r="Y41" s="528"/>
      <c r="Z41" s="528"/>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row>
    <row r="42" spans="1:56" ht="20.25" customHeight="1" x14ac:dyDescent="0.15">
      <c r="A42" s="515"/>
      <c r="B42" s="511"/>
      <c r="C42" s="514" t="s">
        <v>567</v>
      </c>
      <c r="D42" s="511"/>
      <c r="E42" s="511"/>
      <c r="F42" s="511"/>
      <c r="G42" s="511"/>
      <c r="H42" s="511"/>
      <c r="I42" s="535" t="s">
        <v>566</v>
      </c>
      <c r="J42" s="538" t="s">
        <v>565</v>
      </c>
      <c r="K42" s="537"/>
      <c r="L42" s="536"/>
      <c r="M42" s="535"/>
      <c r="N42" s="511"/>
      <c r="O42" s="511"/>
      <c r="P42" s="511"/>
      <c r="Q42" s="511"/>
      <c r="R42" s="511"/>
      <c r="S42" s="511"/>
      <c r="T42" s="511"/>
      <c r="U42" s="534"/>
      <c r="V42" s="528"/>
      <c r="W42" s="528"/>
      <c r="X42" s="528"/>
      <c r="Y42" s="528"/>
      <c r="Z42" s="528"/>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row>
    <row r="43" spans="1:56" ht="20.25" customHeight="1" x14ac:dyDescent="0.15">
      <c r="A43" s="515"/>
      <c r="B43" s="511"/>
      <c r="C43" s="511" t="s">
        <v>564</v>
      </c>
      <c r="D43" s="511"/>
      <c r="E43" s="511"/>
      <c r="F43" s="511"/>
      <c r="G43" s="511"/>
      <c r="H43" s="511" t="s">
        <v>563</v>
      </c>
      <c r="I43" s="511"/>
      <c r="J43" s="511"/>
      <c r="K43" s="511"/>
      <c r="L43" s="514"/>
      <c r="M43" s="511"/>
      <c r="N43" s="511"/>
      <c r="O43" s="511"/>
      <c r="P43" s="511"/>
      <c r="Q43" s="511"/>
      <c r="R43" s="511"/>
      <c r="S43" s="511"/>
      <c r="T43" s="511"/>
      <c r="U43" s="528"/>
      <c r="V43" s="528"/>
      <c r="W43" s="528"/>
      <c r="X43" s="528"/>
      <c r="Y43" s="528"/>
      <c r="Z43" s="528"/>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row>
    <row r="44" spans="1:56" ht="20.25" customHeight="1" x14ac:dyDescent="0.15">
      <c r="A44" s="515"/>
      <c r="B44" s="511"/>
      <c r="C44" s="511" t="str">
        <f>IF($J$42="週","対象時間数（週平均）","対象時間数（当月合計）")</f>
        <v>対象時間数（週平均）</v>
      </c>
      <c r="D44" s="511"/>
      <c r="E44" s="511"/>
      <c r="F44" s="511"/>
      <c r="G44" s="511"/>
      <c r="H44" s="511" t="str">
        <f>IF($J$42="週","週に勤務すべき時間数","当月に勤務すべき時間数")</f>
        <v>週に勤務すべき時間数</v>
      </c>
      <c r="I44" s="511"/>
      <c r="J44" s="511"/>
      <c r="K44" s="511"/>
      <c r="L44" s="514"/>
      <c r="M44" s="526" t="s">
        <v>562</v>
      </c>
      <c r="N44" s="526"/>
      <c r="O44" s="526"/>
      <c r="P44" s="526"/>
      <c r="Q44" s="511"/>
      <c r="R44" s="511"/>
      <c r="S44" s="511"/>
      <c r="T44" s="511"/>
      <c r="U44" s="528"/>
      <c r="V44" s="528"/>
      <c r="W44" s="528"/>
      <c r="X44" s="528"/>
      <c r="Y44" s="528"/>
      <c r="Z44" s="528"/>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row>
    <row r="45" spans="1:56" ht="20.25" customHeight="1" x14ac:dyDescent="0.15">
      <c r="A45" s="515"/>
      <c r="B45" s="511"/>
      <c r="C45" s="533">
        <f>IF($J$42="週",L40,J40)</f>
        <v>0</v>
      </c>
      <c r="D45" s="532"/>
      <c r="E45" s="532"/>
      <c r="F45" s="531"/>
      <c r="G45" s="519" t="s">
        <v>561</v>
      </c>
      <c r="H45" s="525">
        <f>IF($J$42="週",$AV$5,$AZ$5)</f>
        <v>40</v>
      </c>
      <c r="I45" s="524"/>
      <c r="J45" s="524"/>
      <c r="K45" s="523"/>
      <c r="L45" s="519" t="s">
        <v>553</v>
      </c>
      <c r="M45" s="522">
        <f>ROUNDDOWN(C45/H45,1)</f>
        <v>0</v>
      </c>
      <c r="N45" s="521"/>
      <c r="O45" s="521"/>
      <c r="P45" s="520"/>
      <c r="Q45" s="511"/>
      <c r="R45" s="511"/>
      <c r="S45" s="511"/>
      <c r="T45" s="511"/>
      <c r="U45" s="530"/>
      <c r="V45" s="530"/>
      <c r="W45" s="530"/>
      <c r="X45" s="530"/>
      <c r="Y45" s="529"/>
      <c r="Z45" s="528"/>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row>
    <row r="46" spans="1:56" ht="20.25" customHeight="1" x14ac:dyDescent="0.15">
      <c r="A46" s="515"/>
      <c r="B46" s="511"/>
      <c r="C46" s="511"/>
      <c r="D46" s="511"/>
      <c r="E46" s="511"/>
      <c r="F46" s="511"/>
      <c r="G46" s="511"/>
      <c r="H46" s="511"/>
      <c r="I46" s="511"/>
      <c r="J46" s="511"/>
      <c r="K46" s="511"/>
      <c r="L46" s="514"/>
      <c r="M46" s="511" t="s">
        <v>560</v>
      </c>
      <c r="N46" s="511"/>
      <c r="O46" s="511"/>
      <c r="P46" s="511"/>
      <c r="Q46" s="511"/>
      <c r="R46" s="511"/>
      <c r="S46" s="511"/>
      <c r="T46" s="511"/>
      <c r="U46" s="528"/>
      <c r="V46" s="528"/>
      <c r="W46" s="528"/>
      <c r="X46" s="528"/>
      <c r="Y46" s="528"/>
      <c r="Z46" s="528"/>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row>
    <row r="47" spans="1:56" ht="20.25" customHeight="1" x14ac:dyDescent="0.15">
      <c r="A47" s="515"/>
      <c r="B47" s="511"/>
      <c r="C47" s="511" t="s">
        <v>559</v>
      </c>
      <c r="D47" s="511"/>
      <c r="E47" s="511"/>
      <c r="F47" s="511"/>
      <c r="G47" s="511"/>
      <c r="H47" s="511"/>
      <c r="I47" s="511"/>
      <c r="J47" s="511"/>
      <c r="K47" s="511"/>
      <c r="L47" s="514"/>
      <c r="M47" s="511"/>
      <c r="N47" s="511"/>
      <c r="O47" s="511"/>
      <c r="P47" s="511"/>
      <c r="Q47" s="511"/>
      <c r="R47" s="511"/>
      <c r="S47" s="511"/>
      <c r="T47" s="511"/>
      <c r="U47" s="511"/>
      <c r="V47" s="513"/>
      <c r="W47" s="512"/>
      <c r="X47" s="512"/>
      <c r="Y47" s="511"/>
      <c r="Z47" s="511"/>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row>
    <row r="48" spans="1:56" ht="20.25" customHeight="1" x14ac:dyDescent="0.15">
      <c r="A48" s="515"/>
      <c r="B48" s="511"/>
      <c r="C48" s="511" t="s">
        <v>558</v>
      </c>
      <c r="D48" s="511"/>
      <c r="E48" s="511"/>
      <c r="F48" s="511"/>
      <c r="G48" s="511"/>
      <c r="H48" s="511"/>
      <c r="I48" s="511"/>
      <c r="J48" s="511"/>
      <c r="K48" s="511"/>
      <c r="L48" s="514"/>
      <c r="M48" s="519"/>
      <c r="N48" s="519"/>
      <c r="O48" s="519"/>
      <c r="P48" s="519"/>
      <c r="Q48" s="511"/>
      <c r="R48" s="511"/>
      <c r="S48" s="511"/>
      <c r="T48" s="511"/>
      <c r="U48" s="511"/>
      <c r="V48" s="513"/>
      <c r="W48" s="512"/>
      <c r="X48" s="512"/>
      <c r="Y48" s="511"/>
      <c r="Z48" s="511"/>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row>
    <row r="49" spans="1:58" ht="20.25" customHeight="1" x14ac:dyDescent="0.15">
      <c r="A49" s="515"/>
      <c r="B49" s="511"/>
      <c r="C49" s="527" t="s">
        <v>557</v>
      </c>
      <c r="D49" s="527"/>
      <c r="E49" s="527"/>
      <c r="F49" s="527"/>
      <c r="G49" s="527"/>
      <c r="H49" s="511" t="s">
        <v>556</v>
      </c>
      <c r="I49" s="527"/>
      <c r="J49" s="527"/>
      <c r="K49" s="527"/>
      <c r="L49" s="527"/>
      <c r="M49" s="526" t="s">
        <v>555</v>
      </c>
      <c r="N49" s="526"/>
      <c r="O49" s="526"/>
      <c r="P49" s="526"/>
      <c r="Q49" s="511"/>
      <c r="R49" s="511"/>
      <c r="S49" s="511"/>
      <c r="T49" s="511"/>
      <c r="U49" s="511"/>
      <c r="V49" s="513"/>
      <c r="W49" s="512"/>
      <c r="X49" s="512"/>
      <c r="Y49" s="511"/>
      <c r="Z49" s="511"/>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row>
    <row r="50" spans="1:58" ht="20.25" customHeight="1" x14ac:dyDescent="0.15">
      <c r="A50" s="515"/>
      <c r="B50" s="511"/>
      <c r="C50" s="525">
        <f>P40</f>
        <v>0</v>
      </c>
      <c r="D50" s="524"/>
      <c r="E50" s="524"/>
      <c r="F50" s="523"/>
      <c r="G50" s="519" t="s">
        <v>554</v>
      </c>
      <c r="H50" s="522">
        <f>M45</f>
        <v>0</v>
      </c>
      <c r="I50" s="521"/>
      <c r="J50" s="521"/>
      <c r="K50" s="520"/>
      <c r="L50" s="519" t="s">
        <v>553</v>
      </c>
      <c r="M50" s="518">
        <f>ROUNDDOWN(C50+H50,1)</f>
        <v>0</v>
      </c>
      <c r="N50" s="517"/>
      <c r="O50" s="517"/>
      <c r="P50" s="516"/>
      <c r="Q50" s="511"/>
      <c r="R50" s="511"/>
      <c r="S50" s="511"/>
      <c r="T50" s="511"/>
      <c r="U50" s="511"/>
      <c r="V50" s="513"/>
      <c r="W50" s="512"/>
      <c r="X50" s="512"/>
      <c r="Y50" s="511"/>
      <c r="Z50" s="511"/>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row>
    <row r="51" spans="1:58" ht="20.25" customHeight="1" x14ac:dyDescent="0.15">
      <c r="A51" s="515"/>
      <c r="B51" s="511"/>
      <c r="C51" s="511"/>
      <c r="D51" s="511"/>
      <c r="E51" s="511"/>
      <c r="F51" s="511"/>
      <c r="G51" s="511"/>
      <c r="H51" s="511"/>
      <c r="I51" s="511"/>
      <c r="J51" s="511"/>
      <c r="K51" s="511"/>
      <c r="L51" s="511"/>
      <c r="M51" s="511"/>
      <c r="N51" s="514"/>
      <c r="O51" s="511"/>
      <c r="P51" s="511"/>
      <c r="Q51" s="511"/>
      <c r="R51" s="511"/>
      <c r="S51" s="511"/>
      <c r="T51" s="511"/>
      <c r="U51" s="511"/>
      <c r="V51" s="513"/>
      <c r="W51" s="512"/>
      <c r="X51" s="512"/>
      <c r="Y51" s="511"/>
      <c r="Z51" s="511"/>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row>
    <row r="52" spans="1:58" ht="20.25" customHeight="1" x14ac:dyDescent="0.15">
      <c r="C52" s="509"/>
      <c r="D52" s="509"/>
      <c r="E52" s="507"/>
      <c r="F52" s="507"/>
      <c r="G52" s="507"/>
      <c r="H52" s="507"/>
      <c r="I52" s="507"/>
      <c r="J52" s="507"/>
      <c r="K52" s="507"/>
      <c r="L52" s="507"/>
      <c r="M52" s="507"/>
      <c r="N52" s="507"/>
      <c r="O52" s="507"/>
      <c r="P52" s="507"/>
      <c r="Q52" s="507"/>
      <c r="R52" s="507"/>
      <c r="S52" s="507"/>
      <c r="T52" s="509"/>
      <c r="U52" s="507"/>
      <c r="V52" s="507"/>
      <c r="W52" s="507"/>
      <c r="X52" s="507"/>
      <c r="Y52" s="507"/>
      <c r="Z52" s="507"/>
      <c r="AA52" s="507"/>
      <c r="AB52" s="507"/>
      <c r="AC52" s="507"/>
      <c r="AD52" s="507"/>
      <c r="AE52" s="507"/>
      <c r="AF52" s="507"/>
      <c r="AJ52" s="508"/>
      <c r="AK52" s="506"/>
      <c r="AL52" s="506"/>
      <c r="AM52" s="507"/>
      <c r="AN52" s="507"/>
      <c r="AO52" s="507"/>
      <c r="AP52" s="507"/>
      <c r="AQ52" s="507"/>
      <c r="AR52" s="507"/>
      <c r="AS52" s="507"/>
      <c r="AT52" s="507"/>
      <c r="AU52" s="507"/>
      <c r="AV52" s="507"/>
      <c r="AW52" s="507"/>
      <c r="AX52" s="507"/>
      <c r="AY52" s="507"/>
      <c r="AZ52" s="507"/>
      <c r="BA52" s="507"/>
      <c r="BB52" s="507"/>
      <c r="BC52" s="507"/>
      <c r="BD52" s="507"/>
      <c r="BE52" s="506"/>
    </row>
    <row r="53" spans="1:58" ht="20.25" customHeight="1" x14ac:dyDescent="0.15">
      <c r="A53" s="507"/>
      <c r="B53" s="507"/>
      <c r="C53" s="509"/>
      <c r="D53" s="509"/>
      <c r="E53" s="507"/>
      <c r="F53" s="507"/>
      <c r="G53" s="507"/>
      <c r="H53" s="507"/>
      <c r="I53" s="507"/>
      <c r="J53" s="507"/>
      <c r="K53" s="507"/>
      <c r="L53" s="507"/>
      <c r="M53" s="507"/>
      <c r="N53" s="507"/>
      <c r="O53" s="507"/>
      <c r="P53" s="507"/>
      <c r="Q53" s="507"/>
      <c r="R53" s="507"/>
      <c r="S53" s="507"/>
      <c r="T53" s="507"/>
      <c r="U53" s="509"/>
      <c r="V53" s="507"/>
      <c r="W53" s="507"/>
      <c r="X53" s="507"/>
      <c r="Y53" s="507"/>
      <c r="Z53" s="507"/>
      <c r="AA53" s="507"/>
      <c r="AB53" s="507"/>
      <c r="AC53" s="507"/>
      <c r="AD53" s="507"/>
      <c r="AE53" s="507"/>
      <c r="AF53" s="507"/>
      <c r="AG53" s="507"/>
      <c r="AK53" s="508"/>
      <c r="AL53" s="506"/>
      <c r="AM53" s="506"/>
      <c r="AN53" s="507"/>
      <c r="AO53" s="507"/>
      <c r="AP53" s="507"/>
      <c r="AQ53" s="507"/>
      <c r="AR53" s="507"/>
      <c r="AS53" s="507"/>
      <c r="AT53" s="507"/>
      <c r="AU53" s="507"/>
      <c r="AV53" s="507"/>
      <c r="AW53" s="507"/>
      <c r="AX53" s="507"/>
      <c r="AY53" s="507"/>
      <c r="AZ53" s="507"/>
      <c r="BA53" s="507"/>
      <c r="BB53" s="507"/>
      <c r="BC53" s="507"/>
      <c r="BD53" s="507"/>
      <c r="BE53" s="507"/>
      <c r="BF53" s="506"/>
    </row>
    <row r="54" spans="1:58" ht="20.25" customHeight="1" x14ac:dyDescent="0.15">
      <c r="A54" s="507"/>
      <c r="B54" s="507"/>
      <c r="C54" s="507"/>
      <c r="D54" s="509"/>
      <c r="E54" s="507"/>
      <c r="F54" s="507"/>
      <c r="G54" s="507"/>
      <c r="H54" s="507"/>
      <c r="I54" s="507"/>
      <c r="J54" s="507"/>
      <c r="K54" s="507"/>
      <c r="L54" s="507"/>
      <c r="M54" s="507"/>
      <c r="N54" s="507"/>
      <c r="O54" s="507"/>
      <c r="P54" s="507"/>
      <c r="Q54" s="507"/>
      <c r="R54" s="507"/>
      <c r="S54" s="507"/>
      <c r="T54" s="507"/>
      <c r="U54" s="509"/>
      <c r="V54" s="507"/>
      <c r="W54" s="507"/>
      <c r="X54" s="507"/>
      <c r="Y54" s="507"/>
      <c r="Z54" s="507"/>
      <c r="AA54" s="507"/>
      <c r="AB54" s="507"/>
      <c r="AC54" s="507"/>
      <c r="AD54" s="507"/>
      <c r="AE54" s="507"/>
      <c r="AF54" s="507"/>
      <c r="AG54" s="507"/>
      <c r="AK54" s="508"/>
      <c r="AL54" s="506"/>
      <c r="AM54" s="506"/>
      <c r="AN54" s="507"/>
      <c r="AO54" s="507"/>
      <c r="AP54" s="507"/>
      <c r="AQ54" s="507"/>
      <c r="AR54" s="507"/>
      <c r="AS54" s="507"/>
      <c r="AT54" s="507"/>
      <c r="AU54" s="507"/>
      <c r="AV54" s="507"/>
      <c r="AW54" s="507"/>
      <c r="AX54" s="507"/>
      <c r="AY54" s="507"/>
      <c r="AZ54" s="507"/>
      <c r="BA54" s="507"/>
      <c r="BB54" s="507"/>
      <c r="BC54" s="507"/>
      <c r="BD54" s="507"/>
      <c r="BE54" s="507"/>
      <c r="BF54" s="506"/>
    </row>
    <row r="55" spans="1:58" ht="20.25" customHeight="1" x14ac:dyDescent="0.15">
      <c r="A55" s="507"/>
      <c r="B55" s="507"/>
      <c r="C55" s="509"/>
      <c r="D55" s="509"/>
      <c r="E55" s="507"/>
      <c r="F55" s="507"/>
      <c r="G55" s="507"/>
      <c r="H55" s="507"/>
      <c r="I55" s="507"/>
      <c r="J55" s="507"/>
      <c r="K55" s="507"/>
      <c r="L55" s="507"/>
      <c r="M55" s="507"/>
      <c r="N55" s="507"/>
      <c r="O55" s="507"/>
      <c r="P55" s="507"/>
      <c r="Q55" s="507"/>
      <c r="R55" s="507"/>
      <c r="S55" s="507"/>
      <c r="T55" s="507"/>
      <c r="U55" s="509"/>
      <c r="V55" s="507"/>
      <c r="W55" s="507"/>
      <c r="X55" s="507"/>
      <c r="Y55" s="507"/>
      <c r="Z55" s="507"/>
      <c r="AA55" s="507"/>
      <c r="AB55" s="507"/>
      <c r="AC55" s="507"/>
      <c r="AD55" s="507"/>
      <c r="AE55" s="507"/>
      <c r="AF55" s="507"/>
      <c r="AG55" s="507"/>
      <c r="AK55" s="508"/>
      <c r="AL55" s="506"/>
      <c r="AM55" s="506"/>
      <c r="AN55" s="507"/>
      <c r="AO55" s="507"/>
      <c r="AP55" s="507"/>
      <c r="AQ55" s="507"/>
      <c r="AR55" s="507"/>
      <c r="AS55" s="507"/>
      <c r="AT55" s="507"/>
      <c r="AU55" s="507"/>
      <c r="AV55" s="507"/>
      <c r="AW55" s="507"/>
      <c r="AX55" s="507"/>
      <c r="AY55" s="507"/>
      <c r="AZ55" s="507"/>
      <c r="BA55" s="507"/>
      <c r="BB55" s="507"/>
      <c r="BC55" s="507"/>
      <c r="BD55" s="507"/>
      <c r="BE55" s="507"/>
      <c r="BF55" s="506"/>
    </row>
    <row r="56" spans="1:58" ht="20.25" customHeight="1" x14ac:dyDescent="0.15">
      <c r="C56" s="508"/>
      <c r="D56" s="508"/>
      <c r="E56" s="508"/>
      <c r="F56" s="508"/>
      <c r="G56" s="508"/>
      <c r="H56" s="508"/>
      <c r="I56" s="508"/>
      <c r="J56" s="508"/>
      <c r="K56" s="508"/>
      <c r="L56" s="508"/>
      <c r="M56" s="508"/>
      <c r="N56" s="508"/>
      <c r="O56" s="508"/>
      <c r="P56" s="508"/>
      <c r="Q56" s="508"/>
      <c r="R56" s="508"/>
      <c r="S56" s="508"/>
      <c r="T56" s="508"/>
      <c r="U56" s="506"/>
      <c r="V56" s="506"/>
      <c r="W56" s="508"/>
      <c r="X56" s="508"/>
      <c r="Y56" s="508"/>
      <c r="Z56" s="508"/>
      <c r="AA56" s="508"/>
      <c r="AB56" s="508"/>
      <c r="AC56" s="508"/>
      <c r="AD56" s="508"/>
      <c r="AE56" s="508"/>
      <c r="AF56" s="508"/>
      <c r="AG56" s="508"/>
      <c r="AH56" s="508"/>
      <c r="AI56" s="508"/>
      <c r="AJ56" s="508"/>
      <c r="AK56" s="508"/>
      <c r="AL56" s="506"/>
      <c r="AM56" s="506"/>
      <c r="AN56" s="507"/>
      <c r="AO56" s="507"/>
      <c r="AP56" s="507"/>
      <c r="AQ56" s="507"/>
      <c r="AR56" s="507"/>
      <c r="AS56" s="507"/>
      <c r="AT56" s="507"/>
      <c r="AU56" s="507"/>
      <c r="AV56" s="507"/>
      <c r="AW56" s="507"/>
      <c r="AX56" s="507"/>
      <c r="AY56" s="507"/>
      <c r="AZ56" s="507"/>
      <c r="BA56" s="507"/>
      <c r="BB56" s="507"/>
      <c r="BC56" s="507"/>
      <c r="BD56" s="507"/>
      <c r="BE56" s="507"/>
      <c r="BF56" s="506"/>
    </row>
    <row r="57" spans="1:58" ht="20.25" customHeight="1" x14ac:dyDescent="0.15">
      <c r="C57" s="508"/>
      <c r="D57" s="508"/>
      <c r="E57" s="508"/>
      <c r="F57" s="508"/>
      <c r="G57" s="508"/>
      <c r="H57" s="508"/>
      <c r="I57" s="508"/>
      <c r="J57" s="508"/>
      <c r="K57" s="508"/>
      <c r="L57" s="508"/>
      <c r="M57" s="508"/>
      <c r="N57" s="508"/>
      <c r="O57" s="508"/>
      <c r="P57" s="508"/>
      <c r="Q57" s="508"/>
      <c r="R57" s="508"/>
      <c r="S57" s="508"/>
      <c r="T57" s="508"/>
      <c r="U57" s="506"/>
      <c r="V57" s="506"/>
      <c r="W57" s="508"/>
      <c r="X57" s="508"/>
      <c r="Y57" s="508"/>
      <c r="Z57" s="508"/>
      <c r="AA57" s="508"/>
      <c r="AB57" s="508"/>
      <c r="AC57" s="508"/>
      <c r="AD57" s="508"/>
      <c r="AE57" s="508"/>
      <c r="AF57" s="508"/>
      <c r="AG57" s="508"/>
      <c r="AH57" s="508"/>
      <c r="AI57" s="508"/>
      <c r="AJ57" s="508"/>
      <c r="AK57" s="508"/>
      <c r="AL57" s="506"/>
      <c r="AM57" s="506"/>
      <c r="AN57" s="507"/>
      <c r="AO57" s="507"/>
      <c r="AP57" s="507"/>
      <c r="AQ57" s="507"/>
      <c r="AR57" s="507"/>
      <c r="AS57" s="507"/>
      <c r="AT57" s="507"/>
      <c r="AU57" s="507"/>
      <c r="AV57" s="507"/>
      <c r="AW57" s="507"/>
      <c r="AX57" s="507"/>
      <c r="AY57" s="507"/>
      <c r="AZ57" s="507"/>
      <c r="BA57" s="507"/>
      <c r="BB57" s="507"/>
      <c r="BC57" s="507"/>
      <c r="BD57" s="507"/>
      <c r="BE57" s="507"/>
      <c r="BF57" s="506"/>
    </row>
  </sheetData>
  <sheetProtection insertRows="0"/>
  <mergeCells count="212">
    <mergeCell ref="G40:H40"/>
    <mergeCell ref="J40:K40"/>
    <mergeCell ref="L40:M40"/>
    <mergeCell ref="P40:Q40"/>
    <mergeCell ref="U40:V40"/>
    <mergeCell ref="W40:X40"/>
    <mergeCell ref="U39:V39"/>
    <mergeCell ref="U45:X45"/>
    <mergeCell ref="J42:K42"/>
    <mergeCell ref="M44:P44"/>
    <mergeCell ref="C45:F45"/>
    <mergeCell ref="H45:K45"/>
    <mergeCell ref="M45:P45"/>
    <mergeCell ref="W39:X39"/>
    <mergeCell ref="C40:D40"/>
    <mergeCell ref="E40:F40"/>
    <mergeCell ref="T38:U38"/>
    <mergeCell ref="J37:K37"/>
    <mergeCell ref="M49:P49"/>
    <mergeCell ref="C50:F50"/>
    <mergeCell ref="H50:K50"/>
    <mergeCell ref="M50:P50"/>
    <mergeCell ref="C39:D39"/>
    <mergeCell ref="E39:F39"/>
    <mergeCell ref="G39:H39"/>
    <mergeCell ref="P39:Q39"/>
    <mergeCell ref="C37:D37"/>
    <mergeCell ref="E37:F37"/>
    <mergeCell ref="G37:H37"/>
    <mergeCell ref="P37:Q37"/>
    <mergeCell ref="V37:Y37"/>
    <mergeCell ref="C38:D38"/>
    <mergeCell ref="E38:F38"/>
    <mergeCell ref="G38:H38"/>
    <mergeCell ref="P38:Q38"/>
    <mergeCell ref="V38:Y38"/>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G35:H35"/>
    <mergeCell ref="V35:Y35"/>
    <mergeCell ref="J35:K35"/>
    <mergeCell ref="L35:M35"/>
    <mergeCell ref="AZ5:BA5"/>
    <mergeCell ref="W10:AC10"/>
    <mergeCell ref="AD10:AJ10"/>
    <mergeCell ref="P9:AT9"/>
    <mergeCell ref="AZ7:BA7"/>
    <mergeCell ref="U2:V2"/>
    <mergeCell ref="AZ3:BC3"/>
    <mergeCell ref="AZ4:BC4"/>
    <mergeCell ref="AZ6:BA6"/>
    <mergeCell ref="AM1:BA1"/>
    <mergeCell ref="X2:Y2"/>
    <mergeCell ref="AB2:AC2"/>
    <mergeCell ref="AY9:BD13"/>
    <mergeCell ref="AM2:BA2"/>
    <mergeCell ref="AK10:AQ10"/>
    <mergeCell ref="AR10:AT10"/>
    <mergeCell ref="AU9:AV13"/>
    <mergeCell ref="AW9:AX13"/>
    <mergeCell ref="AV5:AW5"/>
    <mergeCell ref="C21:D21"/>
    <mergeCell ref="E21:F21"/>
    <mergeCell ref="G21:K21"/>
    <mergeCell ref="L21:O21"/>
    <mergeCell ref="C22:D22"/>
    <mergeCell ref="E22:F22"/>
    <mergeCell ref="G22:K22"/>
    <mergeCell ref="L22:O22"/>
    <mergeCell ref="B9:B13"/>
    <mergeCell ref="L9:O13"/>
    <mergeCell ref="C9:D13"/>
    <mergeCell ref="E9:F13"/>
    <mergeCell ref="P10:V10"/>
    <mergeCell ref="AU24:AV24"/>
    <mergeCell ref="E19:F19"/>
    <mergeCell ref="C20:D20"/>
    <mergeCell ref="E20:F20"/>
    <mergeCell ref="G20:K20"/>
    <mergeCell ref="G19:K19"/>
    <mergeCell ref="AU30:AV30"/>
    <mergeCell ref="T35:U35"/>
    <mergeCell ref="J38:K38"/>
    <mergeCell ref="J39:K39"/>
    <mergeCell ref="L39:M39"/>
    <mergeCell ref="L20:O20"/>
    <mergeCell ref="L37:M37"/>
    <mergeCell ref="L38:M38"/>
    <mergeCell ref="T37:U37"/>
    <mergeCell ref="AU21:AV21"/>
    <mergeCell ref="AW21:AX21"/>
    <mergeCell ref="AU22:AV22"/>
    <mergeCell ref="AW22:AX22"/>
    <mergeCell ref="AU23:AV23"/>
    <mergeCell ref="AW23:AX23"/>
    <mergeCell ref="AU18:AV18"/>
    <mergeCell ref="AW18:AX18"/>
    <mergeCell ref="AU19:AV19"/>
    <mergeCell ref="AW19:AX19"/>
    <mergeCell ref="AU20:AV20"/>
    <mergeCell ref="AW20:AX20"/>
    <mergeCell ref="AW24:AX24"/>
    <mergeCell ref="G9:K13"/>
    <mergeCell ref="AU14:AV14"/>
    <mergeCell ref="AW14:AX14"/>
    <mergeCell ref="AU15:AV15"/>
    <mergeCell ref="AW15:AX15"/>
    <mergeCell ref="AU16:AV16"/>
    <mergeCell ref="AW16:AX16"/>
    <mergeCell ref="AU17:AV17"/>
    <mergeCell ref="AW17:AX17"/>
    <mergeCell ref="AU29:AV29"/>
    <mergeCell ref="AW29:AX29"/>
    <mergeCell ref="AU25:AV25"/>
    <mergeCell ref="AW25:AX25"/>
    <mergeCell ref="AU26:AV26"/>
    <mergeCell ref="AW26:AX26"/>
    <mergeCell ref="AU27:AV27"/>
    <mergeCell ref="C19:D19"/>
    <mergeCell ref="L19:O19"/>
    <mergeCell ref="E15:F15"/>
    <mergeCell ref="G15:K15"/>
    <mergeCell ref="E16:F16"/>
    <mergeCell ref="G16:K16"/>
    <mergeCell ref="E17:F17"/>
    <mergeCell ref="G17:K17"/>
    <mergeCell ref="E18:F18"/>
    <mergeCell ref="G18:K18"/>
    <mergeCell ref="C16:D16"/>
    <mergeCell ref="L16:O16"/>
    <mergeCell ref="C17:D17"/>
    <mergeCell ref="L17:O17"/>
    <mergeCell ref="C18:D18"/>
    <mergeCell ref="L18:O18"/>
    <mergeCell ref="C14:D14"/>
    <mergeCell ref="E14:F14"/>
    <mergeCell ref="G14:K14"/>
    <mergeCell ref="C15:D15"/>
    <mergeCell ref="L14:O14"/>
    <mergeCell ref="L15:O15"/>
    <mergeCell ref="C25:D25"/>
    <mergeCell ref="E25:F25"/>
    <mergeCell ref="G25:K25"/>
    <mergeCell ref="L25:O25"/>
    <mergeCell ref="AW30:AX30"/>
    <mergeCell ref="AU31:AV31"/>
    <mergeCell ref="AW31:AX31"/>
    <mergeCell ref="AW27:AX27"/>
    <mergeCell ref="AU28:AV28"/>
    <mergeCell ref="AW28:AX28"/>
    <mergeCell ref="C23:D23"/>
    <mergeCell ref="E23:F23"/>
    <mergeCell ref="G23:K23"/>
    <mergeCell ref="L23:O23"/>
    <mergeCell ref="C24:D24"/>
    <mergeCell ref="E24:F24"/>
    <mergeCell ref="G24:K24"/>
    <mergeCell ref="L24:O24"/>
    <mergeCell ref="C26:D26"/>
    <mergeCell ref="E26:F26"/>
    <mergeCell ref="G26:K26"/>
    <mergeCell ref="L26:O26"/>
    <mergeCell ref="C27:D27"/>
    <mergeCell ref="E27:F27"/>
    <mergeCell ref="G27:K27"/>
    <mergeCell ref="L27:O27"/>
    <mergeCell ref="C30:D30"/>
    <mergeCell ref="E30:F30"/>
    <mergeCell ref="G30:K30"/>
    <mergeCell ref="L30:O30"/>
    <mergeCell ref="C31:D31"/>
    <mergeCell ref="E31:F31"/>
    <mergeCell ref="G31:K31"/>
    <mergeCell ref="L31:O31"/>
    <mergeCell ref="AY27:BD27"/>
    <mergeCell ref="AY28:BD28"/>
    <mergeCell ref="C29:D29"/>
    <mergeCell ref="E29:F29"/>
    <mergeCell ref="G29:K29"/>
    <mergeCell ref="L29:O29"/>
    <mergeCell ref="G28:K28"/>
    <mergeCell ref="L28:O28"/>
    <mergeCell ref="C28:D28"/>
    <mergeCell ref="E28:F28"/>
    <mergeCell ref="AY21:BD21"/>
    <mergeCell ref="AY22:BD22"/>
    <mergeCell ref="AY23:BD23"/>
    <mergeCell ref="AY24:BD24"/>
    <mergeCell ref="AY25:BD25"/>
    <mergeCell ref="AY26:BD26"/>
    <mergeCell ref="AY29:BD29"/>
    <mergeCell ref="AY30:BD30"/>
    <mergeCell ref="AY31:BD31"/>
    <mergeCell ref="AY14:BD14"/>
    <mergeCell ref="AY15:BD15"/>
    <mergeCell ref="AY16:BD16"/>
    <mergeCell ref="AY17:BD17"/>
    <mergeCell ref="AY18:BD18"/>
    <mergeCell ref="AY19:BD19"/>
    <mergeCell ref="AY20:BD20"/>
  </mergeCells>
  <phoneticPr fontId="37"/>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[200151413.xlsx]プルダウン・リスト!#REF!</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R7運営状況点検書</vt:lpstr>
      <vt:lpstr>特定事業所加算用記録</vt:lpstr>
      <vt:lpstr>（参考）勤務形態一覧表</vt:lpstr>
      <vt:lpstr>'（参考）勤務形態一覧表'!Print_Area</vt:lpstr>
      <vt:lpstr>'R7運営状況点検書'!Print_Area</vt:lpstr>
      <vt:lpstr>特定事業所加算用記録!Print_Area</vt:lpstr>
      <vt:lpstr>'（参考）勤務形態一覧表'!Print_Titles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