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nfl01\share\介護保険課\02_給付担当\13_居宅介護支援\居宅介護支援_関係\運営の手引き・運営状況点検書\（平塚市版）\運営状況点検書\R7\"/>
    </mc:Choice>
  </mc:AlternateContent>
  <bookViews>
    <workbookView xWindow="8790" yWindow="-120" windowWidth="11445" windowHeight="8490"/>
  </bookViews>
  <sheets>
    <sheet name="R7運営状況点検書" sheetId="1" r:id="rId1"/>
    <sheet name="特定事業所加算用記録" sheetId="7" r:id="rId2"/>
    <sheet name="（参考）勤務形態一覧表" sheetId="8" r:id="rId3"/>
  </sheets>
  <externalReferences>
    <externalReference r:id="rId4"/>
  </externalReferences>
  <definedNames>
    <definedName name="_xlnm.Print_Area" localSheetId="2">'（参考）勤務形態一覧表'!$A$1:$BD$51</definedName>
    <definedName name="_xlnm.Print_Area" localSheetId="0">'R7運営状況点検書'!$A$1:$Q$467</definedName>
    <definedName name="_xlnm.Print_Area" localSheetId="1">特定事業所加算用記録!$A$1:$I$78</definedName>
    <definedName name="_xlnm.Print_Titles" localSheetId="2">'（参考）勤務形態一覧表'!$1:$13</definedName>
    <definedName name="職種">[1]プルダウン・リスト!$C$15:$K$15</definedName>
  </definedNames>
  <calcPr calcId="162913"/>
</workbook>
</file>

<file path=xl/calcChain.xml><?xml version="1.0" encoding="utf-8"?>
<calcChain xmlns="http://schemas.openxmlformats.org/spreadsheetml/2006/main">
  <c r="X2" i="8" l="1"/>
  <c r="AZ7" i="8" s="1"/>
  <c r="AU9" i="8"/>
  <c r="AR11" i="8"/>
  <c r="AR12" i="8" s="1"/>
  <c r="AR13" i="8" s="1"/>
  <c r="AS11" i="8"/>
  <c r="AS12" i="8" s="1"/>
  <c r="AS13" i="8" s="1"/>
  <c r="AT11" i="8"/>
  <c r="AT12" i="8" s="1"/>
  <c r="AT13" i="8" s="1"/>
  <c r="AU14" i="8"/>
  <c r="AW14" i="8"/>
  <c r="B15" i="8"/>
  <c r="AU15" i="8"/>
  <c r="AW15" i="8"/>
  <c r="B16" i="8"/>
  <c r="B17" i="8" s="1"/>
  <c r="B18" i="8" s="1"/>
  <c r="B19" i="8" s="1"/>
  <c r="B20" i="8" s="1"/>
  <c r="B21" i="8" s="1"/>
  <c r="B22" i="8" s="1"/>
  <c r="B23" i="8" s="1"/>
  <c r="B24" i="8" s="1"/>
  <c r="B25" i="8" s="1"/>
  <c r="B26" i="8" s="1"/>
  <c r="B27" i="8" s="1"/>
  <c r="B28" i="8" s="1"/>
  <c r="B29" i="8" s="1"/>
  <c r="B30" i="8" s="1"/>
  <c r="B31" i="8" s="1"/>
  <c r="AU16" i="8"/>
  <c r="AW16" i="8" s="1"/>
  <c r="AU17" i="8"/>
  <c r="AW17" i="8"/>
  <c r="AU18" i="8"/>
  <c r="AW18" i="8"/>
  <c r="AU19" i="8"/>
  <c r="AW19" i="8"/>
  <c r="AU20" i="8"/>
  <c r="AW20" i="8"/>
  <c r="AU21" i="8"/>
  <c r="AW21" i="8" s="1"/>
  <c r="AU22" i="8"/>
  <c r="AW22" i="8"/>
  <c r="AU23" i="8"/>
  <c r="AW23" i="8"/>
  <c r="AU24" i="8"/>
  <c r="AW24" i="8"/>
  <c r="AU25" i="8"/>
  <c r="AW25" i="8" s="1"/>
  <c r="AU26" i="8"/>
  <c r="AW26" i="8"/>
  <c r="AU27" i="8"/>
  <c r="AW27" i="8"/>
  <c r="AU28" i="8"/>
  <c r="AW28" i="8"/>
  <c r="AU29" i="8"/>
  <c r="AW29" i="8"/>
  <c r="AU30" i="8"/>
  <c r="AW30" i="8"/>
  <c r="AU31" i="8"/>
  <c r="AW31" i="8"/>
  <c r="E36" i="8"/>
  <c r="E40" i="8" s="1"/>
  <c r="G36" i="8"/>
  <c r="E37" i="8"/>
  <c r="G37" i="8"/>
  <c r="E38" i="8"/>
  <c r="G38" i="8"/>
  <c r="E39" i="8"/>
  <c r="G39" i="8"/>
  <c r="G40" i="8" s="1"/>
  <c r="J40" i="8"/>
  <c r="L40" i="8"/>
  <c r="C45" i="8" s="1"/>
  <c r="M45" i="8" s="1"/>
  <c r="H50" i="8" s="1"/>
  <c r="P40" i="8"/>
  <c r="C50" i="8" s="1"/>
  <c r="C44" i="8"/>
  <c r="H44" i="8"/>
  <c r="H45" i="8"/>
  <c r="M50" i="8" l="1"/>
  <c r="AD12" i="8"/>
  <c r="AD13" i="8" s="1"/>
  <c r="AC11" i="8"/>
  <c r="AC12" i="8"/>
  <c r="AC13" i="8" s="1"/>
  <c r="AB11" i="8"/>
  <c r="AB12" i="8"/>
  <c r="AB13" i="8" s="1"/>
  <c r="AQ11" i="8"/>
  <c r="AA11" i="8"/>
  <c r="AQ12" i="8"/>
  <c r="AQ13" i="8" s="1"/>
  <c r="AA12" i="8"/>
  <c r="AA13" i="8" s="1"/>
  <c r="AP11" i="8"/>
  <c r="Z11" i="8"/>
  <c r="AN12" i="8"/>
  <c r="AN13" i="8" s="1"/>
  <c r="X12" i="8"/>
  <c r="X13" i="8" s="1"/>
  <c r="AM11" i="8"/>
  <c r="W11" i="8"/>
  <c r="AL12" i="8"/>
  <c r="AL13" i="8" s="1"/>
  <c r="V12" i="8"/>
  <c r="V13" i="8" s="1"/>
  <c r="AK11" i="8"/>
  <c r="U11" i="8"/>
  <c r="AK12" i="8"/>
  <c r="AK13" i="8" s="1"/>
  <c r="U12" i="8"/>
  <c r="U13" i="8" s="1"/>
  <c r="AJ11" i="8"/>
  <c r="T11" i="8"/>
  <c r="AP12" i="8"/>
  <c r="AP13" i="8" s="1"/>
  <c r="Z12" i="8"/>
  <c r="Z13" i="8" s="1"/>
  <c r="AO11" i="8"/>
  <c r="Y11" i="8"/>
  <c r="AM12" i="8"/>
  <c r="AM13" i="8" s="1"/>
  <c r="W12" i="8"/>
  <c r="W13" i="8" s="1"/>
  <c r="AL11" i="8"/>
  <c r="V11" i="8"/>
  <c r="AJ12" i="8"/>
  <c r="AJ13" i="8" s="1"/>
  <c r="T12" i="8"/>
  <c r="T13" i="8" s="1"/>
  <c r="AI11" i="8"/>
  <c r="S11" i="8"/>
  <c r="AO12" i="8"/>
  <c r="AO13" i="8" s="1"/>
  <c r="Y12" i="8"/>
  <c r="Y13" i="8" s="1"/>
  <c r="AN11" i="8"/>
  <c r="X11" i="8"/>
  <c r="AI12" i="8"/>
  <c r="AI13" i="8" s="1"/>
  <c r="AH11" i="8"/>
  <c r="R11" i="8"/>
  <c r="S12" i="8"/>
  <c r="S13" i="8" s="1"/>
  <c r="AH12" i="8"/>
  <c r="AH13" i="8" s="1"/>
  <c r="R12" i="8"/>
  <c r="R13" i="8" s="1"/>
  <c r="AG11" i="8"/>
  <c r="Q11" i="8"/>
  <c r="AG12" i="8"/>
  <c r="AG13" i="8" s="1"/>
  <c r="Q12" i="8"/>
  <c r="Q13" i="8" s="1"/>
  <c r="AF11" i="8"/>
  <c r="P11" i="8"/>
  <c r="AF12" i="8"/>
  <c r="AF13" i="8" s="1"/>
  <c r="P12" i="8"/>
  <c r="P13" i="8" s="1"/>
  <c r="AE11" i="8"/>
  <c r="AE12" i="8"/>
  <c r="AE13" i="8" s="1"/>
  <c r="AD11" i="8"/>
  <c r="C51" i="1" l="1"/>
  <c r="C54" i="1" s="1"/>
  <c r="F276" i="1"/>
  <c r="M276" i="1" s="1"/>
  <c r="G281" i="1" s="1"/>
  <c r="G27" i="7"/>
  <c r="H27" i="7"/>
  <c r="G28" i="7"/>
  <c r="H28" i="7" s="1"/>
  <c r="H30" i="7" s="1"/>
  <c r="G29" i="7"/>
  <c r="H29" i="7"/>
  <c r="I21" i="7"/>
  <c r="I15" i="7"/>
  <c r="D51" i="1"/>
  <c r="D54" i="1" s="1"/>
  <c r="F51" i="1"/>
  <c r="F54" i="1" s="1"/>
  <c r="H51" i="1"/>
  <c r="H54" i="1" s="1"/>
  <c r="J51" i="1"/>
  <c r="J54" i="1" s="1"/>
  <c r="L51" i="1"/>
  <c r="L54" i="1" s="1"/>
</calcChain>
</file>

<file path=xl/sharedStrings.xml><?xml version="1.0" encoding="utf-8"?>
<sst xmlns="http://schemas.openxmlformats.org/spreadsheetml/2006/main" count="834" uniqueCount="622">
  <si>
    <t>　苦情を受け付けた場合は、当該苦情の内容等を記録している。</t>
    <phoneticPr fontId="3"/>
  </si>
  <si>
    <t>　事故の状況及び事故に際して採った処置について記録している。</t>
    <phoneticPr fontId="3"/>
  </si>
  <si>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3"/>
  </si>
  <si>
    <t>　　　　　　法人名：</t>
    <rPh sb="6" eb="8">
      <t>ホウジン</t>
    </rPh>
    <rPh sb="8" eb="9">
      <t>メイ</t>
    </rPh>
    <phoneticPr fontId="12"/>
  </si>
  <si>
    <t>　　　　　　占有率：　　　　　　　　　　％</t>
    <rPh sb="6" eb="8">
      <t>センユウ</t>
    </rPh>
    <rPh sb="8" eb="9">
      <t>リツ</t>
    </rPh>
    <phoneticPr fontId="12"/>
  </si>
  <si>
    <t>　　　　　　　　　　　　　　　　　　　　　当該サービスを位置付けた計画数</t>
    <rPh sb="21" eb="23">
      <t>トウガイ</t>
    </rPh>
    <rPh sb="28" eb="30">
      <t>イチ</t>
    </rPh>
    <rPh sb="30" eb="31">
      <t>ヅ</t>
    </rPh>
    <rPh sb="33" eb="34">
      <t>ケイ</t>
    </rPh>
    <rPh sb="34" eb="36">
      <t>カクスウ</t>
    </rPh>
    <phoneticPr fontId="12"/>
  </si>
  <si>
    <t>※占有率＝　　当該サービスのうち、最も紹介率が高い法人が位置付けられた計画数</t>
    <rPh sb="1" eb="3">
      <t>センユウ</t>
    </rPh>
    <rPh sb="3" eb="4">
      <t>リツ</t>
    </rPh>
    <rPh sb="7" eb="9">
      <t>トウガイ</t>
    </rPh>
    <rPh sb="17" eb="18">
      <t>モット</t>
    </rPh>
    <rPh sb="19" eb="21">
      <t>ショウカイ</t>
    </rPh>
    <rPh sb="21" eb="22">
      <t>リツ</t>
    </rPh>
    <rPh sb="23" eb="24">
      <t>タカ</t>
    </rPh>
    <rPh sb="25" eb="27">
      <t>ホウジン</t>
    </rPh>
    <rPh sb="28" eb="30">
      <t>イチ</t>
    </rPh>
    <rPh sb="30" eb="31">
      <t>ヅ</t>
    </rPh>
    <rPh sb="35" eb="37">
      <t>ケイカク</t>
    </rPh>
    <rPh sb="37" eb="38">
      <t>スウ</t>
    </rPh>
    <phoneticPr fontId="12"/>
  </si>
  <si>
    <t>　修了年月日：</t>
    <phoneticPr fontId="3"/>
  </si>
  <si>
    <t>介護支援専門員証の有効期間満了日</t>
    <rPh sb="7" eb="8">
      <t>ショウ</t>
    </rPh>
    <phoneticPr fontId="3"/>
  </si>
  <si>
    <t>常勤・非常勤　計</t>
    <phoneticPr fontId="3"/>
  </si>
  <si>
    <t>　○基準上、常勤の介護支援専門員を１以上配置する必要があります。常勤計の欄が０の場合は、
　　基準違反です。早急に常勤の介護支援専門員を配置してください。</t>
    <rPh sb="9" eb="11">
      <t>カイゴ</t>
    </rPh>
    <rPh sb="11" eb="13">
      <t>シエン</t>
    </rPh>
    <rPh sb="13" eb="15">
      <t>センモン</t>
    </rPh>
    <rPh sb="15" eb="16">
      <t>イン</t>
    </rPh>
    <phoneticPr fontId="3"/>
  </si>
  <si>
    <t>　○介護支援専門員を交代（増員・減員を含む）する場合、「変更届」の提出が必要です。</t>
    <rPh sb="10" eb="12">
      <t>コウタイ</t>
    </rPh>
    <rPh sb="13" eb="15">
      <t>ゾウイン</t>
    </rPh>
    <rPh sb="16" eb="18">
      <t>ゲンイン</t>
    </rPh>
    <rPh sb="19" eb="20">
      <t>フク</t>
    </rPh>
    <rPh sb="33" eb="35">
      <t>テイシュツ</t>
    </rPh>
    <phoneticPr fontId="3"/>
  </si>
  <si>
    <t>常勤換算後の員数 (a)</t>
    <phoneticPr fontId="3"/>
  </si>
  <si>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3"/>
  </si>
  <si>
    <t>　事業所の介護支援専門員に身分を証する書類を携行させ、初回訪問時又は利用者若しくはその家族から求められたときは、これを提示すべき旨を指導している。</t>
    <rPh sb="1" eb="4">
      <t>ジギョウショ</t>
    </rPh>
    <phoneticPr fontId="3"/>
  </si>
  <si>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3"/>
  </si>
  <si>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3"/>
  </si>
  <si>
    <t>　管理者は、介護支援専門員に居宅サービス計画の作成に関する業務を担当させている。</t>
    <phoneticPr fontId="3"/>
  </si>
  <si>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3"/>
  </si>
  <si>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3"/>
  </si>
  <si>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3"/>
  </si>
  <si>
    <t>　介護支援専門員の資質の向上のために、その研修の機会を確保している。</t>
    <phoneticPr fontId="3"/>
  </si>
  <si>
    <t>　事業所ごとに経理を区分するとともに、指定居宅介護支援の事業の会計とその他の事業の会計を区分している。</t>
    <phoneticPr fontId="3"/>
  </si>
  <si>
    <t>(Ａ)
(イ＋ロ)　　　　　　　</t>
    <phoneticPr fontId="3"/>
  </si>
  <si>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3"/>
  </si>
  <si>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3"/>
  </si>
  <si>
    <t>※加算の算定要件を満たさずに加算を算定していた場合、過誤調整が必要となります。
　（保険者に相談の上、過誤調整手続きを行ってください。）
※算定していない加算の項目については記載不要です。</t>
    <rPh sb="55" eb="57">
      <t>テツヅ</t>
    </rPh>
    <phoneticPr fontId="3"/>
  </si>
  <si>
    <t>　運営基準減算が適用されている場合、当該加算を算定していない。</t>
    <rPh sb="18" eb="20">
      <t>トウガイ</t>
    </rPh>
    <rPh sb="20" eb="22">
      <t>カサン</t>
    </rPh>
    <rPh sb="23" eb="25">
      <t>サンテイ</t>
    </rPh>
    <phoneticPr fontId="3"/>
  </si>
  <si>
    <t>　当該加算を算定する場合、退院・退所加算を算定していない。</t>
    <rPh sb="1" eb="3">
      <t>トウガイ</t>
    </rPh>
    <rPh sb="3" eb="5">
      <t>カサン</t>
    </rPh>
    <rPh sb="6" eb="8">
      <t>サンテイ</t>
    </rPh>
    <rPh sb="10" eb="12">
      <t>バアイ</t>
    </rPh>
    <rPh sb="21" eb="23">
      <t>サンテイ</t>
    </rPh>
    <phoneticPr fontId="3"/>
  </si>
  <si>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3"/>
  </si>
  <si>
    <t>　居宅サービス計画に位置付けられている基準該当居宅サービスに係る特例居宅介護サービス費の支給に係る事務に必要な情報を記載した文書を、市町村に対して提出している。</t>
    <phoneticPr fontId="3"/>
  </si>
  <si>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3"/>
  </si>
  <si>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3"/>
  </si>
  <si>
    <t>※利用者希望による居宅サービスの軽微な変更の場合、必ずしもサービス担当者会議の開催は必要ありません。</t>
    <rPh sb="1" eb="4">
      <t>リヨウシャ</t>
    </rPh>
    <rPh sb="4" eb="6">
      <t>キボウ</t>
    </rPh>
    <rPh sb="9" eb="11">
      <t>キョタク</t>
    </rPh>
    <rPh sb="16" eb="18">
      <t>ケイビ</t>
    </rPh>
    <rPh sb="19" eb="21">
      <t>ヘンコウ</t>
    </rPh>
    <rPh sb="22" eb="24">
      <t>バアイ</t>
    </rPh>
    <rPh sb="25" eb="26">
      <t>カナラ</t>
    </rPh>
    <rPh sb="33" eb="36">
      <t>タントウシャ</t>
    </rPh>
    <rPh sb="36" eb="38">
      <t>カイギ</t>
    </rPh>
    <rPh sb="39" eb="41">
      <t>カイサイ</t>
    </rPh>
    <rPh sb="42" eb="44">
      <t>ヒツヨウ</t>
    </rPh>
    <phoneticPr fontId="3"/>
  </si>
  <si>
    <t>問２</t>
    <phoneticPr fontId="3"/>
  </si>
  <si>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3"/>
  </si>
  <si>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b/>
        <sz val="10"/>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13" eb="115">
      <t>ザイショク</t>
    </rPh>
    <rPh sb="115" eb="117">
      <t>キカン</t>
    </rPh>
    <rPh sb="117" eb="118">
      <t>チュウ</t>
    </rPh>
    <rPh sb="168" eb="170">
      <t>ヒツヨウ</t>
    </rPh>
    <phoneticPr fontId="3"/>
  </si>
  <si>
    <t>・　居宅サービス計画を新規に作成した場合</t>
    <phoneticPr fontId="3"/>
  </si>
  <si>
    <t>･　居宅サービス計画を変更した場合</t>
    <rPh sb="2" eb="4">
      <t>キョタク</t>
    </rPh>
    <rPh sb="8" eb="10">
      <t>ケイカク</t>
    </rPh>
    <rPh sb="11" eb="13">
      <t>ヘンコウ</t>
    </rPh>
    <rPh sb="15" eb="17">
      <t>バアイ</t>
    </rPh>
    <phoneticPr fontId="3"/>
  </si>
  <si>
    <t>※居宅サービス計画の作成・変更に際し、やむを得ない理由がある場合については、その経過を記録に残すとともに、居宅サービス計画について専門的見地から担当者への照会等により意見を求めることができ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ています。</t>
    <rPh sb="77" eb="79">
      <t>ショウカイ</t>
    </rPh>
    <rPh sb="79" eb="80">
      <t>トウ</t>
    </rPh>
    <rPh sb="86" eb="87">
      <t>モト</t>
    </rPh>
    <rPh sb="103" eb="104">
      <t>エ</t>
    </rPh>
    <rPh sb="106" eb="108">
      <t>リユウ</t>
    </rPh>
    <rPh sb="111" eb="113">
      <t>バアイ</t>
    </rPh>
    <rPh sb="142" eb="145">
      <t>タントウシャ</t>
    </rPh>
    <rPh sb="146" eb="148">
      <t>ジユウ</t>
    </rPh>
    <rPh sb="174" eb="176">
      <t>キョタク</t>
    </rPh>
    <rPh sb="180" eb="182">
      <t>ケイカク</t>
    </rPh>
    <rPh sb="183" eb="185">
      <t>ヘンコウ</t>
    </rPh>
    <rPh sb="187" eb="188">
      <t>マ</t>
    </rPh>
    <rPh sb="191" eb="193">
      <t>バアイ</t>
    </rPh>
    <rPh sb="194" eb="197">
      <t>リヨウシャ</t>
    </rPh>
    <rPh sb="198" eb="200">
      <t>ジョウタイ</t>
    </rPh>
    <rPh sb="201" eb="202">
      <t>オオ</t>
    </rPh>
    <rPh sb="204" eb="206">
      <t>ヘンコウ</t>
    </rPh>
    <rPh sb="207" eb="208">
      <t>ミ</t>
    </rPh>
    <rPh sb="212" eb="214">
      <t>バアイ</t>
    </rPh>
    <rPh sb="214" eb="215">
      <t>トウ</t>
    </rPh>
    <rPh sb="216" eb="218">
      <t>ソウテイ</t>
    </rPh>
    <phoneticPr fontId="3"/>
  </si>
  <si>
    <t>要介護５</t>
    <phoneticPr fontId="3"/>
  </si>
  <si>
    <t>※　本報告書については、介護支援専門員の名簿（介護支援専門員の登録番号を記載したもの）の
　　添付は必要ありません。（６月の勤務表をもって名簿に代えます。）</t>
    <phoneticPr fontId="3"/>
  </si>
  <si>
    <t>※有無にかかわらず左記を記載すること。</t>
    <rPh sb="1" eb="3">
      <t>ウム</t>
    </rPh>
    <rPh sb="9" eb="11">
      <t>サキ</t>
    </rPh>
    <rPh sb="12" eb="14">
      <t>キサイ</t>
    </rPh>
    <phoneticPr fontId="12"/>
  </si>
  <si>
    <t>　当該加算を算定する場合、初回加算を算定していない。</t>
    <rPh sb="1" eb="3">
      <t>トウガイ</t>
    </rPh>
    <rPh sb="3" eb="5">
      <t>カサン</t>
    </rPh>
    <rPh sb="6" eb="8">
      <t>サンテイ</t>
    </rPh>
    <rPh sb="10" eb="12">
      <t>バアイ</t>
    </rPh>
    <phoneticPr fontId="3"/>
  </si>
  <si>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3"/>
  </si>
  <si>
    <t>　利用者１人につき、１月に２回を限度として算定している。</t>
    <rPh sb="1" eb="4">
      <t>リヨウシャ</t>
    </rPh>
    <rPh sb="5" eb="6">
      <t>ニン</t>
    </rPh>
    <rPh sb="11" eb="12">
      <t>ツキ</t>
    </rPh>
    <rPh sb="14" eb="15">
      <t>カイ</t>
    </rPh>
    <rPh sb="16" eb="18">
      <t>ゲンド</t>
    </rPh>
    <rPh sb="21" eb="23">
      <t>サンテイ</t>
    </rPh>
    <phoneticPr fontId="3"/>
  </si>
  <si>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3"/>
  </si>
  <si>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3"/>
  </si>
  <si>
    <t>居宅介護支援費は、上記の方法で取扱件数を算出し、次表に基づき算定している。　</t>
    <rPh sb="9" eb="11">
      <t>ジョウキ</t>
    </rPh>
    <rPh sb="24" eb="25">
      <t>ジ</t>
    </rPh>
    <phoneticPr fontId="3"/>
  </si>
  <si>
    <t>　居宅サービス計画は全表（１～３表及び６，７表）を作成している。</t>
    <phoneticPr fontId="3"/>
  </si>
  <si>
    <t>　居宅サービス計画には、次に掲げる項目を記載している。</t>
    <rPh sb="12" eb="13">
      <t>ツギ</t>
    </rPh>
    <rPh sb="14" eb="15">
      <t>カカ</t>
    </rPh>
    <phoneticPr fontId="3"/>
  </si>
  <si>
    <t>（４）　提供されるサービスの目標及びその達成時期</t>
    <rPh sb="20" eb="22">
      <t>タッセイ</t>
    </rPh>
    <rPh sb="22" eb="24">
      <t>ジキ</t>
    </rPh>
    <phoneticPr fontId="3"/>
  </si>
  <si>
    <t>（５）　サービスの種類、内容及び利用料</t>
    <phoneticPr fontId="3"/>
  </si>
  <si>
    <t>　介護支援専門員は、居宅サービス計画の作成後、定期的に計画を見直している。</t>
    <rPh sb="1" eb="3">
      <t>カイゴ</t>
    </rPh>
    <rPh sb="3" eb="5">
      <t>シエン</t>
    </rPh>
    <rPh sb="5" eb="7">
      <t>センモン</t>
    </rPh>
    <rPh sb="7" eb="8">
      <t>イン</t>
    </rPh>
    <phoneticPr fontId="3"/>
  </si>
  <si>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3"/>
  </si>
  <si>
    <t>※括弧内の状態は、あくまでｉ）～ｉｉｉ）の状態の者に該当する可能性のある者を例示的に挙げたものです。反対に、括弧内の状態以外の者であっても、ｉ）～ｉｉｉ）の状態であると判断される場合もあります。</t>
    <rPh sb="36" eb="37">
      <t>モノ</t>
    </rPh>
    <rPh sb="38" eb="40">
      <t>レイジ</t>
    </rPh>
    <rPh sb="40" eb="41">
      <t>テキ</t>
    </rPh>
    <rPh sb="42" eb="43">
      <t>ア</t>
    </rPh>
    <rPh sb="50" eb="52">
      <t>ハンタイ</t>
    </rPh>
    <phoneticPr fontId="3"/>
  </si>
  <si>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Ph sb="65" eb="66">
      <t>タイ</t>
    </rPh>
    <rPh sb="68" eb="70">
      <t>コウフ</t>
    </rPh>
    <phoneticPr fontId="3"/>
  </si>
  <si>
    <t>　指定居宅介護支援の提供を求められた場合には、その者の提示する被保険者証によって、被保険者資格、要介護認定の有無及び要介護認定の有効期間を確認している。</t>
    <rPh sb="69" eb="71">
      <t>カクニン</t>
    </rPh>
    <phoneticPr fontId="3"/>
  </si>
  <si>
    <t>　○人員欠如の状態のまま事業を継続している場合、指定基準等の違反として監査等の対象と
　　なります。基準に定める人員配置ができない場合は、事業の休止又は廃止を届け出る必要
　　があります。（休止届又は廃止届の提出が必要です。）
　　なお、重大な基準違反については、指定取消となる場合もありますので、十分ご注意ください。</t>
    <rPh sb="74" eb="75">
      <t>マタ</t>
    </rPh>
    <rPh sb="76" eb="78">
      <t>ハイシ</t>
    </rPh>
    <rPh sb="98" eb="99">
      <t>マタ</t>
    </rPh>
    <rPh sb="100" eb="102">
      <t>ハイシ</t>
    </rPh>
    <rPh sb="102" eb="103">
      <t>トドケ</t>
    </rPh>
    <rPh sb="104" eb="106">
      <t>テイシュツ</t>
    </rPh>
    <phoneticPr fontId="3"/>
  </si>
  <si>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3"/>
  </si>
  <si>
    <t>④地域包括支援センター等との連携について</t>
    <phoneticPr fontId="3"/>
  </si>
  <si>
    <t>１　主任介護支援専門員の状況</t>
    <phoneticPr fontId="12"/>
  </si>
  <si>
    <t>３　利用者の状況</t>
    <phoneticPr fontId="12"/>
  </si>
  <si>
    <t>４　その他</t>
    <phoneticPr fontId="12"/>
  </si>
  <si>
    <t>問１</t>
    <phoneticPr fontId="3"/>
  </si>
  <si>
    <t>問２</t>
    <phoneticPr fontId="3"/>
  </si>
  <si>
    <t>問３</t>
    <phoneticPr fontId="3"/>
  </si>
  <si>
    <t xml:space="preserve"> 介護保険事業所番号</t>
  </si>
  <si>
    <t>フリガナ</t>
  </si>
  <si>
    <t>　</t>
  </si>
  <si>
    <t>名　　称</t>
  </si>
  <si>
    <t>所在地</t>
  </si>
  <si>
    <t>〒</t>
  </si>
  <si>
    <t>点検日</t>
  </si>
  <si>
    <t xml:space="preserve">点検者（職・氏名）　※原則として管理者が行ってください。　　          　　           </t>
  </si>
  <si>
    <t>職種</t>
  </si>
  <si>
    <t xml:space="preserve"> </t>
  </si>
  <si>
    <t>（２）　管理者の職務について　　　　　　　　　　　　　　　　　　　　　　　　　　　　　　　　 　　　　</t>
  </si>
  <si>
    <t>問１</t>
  </si>
  <si>
    <t>問２</t>
  </si>
  <si>
    <t>（３）　管理者の責務</t>
  </si>
  <si>
    <t>（４）　介護支援専門員の配置状況</t>
  </si>
  <si>
    <t>３月</t>
  </si>
  <si>
    <t>４月</t>
  </si>
  <si>
    <t>５月</t>
  </si>
  <si>
    <t>常勤専従</t>
  </si>
  <si>
    <t>常勤兼務</t>
  </si>
  <si>
    <t>常勤　計　※</t>
  </si>
  <si>
    <t>非常勤専従</t>
  </si>
  <si>
    <t>非常勤兼務</t>
  </si>
  <si>
    <t>事
業
所</t>
    <rPh sb="0" eb="1">
      <t>コト</t>
    </rPh>
    <rPh sb="2" eb="3">
      <t>ギョウ</t>
    </rPh>
    <rPh sb="4" eb="5">
      <t>ショ</t>
    </rPh>
    <phoneticPr fontId="3"/>
  </si>
  <si>
    <t>管理者氏名</t>
    <phoneticPr fontId="3"/>
  </si>
  <si>
    <t>介護支援専門員
登録番号</t>
    <phoneticPr fontId="3"/>
  </si>
  <si>
    <t>当該事業所で
兼務する職種</t>
    <phoneticPr fontId="3"/>
  </si>
  <si>
    <t>時間数
(１週)</t>
    <phoneticPr fontId="3"/>
  </si>
  <si>
    <t>　　注意</t>
    <phoneticPr fontId="3"/>
  </si>
  <si>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</si>
  <si>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</si>
  <si>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</si>
  <si>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</si>
  <si>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</si>
  <si>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</si>
  <si>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</si>
  <si>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</si>
  <si>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</si>
  <si>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（９）　指定居宅介護支援の基本取扱方針</t>
  </si>
  <si>
    <t>（１０）　指定居宅介護支援の具体的取扱方針</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</si>
  <si>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</si>
  <si>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</si>
  <si>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</si>
  <si>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</si>
  <si>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</si>
  <si>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</si>
  <si>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</si>
  <si>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（１４） 運営規程</t>
  </si>
  <si>
    <t>（３）　営業日及び営業時間</t>
  </si>
  <si>
    <t>（５）　通常の事業の実施地域</t>
  </si>
  <si>
    <t>（１５）　勤務体制の確保</t>
  </si>
  <si>
    <t>　正当な理由なく指定居宅介護支援の提供を拒んでいない。</t>
    <phoneticPr fontId="3"/>
  </si>
  <si>
    <t>　被保険者の要介護認定に係る申請について、利用申込者の意思を踏まえ、必要な協力を行っている。</t>
    <phoneticPr fontId="3"/>
  </si>
  <si>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3"/>
  </si>
  <si>
    <t>　要介護認定の更新の申請が、遅くとも当該利用者が受けている要介護認定の有効期間の満了日の３０日前には行われるよう、必要な援助を行っている。</t>
    <phoneticPr fontId="3"/>
  </si>
  <si>
    <t>　自らその提供する指定居宅介護支援の質の評価を行い、常にその改善を図っている。</t>
    <phoneticPr fontId="3"/>
  </si>
  <si>
    <t>　指定居宅介護支援の提供に当たっては、懇切丁寧に行うことを旨とし、利用者又はその家族に対し、サービスの提供方法等について、理解しやすいように説明を行っている。</t>
    <phoneticPr fontId="3"/>
  </si>
  <si>
    <t>　指定居宅介護支援の提供を受けている利用者が次のいずれかに該当する場合は、遅滞なく、意見を付してその旨を市町村に通知している。</t>
    <phoneticPr fontId="3"/>
  </si>
  <si>
    <t>　　（２） 偽りその他不正の行為によって保険給付の支給を受け、又は受けようとしたとき。</t>
    <phoneticPr fontId="3"/>
  </si>
  <si>
    <t>　サービス担当者会議等において、利用者の個人情報を用いる場合は利用者の同意を、利用者の家族の個人情報を用いる場合は当該家族の同意を、あらかじめ文書により得ている。</t>
    <phoneticPr fontId="3"/>
  </si>
  <si>
    <t>　自ら提供した指定居宅介護支援又は自らが居宅サービス計画に位置付けた指定居宅サービス等に対する利用者及びその家族からの苦情に迅速かつ適切に対応している。</t>
    <phoneticPr fontId="3"/>
  </si>
  <si>
    <t>　利用者に対する指定居宅介護支援の提供により事故が発生した場合には速やかに市町村、利用者の家族等に連絡を行うとともに、必要な措置を講じている。</t>
    <phoneticPr fontId="3"/>
  </si>
  <si>
    <t>　利用者に対する指定居宅介護支援の提供により賠償すべき事故が発生した場合には、損害賠償を速やかに行っている。</t>
    <phoneticPr fontId="3"/>
  </si>
  <si>
    <t>１　居宅介護支援費</t>
  </si>
  <si>
    <t>（１）　取扱件数</t>
  </si>
  <si>
    <t>　　　　　　　　　　　　　　　　　　　　　　　　　　　　</t>
  </si>
  <si>
    <t>（２）　給付管理</t>
  </si>
  <si>
    <t>　　Ａ．事業所全体の６月の利用者数</t>
    <phoneticPr fontId="3"/>
  </si>
  <si>
    <t>（１）　特定事業所加算　（Ⅰ）</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</si>
  <si>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</si>
  <si>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</si>
  <si>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</si>
  <si>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①前年度（３月を除く）１月あたりの実利用者数が、２０名以下である。</t>
  </si>
  <si>
    <t>３　減算</t>
  </si>
  <si>
    <t>・　要介護認定を受けている利用者が要介護更新認定を受けた場合</t>
  </si>
  <si>
    <t>・　要介護認定を受けている利用者が要介護状態区分の変更の認定を受けた場合</t>
  </si>
  <si>
    <t xml:space="preserve">２　加算　　　　 </t>
    <phoneticPr fontId="3"/>
  </si>
  <si>
    <t>　地域包括支援センターから支援が困難な事例を紹介された場合においても、当該支援が困難な事例に係る者に指定居宅介護支援を提供している。</t>
    <phoneticPr fontId="3"/>
  </si>
  <si>
    <t>　居宅サービス計画の策定に際し、下記Ａ～Ｃのいずれかの要件を満たし、アセスメントを実施したものについてのみ算定している。</t>
    <phoneticPr fontId="3"/>
  </si>
  <si>
    <t>　利用者１人につき１月に１回を限度として算定している。</t>
    <phoneticPr fontId="3"/>
  </si>
  <si>
    <t>　清川村（宮ヶ瀬、煤ヶ谷）、山北町（三保、共和、清水）、相模原市緑区（鳥屋、青根、牧野）に所在する事業所である。</t>
    <phoneticPr fontId="3"/>
  </si>
  <si>
    <t>　上記の地域を、運営規程で「通常の事業の実施地域」と定めていない。</t>
    <phoneticPr fontId="3"/>
  </si>
  <si>
    <t>　当該加算を算定する利用者から交通費の支払いを受けていない。</t>
    <phoneticPr fontId="3"/>
  </si>
  <si>
    <t>問１</t>
    <phoneticPr fontId="3"/>
  </si>
  <si>
    <t>問２</t>
    <phoneticPr fontId="3"/>
  </si>
  <si>
    <t>問３</t>
    <phoneticPr fontId="3"/>
  </si>
  <si>
    <t>問４</t>
    <phoneticPr fontId="3"/>
  </si>
  <si>
    <t>問５</t>
    <phoneticPr fontId="3"/>
  </si>
  <si>
    <t>問６</t>
    <phoneticPr fontId="3"/>
  </si>
  <si>
    <t>問７</t>
    <phoneticPr fontId="3"/>
  </si>
  <si>
    <t>問８</t>
    <phoneticPr fontId="3"/>
  </si>
  <si>
    <t>問９</t>
    <phoneticPr fontId="3"/>
  </si>
  <si>
    <t>問10</t>
    <phoneticPr fontId="3"/>
  </si>
  <si>
    <t>問11</t>
    <phoneticPr fontId="3"/>
  </si>
  <si>
    <t>問14</t>
    <rPh sb="0" eb="1">
      <t>ト</t>
    </rPh>
    <phoneticPr fontId="3"/>
  </si>
  <si>
    <t>問15</t>
    <rPh sb="0" eb="1">
      <t>ト</t>
    </rPh>
    <phoneticPr fontId="3"/>
  </si>
  <si>
    <t>問16</t>
    <rPh sb="0" eb="1">
      <t>ト</t>
    </rPh>
    <phoneticPr fontId="3"/>
  </si>
  <si>
    <t>問17</t>
    <rPh sb="0" eb="1">
      <t>ト</t>
    </rPh>
    <phoneticPr fontId="3"/>
  </si>
  <si>
    <t>問18</t>
    <rPh sb="0" eb="1">
      <t>ト</t>
    </rPh>
    <phoneticPr fontId="3"/>
  </si>
  <si>
    <t>問19</t>
    <rPh sb="0" eb="1">
      <t>ト</t>
    </rPh>
    <phoneticPr fontId="3"/>
  </si>
  <si>
    <t>問20</t>
    <rPh sb="0" eb="1">
      <t>ト</t>
    </rPh>
    <phoneticPr fontId="3"/>
  </si>
  <si>
    <t>問21</t>
    <rPh sb="0" eb="1">
      <t>ト</t>
    </rPh>
    <phoneticPr fontId="3"/>
  </si>
  <si>
    <t>問22</t>
    <rPh sb="0" eb="1">
      <t>ト</t>
    </rPh>
    <phoneticPr fontId="3"/>
  </si>
  <si>
    <t>問23</t>
    <rPh sb="0" eb="1">
      <t>ト</t>
    </rPh>
    <phoneticPr fontId="3"/>
  </si>
  <si>
    <t>問24</t>
    <rPh sb="0" eb="1">
      <t>ト</t>
    </rPh>
    <phoneticPr fontId="3"/>
  </si>
  <si>
    <t>問25</t>
    <rPh sb="0" eb="1">
      <t>ト</t>
    </rPh>
    <phoneticPr fontId="3"/>
  </si>
  <si>
    <t>問26</t>
    <rPh sb="0" eb="1">
      <t>ト</t>
    </rPh>
    <phoneticPr fontId="3"/>
  </si>
  <si>
    <t>問27</t>
    <rPh sb="0" eb="1">
      <t>ト</t>
    </rPh>
    <phoneticPr fontId="3"/>
  </si>
  <si>
    <t>問1</t>
    <rPh sb="0" eb="1">
      <t>ト</t>
    </rPh>
    <phoneticPr fontId="3"/>
  </si>
  <si>
    <t>問 １</t>
    <phoneticPr fontId="3"/>
  </si>
  <si>
    <t>問10</t>
    <rPh sb="0" eb="1">
      <t>ト</t>
    </rPh>
    <phoneticPr fontId="3"/>
  </si>
  <si>
    <t>問11</t>
    <rPh sb="0" eb="1">
      <t>ト</t>
    </rPh>
    <phoneticPr fontId="3"/>
  </si>
  <si>
    <t>（ロ）</t>
    <phoneticPr fontId="3"/>
  </si>
  <si>
    <t>合計(イ）</t>
    <rPh sb="0" eb="2">
      <t>ゴウケイ</t>
    </rPh>
    <phoneticPr fontId="3"/>
  </si>
  <si>
    <t>（B)</t>
    <phoneticPr fontId="3"/>
  </si>
  <si>
    <t>（Ｃ）</t>
    <phoneticPr fontId="3"/>
  </si>
  <si>
    <t>居宅介護支援における特定事業所加算に係る基準の遵守状況に関する記録</t>
    <phoneticPr fontId="3"/>
  </si>
  <si>
    <t>事業所名</t>
  </si>
  <si>
    <t>事業所番号</t>
    <rPh sb="0" eb="3">
      <t>ジギョウショ</t>
    </rPh>
    <rPh sb="3" eb="5">
      <t>バンゴウ</t>
    </rPh>
    <phoneticPr fontId="3"/>
  </si>
  <si>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3"/>
  </si>
  <si>
    <t>①　主任介護支援専門員研修</t>
    <phoneticPr fontId="3"/>
  </si>
  <si>
    <t>１　修了　　　　２　未修了</t>
    <phoneticPr fontId="3"/>
  </si>
  <si>
    <t>　研修機関名：</t>
    <phoneticPr fontId="3"/>
  </si>
  <si>
    <t>２　介護支援専門員の状況</t>
    <phoneticPr fontId="3"/>
  </si>
  <si>
    <t>介護支援
専門員数</t>
    <phoneticPr fontId="3"/>
  </si>
  <si>
    <t>常勤</t>
    <phoneticPr fontId="3"/>
  </si>
  <si>
    <t>専従</t>
    <phoneticPr fontId="3"/>
  </si>
  <si>
    <t>非常勤</t>
    <phoneticPr fontId="3"/>
  </si>
  <si>
    <t>合計</t>
    <rPh sb="0" eb="2">
      <t>ゴウケイ</t>
    </rPh>
    <phoneticPr fontId="3"/>
  </si>
  <si>
    <t>兼務</t>
    <phoneticPr fontId="3"/>
  </si>
  <si>
    <t>〈報告月の状況〉</t>
    <phoneticPr fontId="3"/>
  </si>
  <si>
    <r>
      <rPr>
        <b/>
        <sz val="11"/>
        <color indexed="8"/>
        <rFont val="ＭＳ Ｐゴシック"/>
        <family val="3"/>
        <charset val="128"/>
      </rPr>
      <t>（A）</t>
    </r>
    <r>
      <rPr>
        <sz val="11"/>
        <color theme="1"/>
        <rFont val="ＭＳ Ｐゴシック"/>
        <family val="3"/>
        <charset val="128"/>
        <scheme val="minor"/>
      </rPr>
      <t>利用者数</t>
    </r>
    <phoneticPr fontId="3"/>
  </si>
  <si>
    <r>
      <rPr>
        <b/>
        <sz val="10"/>
        <color indexed="8"/>
        <rFont val="ＭＳ Ｐゴシック"/>
        <family val="3"/>
        <charset val="128"/>
      </rPr>
      <t>(B)</t>
    </r>
    <r>
      <rPr>
        <sz val="10"/>
        <color indexed="8"/>
        <rFont val="ＭＳ Ｐゴシック"/>
        <family val="3"/>
        <charset val="128"/>
      </rPr>
      <t>介護支援
専門員数</t>
    </r>
    <r>
      <rPr>
        <sz val="10"/>
        <color indexed="8"/>
        <rFont val="ＭＳ Ｐゴシック"/>
        <family val="3"/>
        <charset val="128"/>
      </rPr>
      <t xml:space="preserve">
（常勤換算）</t>
    </r>
    <phoneticPr fontId="3"/>
  </si>
  <si>
    <r>
      <rPr>
        <sz val="10"/>
        <color indexed="8"/>
        <rFont val="ＭＳ Ｐゴシック"/>
        <family val="3"/>
        <charset val="128"/>
      </rPr>
      <t>１人あたり利用者数</t>
    </r>
    <r>
      <rPr>
        <sz val="11"/>
        <color theme="1"/>
        <rFont val="ＭＳ Ｐゴシック"/>
        <family val="3"/>
        <charset val="128"/>
        <scheme val="minor"/>
      </rPr>
      <t xml:space="preserve">
</t>
    </r>
    <r>
      <rPr>
        <b/>
        <sz val="10"/>
        <color indexed="8"/>
        <rFont val="ＭＳ Ｐゴシック"/>
        <family val="3"/>
        <charset val="128"/>
      </rPr>
      <t>（Ａ）÷（Ｂ）</t>
    </r>
    <phoneticPr fontId="3"/>
  </si>
  <si>
    <t>介護予防支援の受託の有無</t>
  </si>
  <si>
    <t>有　　　・　　　無</t>
  </si>
  <si>
    <t>〈前３ヶ月の利用者数〉　※加算（Ⅰ）を算定している事業者のみ記入</t>
    <phoneticPr fontId="3"/>
  </si>
  <si>
    <t>要介護１</t>
    <phoneticPr fontId="3"/>
  </si>
  <si>
    <t>要介護２</t>
    <phoneticPr fontId="3"/>
  </si>
  <si>
    <t>要介護３</t>
    <phoneticPr fontId="3"/>
  </si>
  <si>
    <t>要介護４</t>
    <phoneticPr fontId="3"/>
  </si>
  <si>
    <t>利用者数
（合計）</t>
    <rPh sb="0" eb="2">
      <t>リヨウ</t>
    </rPh>
    <rPh sb="6" eb="8">
      <t>ゴウケイ</t>
    </rPh>
    <phoneticPr fontId="3"/>
  </si>
  <si>
    <t>要介護３～</t>
    <phoneticPr fontId="3"/>
  </si>
  <si>
    <t>(人)</t>
    <phoneticPr fontId="3"/>
  </si>
  <si>
    <t>５の割合(%)</t>
    <phoneticPr fontId="3"/>
  </si>
  <si>
    <t>前３ヶ月の平均割合</t>
  </si>
  <si>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←この場合はPC入力、および自動計算できません。</t>
    </r>
    <rPh sb="69" eb="71">
      <t>バアイ</t>
    </rPh>
    <rPh sb="74" eb="76">
      <t>ニュウリョク</t>
    </rPh>
    <rPh sb="80" eb="82">
      <t>ジドウ</t>
    </rPh>
    <rPh sb="82" eb="84">
      <t>ケイサン</t>
    </rPh>
    <phoneticPr fontId="3"/>
  </si>
  <si>
    <t>①利用者に関する情報又はサービス提供に当たっての留意事項に係る伝達等を目的とした会議を概ね週１回以上開催している。
　※　「有」の場合には、開催記録を添付すること。</t>
    <phoneticPr fontId="3"/>
  </si>
  <si>
    <t>　　　　　　　有　　・　　無</t>
    <phoneticPr fontId="3"/>
  </si>
  <si>
    <t>開催年月日</t>
    <rPh sb="0" eb="2">
      <t>カイサイ</t>
    </rPh>
    <rPh sb="2" eb="5">
      <t>ネンガッピ</t>
    </rPh>
    <phoneticPr fontId="3"/>
  </si>
  <si>
    <t>②２４時間連絡できる体制を確保し、かつ、必要に応じて利用者等の相談に対応する体制を確保している。</t>
  </si>
  <si>
    <t>　　　　　　　有　　・　　無</t>
    <phoneticPr fontId="3"/>
  </si>
  <si>
    <t>具体的な方法</t>
    <rPh sb="0" eb="3">
      <t>グタイテキ</t>
    </rPh>
    <rPh sb="4" eb="6">
      <t>ホウホウ</t>
    </rPh>
    <phoneticPr fontId="3"/>
  </si>
  <si>
    <t>有　　・　　無</t>
  </si>
  <si>
    <t>　ア（地域包括支援センターから支援困難な利用者の紹介があった場合）</t>
  </si>
  <si>
    <t>有　　・　　無</t>
    <phoneticPr fontId="3"/>
  </si>
  <si>
    <t>　開始件数</t>
    <phoneticPr fontId="3"/>
  </si>
  <si>
    <t>件</t>
    <rPh sb="0" eb="1">
      <t>ケン</t>
    </rPh>
    <phoneticPr fontId="3"/>
  </si>
  <si>
    <t>　イ　地域包括支援センターから支援困難な利用者の紹介があった
　　　場合には、引き受けられる体制を整えている。</t>
    <phoneticPr fontId="3"/>
  </si>
  <si>
    <t>有　　・　　無</t>
    <rPh sb="0" eb="1">
      <t>ユウ</t>
    </rPh>
    <rPh sb="6" eb="7">
      <t>ム</t>
    </rPh>
    <phoneticPr fontId="3"/>
  </si>
  <si>
    <t>具体的な体制</t>
    <phoneticPr fontId="3"/>
  </si>
  <si>
    <t xml:space="preserve">有　　・　　無
</t>
    <phoneticPr fontId="3"/>
  </si>
  <si>
    <t>参加年月日</t>
    <rPh sb="0" eb="2">
      <t>サンカ</t>
    </rPh>
    <rPh sb="2" eb="5">
      <t>ネンガッピ</t>
    </rPh>
    <phoneticPr fontId="3"/>
  </si>
  <si>
    <t>　ア 運営基準減算が適用されている。</t>
    <phoneticPr fontId="3"/>
  </si>
  <si>
    <t>　イ　特定事業所集中減算が適用されている。</t>
    <phoneticPr fontId="3"/>
  </si>
  <si>
    <t>　　（１） 正当な理由なしに介護給付等対象サービスの利用に関する指示に従わないこと
　　　　等により、要介護状態の程度を増進させたと認められるとき。</t>
    <phoneticPr fontId="3"/>
  </si>
  <si>
    <t>　○同一敷地内の他の事業所（他のサ－ビス）で兼務している場合には、事業所名、職種及び
  　１週間あたりの勤務時間数を記載してください。</t>
    <phoneticPr fontId="3"/>
  </si>
  <si>
    <t>　介護支援専門員の清潔の保持及び健康状態について、必要な管理を行っている。</t>
    <phoneticPr fontId="3"/>
  </si>
  <si>
    <t>（２）　職員の職種、員数及び職務内容（職員の数は最新の数である。）</t>
    <rPh sb="19" eb="21">
      <t>ショクイン</t>
    </rPh>
    <rPh sb="22" eb="23">
      <t>カズ</t>
    </rPh>
    <rPh sb="24" eb="26">
      <t>サイシン</t>
    </rPh>
    <rPh sb="27" eb="28">
      <t>カズ</t>
    </rPh>
    <phoneticPr fontId="3"/>
  </si>
  <si>
    <t>　問１の主任介護支援専門員とは別に、常勤かつ専従の介護支援専門員を３名以上配置している。</t>
    <phoneticPr fontId="3"/>
  </si>
  <si>
    <t>　問１の主任介護支援専門員とは別に、常勤かつ専従の介護支援専門員を２名以上配置している。</t>
    <phoneticPr fontId="3"/>
  </si>
  <si>
    <t>　対応の当番者を事前に定めておく等、２４時間連絡体制を確保し、かつ、必要に応じて利用者等の相談に対応する体制を確保している。</t>
    <phoneticPr fontId="3"/>
  </si>
  <si>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3"/>
  </si>
  <si>
    <t>回答欄</t>
    <rPh sb="0" eb="2">
      <t>カイトウ</t>
    </rPh>
    <rPh sb="2" eb="3">
      <t>ラン</t>
    </rPh>
    <phoneticPr fontId="3"/>
  </si>
  <si>
    <t>問５</t>
    <phoneticPr fontId="3"/>
  </si>
  <si>
    <t>問６</t>
    <rPh sb="0" eb="1">
      <t>トイ</t>
    </rPh>
    <phoneticPr fontId="3"/>
  </si>
  <si>
    <t>　当該事業所における苦情を処理するために講ずる措置の概要について明らかにし、相談窓口の連絡先、苦情処理の体制及び手順等を利用申込者にサービス内容を説明する文書に記載するとともに、事務所に掲示している。</t>
    <phoneticPr fontId="3"/>
  </si>
  <si>
    <t>電話番号</t>
    <rPh sb="0" eb="2">
      <t>デンワ</t>
    </rPh>
    <rPh sb="2" eb="4">
      <t>バンゴウ</t>
    </rPh>
    <phoneticPr fontId="3"/>
  </si>
  <si>
    <t>問13</t>
  </si>
  <si>
    <t>問28</t>
    <rPh sb="0" eb="1">
      <t>ト</t>
    </rPh>
    <phoneticPr fontId="3"/>
  </si>
  <si>
    <t>問29</t>
    <rPh sb="0" eb="1">
      <t>ト</t>
    </rPh>
    <phoneticPr fontId="3"/>
  </si>
  <si>
    <t>　利用者に対する指定居宅介護支援の提供に関する次に掲げる記録を整備し、その完結の日から５年間保存している。</t>
    <phoneticPr fontId="3"/>
  </si>
  <si>
    <t>（２）　特定事業所加算　（Ⅱ）　　　　　　　　　　　　　　　　　　　　　　　　　　　　　　　　　　</t>
    <phoneticPr fontId="3"/>
  </si>
  <si>
    <t>（３）　特定事業所加算　（Ⅲ）　　　　　　　　　　　　　　　　　　　　　　　　　　　　　　　　　　</t>
    <phoneticPr fontId="3"/>
  </si>
  <si>
    <t>問３</t>
  </si>
  <si>
    <t>問２</t>
    <phoneticPr fontId="3"/>
  </si>
  <si>
    <t>問４</t>
    <phoneticPr fontId="3"/>
  </si>
  <si>
    <t>問５</t>
    <phoneticPr fontId="3"/>
  </si>
  <si>
    <t>問６</t>
    <phoneticPr fontId="3"/>
  </si>
  <si>
    <t>　問１の主任介護支援専門員とは別に、常勤かつ専従の介護支援専門員を３名以上配置している。</t>
    <phoneticPr fontId="3"/>
  </si>
  <si>
    <t>　　※　上記に書ききれない場合は行を挿入して追記してください</t>
    <rPh sb="4" eb="6">
      <t>ジョウキ</t>
    </rPh>
    <rPh sb="7" eb="8">
      <t>カ</t>
    </rPh>
    <rPh sb="13" eb="15">
      <t>バアイ</t>
    </rPh>
    <rPh sb="16" eb="17">
      <t>ギョウ</t>
    </rPh>
    <rPh sb="18" eb="20">
      <t>ソウニュウ</t>
    </rPh>
    <rPh sb="22" eb="24">
      <t>ツイキ</t>
    </rPh>
    <phoneticPr fontId="12"/>
  </si>
  <si>
    <t>　常勤かつ専従の主任介護支援専門員を配置している。</t>
    <phoneticPr fontId="3"/>
  </si>
  <si>
    <t>問12</t>
    <rPh sb="0" eb="1">
      <t>ト</t>
    </rPh>
    <phoneticPr fontId="3"/>
  </si>
  <si>
    <t>ｉ）疾病その他の原因により、状態が変動しやすく、日によって又は時間帯によって頻繁に第94号告示第31号のイに該当する者（例　パーキンソン病の治療薬によるON・OFF現象）</t>
    <rPh sb="54" eb="56">
      <t>ガイトウ</t>
    </rPh>
    <rPh sb="58" eb="59">
      <t>モノ</t>
    </rPh>
    <phoneticPr fontId="3"/>
  </si>
  <si>
    <t>ｉｉ）疾病その他の原因により、状態が急速に悪化し、短期間のうちに第94号告示第31号のイに該当することが確実に見込まれる者（例　がん末期の急速な状態悪化）</t>
    <rPh sb="45" eb="47">
      <t>ガイトウ</t>
    </rPh>
    <phoneticPr fontId="3"/>
  </si>
  <si>
    <t>ｉｉｉ）疾病その他の原因により、身体への重大な危険性又は症状の重篤化の回避等医学的判断から第94号告示第31号のイに該当すると判断できる者（例　ぜんそく発作等による呼吸不全、心疾患による心不全、嚥下障害による誤嚥性肺炎の回避）</t>
    <rPh sb="58" eb="60">
      <t>ガイトウ</t>
    </rPh>
    <phoneticPr fontId="3"/>
  </si>
  <si>
    <t>※３　上記の担当医等との会議（カンファレンス）に参加した場合、当該会議（カンファレンス）の日時、開催場所、出席者、内容等の要点について居宅サービス計画等に記録し、利用者又は家族に提供した文書の写しを添付する必要があります。</t>
    <rPh sb="3" eb="5">
      <t>ジョウキ</t>
    </rPh>
    <rPh sb="6" eb="9">
      <t>タントウイ</t>
    </rPh>
    <rPh sb="9" eb="10">
      <t>トウ</t>
    </rPh>
    <rPh sb="12" eb="14">
      <t>カイギ</t>
    </rPh>
    <rPh sb="24" eb="26">
      <t>サンカ</t>
    </rPh>
    <rPh sb="28" eb="30">
      <t>バアイ</t>
    </rPh>
    <rPh sb="31" eb="33">
      <t>トウガイ</t>
    </rPh>
    <rPh sb="33" eb="35">
      <t>カイギ</t>
    </rPh>
    <rPh sb="45" eb="47">
      <t>ニチジ</t>
    </rPh>
    <rPh sb="48" eb="50">
      <t>カイサイ</t>
    </rPh>
    <rPh sb="50" eb="52">
      <t>バショ</t>
    </rPh>
    <rPh sb="53" eb="56">
      <t>シュッセキシャ</t>
    </rPh>
    <rPh sb="57" eb="59">
      <t>ナイヨウ</t>
    </rPh>
    <rPh sb="59" eb="60">
      <t>トウ</t>
    </rPh>
    <rPh sb="61" eb="63">
      <t>ヨウテン</t>
    </rPh>
    <rPh sb="67" eb="69">
      <t>キョタク</t>
    </rPh>
    <rPh sb="73" eb="75">
      <t>ケイカク</t>
    </rPh>
    <rPh sb="75" eb="76">
      <t>トウ</t>
    </rPh>
    <rPh sb="77" eb="79">
      <t>キロク</t>
    </rPh>
    <rPh sb="81" eb="84">
      <t>リヨウシャ</t>
    </rPh>
    <rPh sb="84" eb="85">
      <t>マタ</t>
    </rPh>
    <rPh sb="86" eb="88">
      <t>カゾク</t>
    </rPh>
    <rPh sb="89" eb="91">
      <t>テイキョウ</t>
    </rPh>
    <rPh sb="93" eb="95">
      <t>ブンショ</t>
    </rPh>
    <rPh sb="96" eb="97">
      <t>ウツ</t>
    </rPh>
    <rPh sb="99" eb="101">
      <t>テンプ</t>
    </rPh>
    <rPh sb="103" eb="105">
      <t>ヒツヨウ</t>
    </rPh>
    <phoneticPr fontId="3"/>
  </si>
  <si>
    <t>　山北町（三保、共和、清水を除く）、湯河原町、清川村（宮ヶ瀬、煤ヶ谷を除く）、相模原市緑区（旧津久井町（鳥屋、青根を除く）、旧藤野町（牧野を除く））、南足柄市（旧北足柄村＝内山、矢倉沢）、大井町（旧相和村＝赤田、高尾、柳、篠窪）、松田町（旧寄村、旧松田町＝松田町全域）、真鶴町に所在する事業所である。</t>
    <rPh sb="135" eb="137">
      <t>マナヅル</t>
    </rPh>
    <rPh sb="137" eb="138">
      <t>マチ</t>
    </rPh>
    <phoneticPr fontId="3"/>
  </si>
  <si>
    <t>　山北町、湯河原町、清川村、相模原市緑区（旧津久井町、旧藤野町）、南足柄市（旧北足柄村＝内山、矢倉沢）、大井町（旧相和村＝赤田、高尾、柳、篠窪）、松田町（旧寄村、旧松田町＝松田町全域）、真鶴町に居住する利用者に対し、通常の事業の実施地域を越えて居宅サービス計画を作成している。</t>
    <rPh sb="93" eb="95">
      <t>マナヅル</t>
    </rPh>
    <rPh sb="95" eb="96">
      <t>マチ</t>
    </rPh>
    <phoneticPr fontId="3"/>
  </si>
  <si>
    <r>
      <t xml:space="preserve">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7" eb="9">
      <t>テキヨウ</t>
    </rPh>
    <rPh sb="18" eb="20">
      <t>メイショウ</t>
    </rPh>
    <rPh sb="21" eb="23">
      <t>キサイ</t>
    </rPh>
    <rPh sb="29" eb="31">
      <t>ショウカイ</t>
    </rPh>
    <rPh sb="31" eb="32">
      <t>リツ</t>
    </rPh>
    <rPh sb="33" eb="34">
      <t>モット</t>
    </rPh>
    <rPh sb="35" eb="36">
      <t>タカ</t>
    </rPh>
    <phoneticPr fontId="12"/>
  </si>
  <si>
    <t xml:space="preserve">       法人</t>
    <phoneticPr fontId="12"/>
  </si>
  <si>
    <r>
      <t>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27" eb="29">
      <t>ショウカイ</t>
    </rPh>
    <rPh sb="29" eb="30">
      <t>リツ</t>
    </rPh>
    <rPh sb="31" eb="32">
      <t>モット</t>
    </rPh>
    <rPh sb="33" eb="34">
      <t>タカ</t>
    </rPh>
    <phoneticPr fontId="12"/>
  </si>
  <si>
    <t>　　　　年　　　　月　　　　　日</t>
    <phoneticPr fontId="3"/>
  </si>
  <si>
    <t>　　　　年　　　　月　　　　　日</t>
    <phoneticPr fontId="3"/>
  </si>
  <si>
    <t>問２</t>
    <phoneticPr fontId="3"/>
  </si>
  <si>
    <t>　指定居宅介護支援の提供を求められた場合には、その者の提示する負担割合証によって、被保険者の負担割合及び有効期間を確認している。</t>
    <rPh sb="31" eb="33">
      <t>フタン</t>
    </rPh>
    <rPh sb="33" eb="35">
      <t>ワリアイ</t>
    </rPh>
    <rPh sb="35" eb="36">
      <t>ショウ</t>
    </rPh>
    <rPh sb="46" eb="48">
      <t>フタン</t>
    </rPh>
    <rPh sb="48" eb="50">
      <t>ワリアイ</t>
    </rPh>
    <rPh sb="50" eb="51">
      <t>オヨ</t>
    </rPh>
    <rPh sb="57" eb="59">
      <t>カクニン</t>
    </rPh>
    <phoneticPr fontId="3"/>
  </si>
  <si>
    <t>問３</t>
    <phoneticPr fontId="3"/>
  </si>
  <si>
    <t>　事業の運営に当たっては、市町村、地域包括支援センター、老人介護支援センター、他の指定居宅介護支援事業者、指定介護予防支援事業者、介護保険施設、指定特定相談支援事業者等との連携に努めている。</t>
    <phoneticPr fontId="3"/>
  </si>
  <si>
    <t>問30</t>
    <rPh sb="0" eb="1">
      <t>ト</t>
    </rPh>
    <phoneticPr fontId="3"/>
  </si>
  <si>
    <t>問31</t>
    <rPh sb="0" eb="1">
      <t>ト</t>
    </rPh>
    <phoneticPr fontId="3"/>
  </si>
  <si>
    <t>問32</t>
    <rPh sb="0" eb="1">
      <t>ト</t>
    </rPh>
    <phoneticPr fontId="3"/>
  </si>
  <si>
    <t>問13</t>
    <rPh sb="0" eb="1">
      <t>ト</t>
    </rPh>
    <phoneticPr fontId="3"/>
  </si>
  <si>
    <t>問８</t>
  </si>
  <si>
    <t>問９</t>
  </si>
  <si>
    <t>　次に掲げる基準のいずれにも適合すること。</t>
    <phoneticPr fontId="3"/>
  </si>
  <si>
    <t>　従業者、設備、備品及び会計に関する諸記録を整備している。</t>
    <phoneticPr fontId="3"/>
  </si>
  <si>
    <t>　病院若しくは診療所への入院又は地域密着型介護老人福祉施設若しくは介護保険施設（以下「病院等」という。）に入所していた者が退院・退所し、その居宅において居宅サービス又は地域密着型サービスを利用する場合において、当該利用者の退院又は退所に当たって、当該病院等の職員と面談を行い、当該利用者に関する必要な情報の提供を退院･退所前または退院後７日以内に受けた上で居宅サービス計画を作成し、居宅サービス又は地域密着型サービスの利用に関する調整を行っている。</t>
    <phoneticPr fontId="3"/>
  </si>
  <si>
    <t>問４</t>
    <rPh sb="0" eb="1">
      <t>トイ</t>
    </rPh>
    <phoneticPr fontId="3"/>
  </si>
  <si>
    <t>問３</t>
    <phoneticPr fontId="3"/>
  </si>
  <si>
    <t>（Ⅰ）イ</t>
    <phoneticPr fontId="3"/>
  </si>
  <si>
    <t>（Ⅰ）ロ</t>
    <phoneticPr fontId="3"/>
  </si>
  <si>
    <t>（Ⅱ）イ</t>
    <phoneticPr fontId="3"/>
  </si>
  <si>
    <t>（Ⅱ）ロ</t>
    <phoneticPr fontId="3"/>
  </si>
  <si>
    <t>　別に厚生労働大臣が定める基準に掲げる区分に従い、入院又は入所期間中につき１回のみ算定している。</t>
    <rPh sb="41" eb="43">
      <t>サンテイ</t>
    </rPh>
    <phoneticPr fontId="3"/>
  </si>
  <si>
    <t>　次の問４のいずれかの加算を算定する場合においては、問４に掲げるその他の加算は算定していない。</t>
    <rPh sb="1" eb="2">
      <t>ツギ</t>
    </rPh>
    <rPh sb="3" eb="4">
      <t>トイ</t>
    </rPh>
    <rPh sb="26" eb="27">
      <t>トイ</t>
    </rPh>
    <rPh sb="29" eb="30">
      <t>カカ</t>
    </rPh>
    <phoneticPr fontId="3"/>
  </si>
  <si>
    <t>病院等の職員から利用者に係る必要な情報の提供をカンファレンス以外の方法により一回受けた場合に算定している。</t>
    <rPh sb="43" eb="45">
      <t>バアイ</t>
    </rPh>
    <rPh sb="46" eb="48">
      <t>サンテイ</t>
    </rPh>
    <phoneticPr fontId="3"/>
  </si>
  <si>
    <t>病院等の職員から利用者に係る必要な情報の提供をカンファレンスにより一回受けた場合に算定している。</t>
    <phoneticPr fontId="3"/>
  </si>
  <si>
    <t>病院等の職員から利用者に係る必要な情報の提供をカンファレンス以外の方法により二回以上受けた場合に算定している</t>
    <phoneticPr fontId="3"/>
  </si>
  <si>
    <t>　１人の利用者に対し、1か所の指定居宅介護支援事業所に限り算定している。算定要件を満たす事業所が複数ある場合には、当該利用者が死亡日又はそれに最も近い日に利用した指定居宅サービスを位置づけた居宅サービス計画を作成した事業所が当該加算を算定している。</t>
    <rPh sb="112" eb="114">
      <t>トウガイ</t>
    </rPh>
    <phoneticPr fontId="3"/>
  </si>
  <si>
    <t xml:space="preserve">　ターミナルケアマネジメントを受けることについて利用者が同意した時点以降は、次に掲げる事項を支援経過として居宅サービス計画等に記録している。
</t>
    <phoneticPr fontId="3"/>
  </si>
  <si>
    <t>問３</t>
    <phoneticPr fontId="3"/>
  </si>
  <si>
    <t>　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
　※ターミナルケアマネジメントを受けている利用者が、死亡診断を目的として医療機関へ搬送され、２４時間以内に死亡が確認される場合等については、ターミナルケアマネジメント加算を算定することができるものとする。</t>
    <phoneticPr fontId="3"/>
  </si>
  <si>
    <t>⑤他の法人との事例検討会、研修会等について</t>
    <rPh sb="1" eb="2">
      <t>タ</t>
    </rPh>
    <rPh sb="3" eb="5">
      <t>ホウジン</t>
    </rPh>
    <rPh sb="7" eb="9">
      <t>ジレイ</t>
    </rPh>
    <rPh sb="9" eb="12">
      <t>ケントウカイ</t>
    </rPh>
    <rPh sb="13" eb="16">
      <t>ケンシュウカイ</t>
    </rPh>
    <rPh sb="16" eb="17">
      <t>トウ</t>
    </rPh>
    <phoneticPr fontId="12"/>
  </si>
  <si>
    <t>　他法人が運営する指定居宅介護支援事業者と共同で行う事例検討会、研修会等を実施している。</t>
    <phoneticPr fontId="3"/>
  </si>
  <si>
    <t>　　年　　月　　日</t>
    <rPh sb="2" eb="3">
      <t>ネン</t>
    </rPh>
    <rPh sb="5" eb="6">
      <t>ガツ</t>
    </rPh>
    <rPh sb="8" eb="9">
      <t>ニチ</t>
    </rPh>
    <phoneticPr fontId="3"/>
  </si>
  <si>
    <t>　　　年　　月　　日</t>
    <rPh sb="3" eb="4">
      <t>ネン</t>
    </rPh>
    <rPh sb="6" eb="7">
      <t>ガツ</t>
    </rPh>
    <rPh sb="9" eb="10">
      <t>ニチ</t>
    </rPh>
    <phoneticPr fontId="3"/>
  </si>
  <si>
    <t>　当該事例検討会、研修会等に参加した。</t>
    <rPh sb="9" eb="12">
      <t>ケンシュウカイ</t>
    </rPh>
    <rPh sb="12" eb="13">
      <t>トウ</t>
    </rPh>
    <phoneticPr fontId="3"/>
  </si>
  <si>
    <t>※１　問４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t>
    <rPh sb="3" eb="4">
      <t>トイ</t>
    </rPh>
    <phoneticPr fontId="3"/>
  </si>
  <si>
    <t>※２  同一日に必要な情報の提供を複数回受けた場合又はカンファレンスに参加した場合でも、１回として算定している。</t>
    <rPh sb="4" eb="6">
      <t>ドウイツ</t>
    </rPh>
    <rPh sb="6" eb="7">
      <t>ビ</t>
    </rPh>
    <rPh sb="8" eb="10">
      <t>ヒツヨウ</t>
    </rPh>
    <rPh sb="11" eb="13">
      <t>ジョウホウ</t>
    </rPh>
    <rPh sb="14" eb="16">
      <t>テイキョウ</t>
    </rPh>
    <rPh sb="17" eb="20">
      <t>フクスウカイ</t>
    </rPh>
    <rPh sb="20" eb="21">
      <t>ウ</t>
    </rPh>
    <rPh sb="23" eb="25">
      <t>バアイ</t>
    </rPh>
    <rPh sb="25" eb="26">
      <t>マタ</t>
    </rPh>
    <rPh sb="35" eb="37">
      <t>サンカ</t>
    </rPh>
    <rPh sb="39" eb="41">
      <t>バアイ</t>
    </rPh>
    <rPh sb="45" eb="46">
      <t>カイ</t>
    </rPh>
    <rPh sb="49" eb="51">
      <t>サンテイ</t>
    </rPh>
    <phoneticPr fontId="3"/>
  </si>
  <si>
    <t>病院等の職員から利用者に係る必要な情報の提供を二回受け、うち一回以上はカンファレンスにより受けた場合に算定している。</t>
    <rPh sb="45" eb="46">
      <t>ウ</t>
    </rPh>
    <rPh sb="48" eb="50">
      <t>バアイ</t>
    </rPh>
    <rPh sb="51" eb="53">
      <t>サンテイ</t>
    </rPh>
    <phoneticPr fontId="3"/>
  </si>
  <si>
    <t>病院等の職員から利用者に係る必要な情報の提供を三回以上受け、うち一回以上はカンファレンスにより受けた場合に算定している。</t>
    <phoneticPr fontId="3"/>
  </si>
  <si>
    <t>主任介護支援専門員資格の満了日</t>
    <rPh sb="12" eb="14">
      <t>マンリョウ</t>
    </rPh>
    <rPh sb="14" eb="15">
      <t>ニチ</t>
    </rPh>
    <phoneticPr fontId="3"/>
  </si>
  <si>
    <t>（１）　管理者　（※管理者は「主任介護支援専門員」の資格を有する者でなければなりません。）</t>
    <rPh sb="15" eb="17">
      <t>シュニン</t>
    </rPh>
    <rPh sb="26" eb="28">
      <t>シカク</t>
    </rPh>
    <rPh sb="29" eb="30">
      <t>ユウ</t>
    </rPh>
    <rPh sb="32" eb="33">
      <t>モノ</t>
    </rPh>
    <phoneticPr fontId="3"/>
  </si>
  <si>
    <t>（５）　初回加算</t>
    <phoneticPr fontId="3"/>
  </si>
  <si>
    <t>（６）　入院時情報連携加算(Ⅰ)</t>
    <rPh sb="4" eb="6">
      <t>ニュウイン</t>
    </rPh>
    <rPh sb="6" eb="7">
      <t>ジ</t>
    </rPh>
    <rPh sb="7" eb="9">
      <t>ジョウホウ</t>
    </rPh>
    <phoneticPr fontId="3"/>
  </si>
  <si>
    <t xml:space="preserve">  情報提供を行った日時、場所、内容、提供手段(ＦＡＸやメール、郵送等)等について居宅サービス計画等に記録している。
　※入院先の医療機関と確実な連携を確保するため、ＦＡＸ等による情報提供の場合は、先方が受け取ったことを確認し、居宅サービス計画等に記録すること。</t>
    <rPh sb="2" eb="4">
      <t>ジョウホウ</t>
    </rPh>
    <rPh sb="4" eb="6">
      <t>テイキョウ</t>
    </rPh>
    <rPh sb="7" eb="8">
      <t>オコナ</t>
    </rPh>
    <rPh sb="10" eb="12">
      <t>ニチジ</t>
    </rPh>
    <rPh sb="13" eb="15">
      <t>バショ</t>
    </rPh>
    <rPh sb="16" eb="18">
      <t>ナイヨウ</t>
    </rPh>
    <rPh sb="19" eb="21">
      <t>テイキョウ</t>
    </rPh>
    <rPh sb="21" eb="23">
      <t>シュダン</t>
    </rPh>
    <rPh sb="32" eb="34">
      <t>ユウソウ</t>
    </rPh>
    <rPh sb="34" eb="35">
      <t>トウ</t>
    </rPh>
    <rPh sb="36" eb="37">
      <t>トウ</t>
    </rPh>
    <rPh sb="41" eb="43">
      <t>キョタク</t>
    </rPh>
    <rPh sb="47" eb="49">
      <t>ケイカク</t>
    </rPh>
    <rPh sb="49" eb="50">
      <t>トウ</t>
    </rPh>
    <rPh sb="51" eb="53">
      <t>キロク</t>
    </rPh>
    <phoneticPr fontId="3"/>
  </si>
  <si>
    <t>（７）　入院時情報連携加算(Ⅱ)</t>
    <rPh sb="4" eb="6">
      <t>ニュウイン</t>
    </rPh>
    <rPh sb="6" eb="7">
      <t>ジ</t>
    </rPh>
    <rPh sb="7" eb="9">
      <t>ジョウホウ</t>
    </rPh>
    <phoneticPr fontId="3"/>
  </si>
  <si>
    <t>（８）　退院・退所加算　　　　　　　　　　　　　　　　　　　　　　　　　　　　　　　　　　　　</t>
    <phoneticPr fontId="3"/>
  </si>
  <si>
    <r>
      <rPr>
        <sz val="11"/>
        <color theme="1"/>
        <rFont val="ＭＳ Ｐゴシック"/>
        <family val="3"/>
        <charset val="128"/>
        <scheme val="minor"/>
      </rPr>
      <t>⑥減算の適用について</t>
    </r>
    <phoneticPr fontId="12"/>
  </si>
  <si>
    <t>　　　　年　　月　　日</t>
    <rPh sb="4" eb="5">
      <t>ネン</t>
    </rPh>
    <rPh sb="7" eb="8">
      <t>ガツ</t>
    </rPh>
    <rPh sb="10" eb="11">
      <t>ニチ</t>
    </rPh>
    <phoneticPr fontId="3"/>
  </si>
  <si>
    <t>Ⅰ　人員基準について</t>
    <phoneticPr fontId="3"/>
  </si>
  <si>
    <t>（１）　権利擁護について　　　　　　　　　　　　　　　　　　　　　　　　　　　　　　　　 　　　　</t>
    <rPh sb="4" eb="6">
      <t>ケンリ</t>
    </rPh>
    <rPh sb="6" eb="8">
      <t>ヨウゴ</t>
    </rPh>
    <phoneticPr fontId="3"/>
  </si>
  <si>
    <t>　利用者の人権の擁護、虐待防止のため必要な体制の整備を行うとともに、その従業者に対し、研修を実施する等の措置を講じるよう努めている。</t>
    <rPh sb="1" eb="4">
      <t>リヨウシャ</t>
    </rPh>
    <rPh sb="5" eb="7">
      <t>ジンケン</t>
    </rPh>
    <rPh sb="8" eb="10">
      <t>ヨウゴ</t>
    </rPh>
    <rPh sb="11" eb="13">
      <t>ギャクタイ</t>
    </rPh>
    <rPh sb="13" eb="15">
      <t>ボウシ</t>
    </rPh>
    <rPh sb="18" eb="20">
      <t>ヒツヨウ</t>
    </rPh>
    <rPh sb="21" eb="23">
      <t>タイセイ</t>
    </rPh>
    <rPh sb="24" eb="26">
      <t>セイビ</t>
    </rPh>
    <rPh sb="27" eb="28">
      <t>オコナ</t>
    </rPh>
    <rPh sb="36" eb="39">
      <t>ジュウギョウシャ</t>
    </rPh>
    <rPh sb="40" eb="41">
      <t>タイ</t>
    </rPh>
    <rPh sb="43" eb="45">
      <t>ケンシュウ</t>
    </rPh>
    <rPh sb="46" eb="48">
      <t>ジッシ</t>
    </rPh>
    <rPh sb="50" eb="51">
      <t>トウ</t>
    </rPh>
    <rPh sb="52" eb="54">
      <t>ソチ</t>
    </rPh>
    <rPh sb="55" eb="56">
      <t>コウ</t>
    </rPh>
    <rPh sb="60" eb="61">
      <t>ツト</t>
    </rPh>
    <phoneticPr fontId="3"/>
  </si>
  <si>
    <t>　職場において行われる性的な言動又は優越的な関係を背景とした言動であって業務上必要かつ相当な範囲を超えたものにより介護支援専門員の就業環境が害されることのを防止するための方針の明確化その他必要な措置を講じている。</t>
    <rPh sb="1" eb="3">
      <t>ショクバ</t>
    </rPh>
    <rPh sb="7" eb="8">
      <t>オコナ</t>
    </rPh>
    <rPh sb="11" eb="13">
      <t>セイテキ</t>
    </rPh>
    <rPh sb="14" eb="16">
      <t>ゲンドウ</t>
    </rPh>
    <rPh sb="16" eb="17">
      <t>マタ</t>
    </rPh>
    <rPh sb="18" eb="21">
      <t>ユウエツテキ</t>
    </rPh>
    <rPh sb="22" eb="24">
      <t>カンケイ</t>
    </rPh>
    <rPh sb="25" eb="27">
      <t>ハイケイ</t>
    </rPh>
    <rPh sb="30" eb="32">
      <t>ゲンドウ</t>
    </rPh>
    <rPh sb="36" eb="39">
      <t>ギョウムジョウ</t>
    </rPh>
    <rPh sb="39" eb="41">
      <t>ヒツヨウ</t>
    </rPh>
    <rPh sb="43" eb="45">
      <t>ソウトウ</t>
    </rPh>
    <rPh sb="46" eb="48">
      <t>ハンイ</t>
    </rPh>
    <rPh sb="49" eb="50">
      <t>コ</t>
    </rPh>
    <rPh sb="57" eb="59">
      <t>カイゴ</t>
    </rPh>
    <rPh sb="59" eb="61">
      <t>シエン</t>
    </rPh>
    <rPh sb="61" eb="64">
      <t>センモンイン</t>
    </rPh>
    <rPh sb="65" eb="67">
      <t>シュウギョウ</t>
    </rPh>
    <rPh sb="67" eb="69">
      <t>カンキョウ</t>
    </rPh>
    <rPh sb="70" eb="71">
      <t>ガイ</t>
    </rPh>
    <rPh sb="78" eb="80">
      <t>ボウシ</t>
    </rPh>
    <rPh sb="85" eb="87">
      <t>ホウシン</t>
    </rPh>
    <rPh sb="88" eb="91">
      <t>メイカクカ</t>
    </rPh>
    <rPh sb="93" eb="94">
      <t>タ</t>
    </rPh>
    <rPh sb="94" eb="96">
      <t>ヒツヨウ</t>
    </rPh>
    <rPh sb="97" eb="99">
      <t>ソチ</t>
    </rPh>
    <rPh sb="100" eb="101">
      <t>コウ</t>
    </rPh>
    <phoneticPr fontId="3"/>
  </si>
  <si>
    <t>（１６）　業務継続計画</t>
    <rPh sb="5" eb="9">
      <t>ギョウムケイゾク</t>
    </rPh>
    <rPh sb="9" eb="11">
      <t>ケイカク</t>
    </rPh>
    <phoneticPr fontId="3"/>
  </si>
  <si>
    <t>（２６）　虐待の防止</t>
    <rPh sb="5" eb="7">
      <t>ギャクタイ</t>
    </rPh>
    <rPh sb="8" eb="10">
      <t>ボウシ</t>
    </rPh>
    <phoneticPr fontId="3"/>
  </si>
  <si>
    <t>　居宅介護支援の提供にあたり、交付、説明、同意、承諾等のうち書面で行われることが規定又は想定されるものについて、書面に代えて、電磁的方法による際は、相手方の承諾を得ている。</t>
    <rPh sb="1" eb="3">
      <t>キョタク</t>
    </rPh>
    <rPh sb="3" eb="5">
      <t>カイゴ</t>
    </rPh>
    <rPh sb="5" eb="7">
      <t>シエン</t>
    </rPh>
    <rPh sb="8" eb="10">
      <t>テイキョウ</t>
    </rPh>
    <rPh sb="15" eb="17">
      <t>コウフ</t>
    </rPh>
    <rPh sb="18" eb="20">
      <t>セツメイ</t>
    </rPh>
    <rPh sb="21" eb="23">
      <t>ドウイ</t>
    </rPh>
    <rPh sb="24" eb="26">
      <t>ショウダク</t>
    </rPh>
    <rPh sb="26" eb="27">
      <t>トウ</t>
    </rPh>
    <rPh sb="30" eb="32">
      <t>ショメン</t>
    </rPh>
    <rPh sb="33" eb="34">
      <t>オコナ</t>
    </rPh>
    <rPh sb="40" eb="42">
      <t>キテイ</t>
    </rPh>
    <rPh sb="42" eb="43">
      <t>マタ</t>
    </rPh>
    <rPh sb="44" eb="46">
      <t>ソウテイ</t>
    </rPh>
    <rPh sb="56" eb="58">
      <t>ショメン</t>
    </rPh>
    <rPh sb="59" eb="60">
      <t>カ</t>
    </rPh>
    <rPh sb="63" eb="66">
      <t>デンジテキ</t>
    </rPh>
    <rPh sb="66" eb="68">
      <t>ホウホウ</t>
    </rPh>
    <rPh sb="71" eb="72">
      <t>サイ</t>
    </rPh>
    <rPh sb="74" eb="76">
      <t>アイテ</t>
    </rPh>
    <rPh sb="76" eb="77">
      <t>ガタ</t>
    </rPh>
    <rPh sb="78" eb="80">
      <t>ショウダク</t>
    </rPh>
    <rPh sb="81" eb="82">
      <t>エ</t>
    </rPh>
    <phoneticPr fontId="3"/>
  </si>
  <si>
    <t>（２９） 電磁的記録等</t>
    <rPh sb="5" eb="8">
      <t>デンジテキ</t>
    </rPh>
    <rPh sb="8" eb="10">
      <t>キロク</t>
    </rPh>
    <rPh sb="10" eb="11">
      <t>トウ</t>
    </rPh>
    <phoneticPr fontId="3"/>
  </si>
  <si>
    <t>（４）　特定事業所加算　（Ａ）　　　　　　　　　　　　　　　　　　　　　　　　　　　　　　　　　　</t>
    <phoneticPr fontId="3"/>
  </si>
  <si>
    <t>　問１の主任介護支援専門員とは別に、常勤かつ専従の介護支援専門員を１名並びに常勤換算方法で１の介護支援専門員を配置している。</t>
    <rPh sb="35" eb="36">
      <t>ナラ</t>
    </rPh>
    <rPh sb="38" eb="40">
      <t>ジョウキン</t>
    </rPh>
    <rPh sb="40" eb="42">
      <t>カンサン</t>
    </rPh>
    <rPh sb="42" eb="44">
      <t>ホウホウ</t>
    </rPh>
    <rPh sb="47" eb="54">
      <t>カイゴシエンセンモンイン</t>
    </rPh>
    <phoneticPr fontId="3"/>
  </si>
  <si>
    <t>　他の法人が運営する指定居宅介護支援事業者と共同で事例検討会、研修会等を実施している。（連携先事業所との協力による研修会等の実施も可能）</t>
    <rPh sb="52" eb="54">
      <t>キョウリョク</t>
    </rPh>
    <rPh sb="59" eb="60">
      <t>カイ</t>
    </rPh>
    <rPh sb="60" eb="61">
      <t>トウ</t>
    </rPh>
    <phoneticPr fontId="3"/>
  </si>
  <si>
    <t>（２）　介護保険等関連情報の活用とPDCAサイクルの推進について　　　　　　　　　　　　　　　　　　　　　　　　　　　　　　　 　　　　</t>
    <rPh sb="4" eb="6">
      <t>カイゴ</t>
    </rPh>
    <rPh sb="6" eb="8">
      <t>ホケン</t>
    </rPh>
    <rPh sb="8" eb="9">
      <t>トウ</t>
    </rPh>
    <rPh sb="9" eb="11">
      <t>カンレン</t>
    </rPh>
    <rPh sb="11" eb="13">
      <t>ジョウホウ</t>
    </rPh>
    <rPh sb="14" eb="16">
      <t>カツヨウ</t>
    </rPh>
    <rPh sb="26" eb="28">
      <t>スイシン</t>
    </rPh>
    <phoneticPr fontId="3"/>
  </si>
  <si>
    <t>０　基本方針</t>
    <rPh sb="2" eb="4">
      <t>キホン</t>
    </rPh>
    <rPh sb="4" eb="6">
      <t>ホウシン</t>
    </rPh>
    <phoneticPr fontId="3"/>
  </si>
  <si>
    <t>　指定居宅介護支援を行うに当たっては、介護保険法第118 条の２第１項に規定する介護保険等関連情報等を活用し、事業所単位でＰＤＣＡサイクルを構築推進することにより、提供するサービスの質の向上に努めている。</t>
    <phoneticPr fontId="3"/>
  </si>
  <si>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る。</t>
    <phoneticPr fontId="3"/>
  </si>
  <si>
    <t>　地域包括支援センターから支援が困難な事例を紹介された場合においても、当該支援が困難な事例に係る者に指定居宅介護支援を提供している。</t>
    <phoneticPr fontId="3"/>
  </si>
  <si>
    <t>問13</t>
    <phoneticPr fontId="3"/>
  </si>
  <si>
    <t>問10</t>
    <phoneticPr fontId="3"/>
  </si>
  <si>
    <t>問11</t>
    <phoneticPr fontId="3"/>
  </si>
  <si>
    <t>ア</t>
    <phoneticPr fontId="3"/>
  </si>
  <si>
    <t>イ</t>
    <phoneticPr fontId="3"/>
  </si>
  <si>
    <t>ウ</t>
    <phoneticPr fontId="3"/>
  </si>
  <si>
    <t>特定事業所加算(Ⅰ)、(Ⅱ)又は(Ⅲ)を算定している。</t>
    <phoneticPr fontId="3"/>
  </si>
  <si>
    <t>前々年度の3月から前年度の2月までの間において退院・退所加算(Ⅰ)イ、(Ⅰ)ロ、(Ⅱ)イ、(Ⅱ)ロ又は(Ⅲ)の算定に係る病院、診療所、地域密着型介護老人福祉施設又は介護保険施設との連携の回数（第八十五号の二イからホまでに規定する情報の提供を受けた回数をいう。）の合計が35回以上である。</t>
    <phoneticPr fontId="3"/>
  </si>
  <si>
    <t>（９）　通院時情報連携加算　　　　　　　　　　　　　　　　　　　　　　</t>
    <rPh sb="4" eb="6">
      <t>ツウイン</t>
    </rPh>
    <rPh sb="6" eb="7">
      <t>ジ</t>
    </rPh>
    <rPh sb="7" eb="9">
      <t>ジョウホウ</t>
    </rPh>
    <rPh sb="9" eb="11">
      <t>レンケイ</t>
    </rPh>
    <phoneticPr fontId="3"/>
  </si>
  <si>
    <t>　利用者が病院又は診療所に入院する必要が生じた場合には、担当の介護支援専門員の氏名及び連絡先を当該病院又は診療所に伝えるよう、利用者又はその家族に対し事前に協力を求めている。
（例：介護支援専門員の連絡先等を介護保険被保険者証や健康保険被保険者証、お薬手帳等と合わせて保管するよう依頼している。）</t>
    <rPh sb="89" eb="90">
      <t>レイ</t>
    </rPh>
    <phoneticPr fontId="3"/>
  </si>
  <si>
    <t>（４）　指定居宅介護支援の提供方法、内容及び利用料その他の費用の額(利用者の相談を受ける場所、課題分析の手順等）</t>
    <phoneticPr fontId="3"/>
  </si>
  <si>
    <t>（１）　指定居宅サービス事業者等との連絡調整に関する記録</t>
    <phoneticPr fontId="3"/>
  </si>
  <si>
    <t>（２）　個々の利用者ごとに次に掲げる事項を記載した居宅介護支援台帳
　　　　・居宅サービス計画
　　　　・アセスメントの結果の記録
　　　　・サービス担当者会議等の記録
　　　　・モニタリングの結果の記録</t>
    <phoneticPr fontId="3"/>
  </si>
  <si>
    <t>（Ⅲ）</t>
    <phoneticPr fontId="3"/>
  </si>
  <si>
    <t>　介護支援専門員は、居宅サービス計画の作成（又は変更）に当たっては、利用者の自立した日常生活の支援及び重度化防止等に資することを目的としたケアマネジメントが行われるよう、利用者の心身又は家族の状況等に応じ、継続的かつ計画的に指定居宅サービス等の利用が行われるよう心がけている。</t>
    <rPh sb="1" eb="3">
      <t>カイゴ</t>
    </rPh>
    <rPh sb="3" eb="5">
      <t>シエン</t>
    </rPh>
    <rPh sb="5" eb="7">
      <t>センモン</t>
    </rPh>
    <rPh sb="7" eb="8">
      <t>イン</t>
    </rPh>
    <rPh sb="49" eb="50">
      <t>オヨ</t>
    </rPh>
    <rPh sb="51" eb="54">
      <t>ジュウドカ</t>
    </rPh>
    <rPh sb="54" eb="56">
      <t>ボウシ</t>
    </rPh>
    <rPh sb="56" eb="57">
      <t>トウ</t>
    </rPh>
    <rPh sb="58" eb="59">
      <t>シ</t>
    </rPh>
    <rPh sb="64" eb="66">
      <t>モクテキ</t>
    </rPh>
    <rPh sb="78" eb="79">
      <t>オコナ</t>
    </rPh>
    <phoneticPr fontId="3"/>
  </si>
  <si>
    <t>　介護支援専門員は、居宅サービス計画の作成の開始に当たっては、利用者によるサービスの選択に資するよう、利用者から複数の指定居宅サービス事業者等の紹介の求めがあった場合等には誠実に対応するとともに、居宅サービス計画案を利用者に提示する際には、当該地域における指定居宅サービス事業者等に関するサービスの内容、利用料等の情報を適正に利用者又はその家族に対して提供している。</t>
    <phoneticPr fontId="3"/>
  </si>
  <si>
    <t>（１）　事業の目的、運営の方針、事業所名称、事業所所在地</t>
    <rPh sb="16" eb="19">
      <t>ジギョウショ</t>
    </rPh>
    <rPh sb="19" eb="21">
      <t>メイショウ</t>
    </rPh>
    <rPh sb="22" eb="25">
      <t>ジギョウショ</t>
    </rPh>
    <rPh sb="25" eb="28">
      <t>ショザイチ</t>
    </rPh>
    <phoneticPr fontId="3"/>
  </si>
  <si>
    <r>
      <t xml:space="preserve">　利用者に対し適切な指定居宅介護支援を提供できるよう、指定居宅介護支援事業所ごとに介護支援専門員その他の従業者の勤務の体制を定めている。
</t>
    </r>
    <r>
      <rPr>
        <b/>
        <sz val="10"/>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2" eb="84">
      <t>ケイタイ</t>
    </rPh>
    <rPh sb="84" eb="86">
      <t>イチラン</t>
    </rPh>
    <phoneticPr fontId="3"/>
  </si>
  <si>
    <t>（１７） 設備及び備品等</t>
    <phoneticPr fontId="3"/>
  </si>
  <si>
    <t>（１８） 従業者の健康管理</t>
    <phoneticPr fontId="3"/>
  </si>
  <si>
    <t>（２０） 掲示</t>
    <phoneticPr fontId="3"/>
  </si>
  <si>
    <t>　指定居宅介護支援事業所の見やすい場所に、運営規程の概要、介護支援専門員の勤務の体制その他の利用申込者のサービスの選択に資すると認められる重要事項の最新の情報を掲示している。（なお、当該書面を事業所に備え付け、かつ、これをいつでも関係者に自由に閲覧させることをもって掲示に代えることができる。）</t>
    <rPh sb="74" eb="76">
      <t>サイシン</t>
    </rPh>
    <rPh sb="77" eb="79">
      <t>ジョウホウ</t>
    </rPh>
    <rPh sb="91" eb="93">
      <t>トウガイ</t>
    </rPh>
    <rPh sb="93" eb="95">
      <t>ショメン</t>
    </rPh>
    <rPh sb="96" eb="99">
      <t>ジギョウショ</t>
    </rPh>
    <rPh sb="100" eb="101">
      <t>ソナ</t>
    </rPh>
    <rPh sb="102" eb="103">
      <t>ツ</t>
    </rPh>
    <rPh sb="115" eb="118">
      <t>カンケイシャ</t>
    </rPh>
    <rPh sb="119" eb="121">
      <t>ジユウ</t>
    </rPh>
    <rPh sb="122" eb="124">
      <t>エツラン</t>
    </rPh>
    <rPh sb="133" eb="135">
      <t>ケイジ</t>
    </rPh>
    <rPh sb="136" eb="137">
      <t>カ</t>
    </rPh>
    <phoneticPr fontId="3"/>
  </si>
  <si>
    <t>（２１）　秘密保持</t>
    <phoneticPr fontId="3"/>
  </si>
  <si>
    <t>（２２） 広告</t>
    <phoneticPr fontId="3"/>
  </si>
  <si>
    <t>（２３）　居宅サービス事業者等からの利益収受の禁止等</t>
    <phoneticPr fontId="3"/>
  </si>
  <si>
    <t>（２４）　苦情処理</t>
    <phoneticPr fontId="3"/>
  </si>
  <si>
    <t>（２５）　事故発生時の対応</t>
    <phoneticPr fontId="3"/>
  </si>
  <si>
    <t>（２７） 会計の区分</t>
    <phoneticPr fontId="3"/>
  </si>
  <si>
    <t>（２８）記録の整備</t>
    <phoneticPr fontId="3"/>
  </si>
  <si>
    <t>居宅介護支援費（Ⅰ）</t>
    <rPh sb="0" eb="2">
      <t>キョタク</t>
    </rPh>
    <rPh sb="2" eb="4">
      <t>カイゴ</t>
    </rPh>
    <rPh sb="4" eb="6">
      <t>シエン</t>
    </rPh>
    <rPh sb="6" eb="7">
      <t>ヒ</t>
    </rPh>
    <phoneticPr fontId="3"/>
  </si>
  <si>
    <t>　訪問介護、通所介護、福祉用具貸与又は地域密着型通所介護サービスのうち、１つでも紹介率最高法人の紹介率が８０％を超えた場合、「報告書」「報告書（別紙）」の２種類の様式を市へ提出している。</t>
    <rPh sb="1" eb="3">
      <t>ホウモン</t>
    </rPh>
    <rPh sb="3" eb="5">
      <t>カイゴ</t>
    </rPh>
    <rPh sb="6" eb="8">
      <t>ツウショ</t>
    </rPh>
    <rPh sb="8" eb="10">
      <t>カイゴ</t>
    </rPh>
    <rPh sb="11" eb="13">
      <t>フクシ</t>
    </rPh>
    <rPh sb="13" eb="15">
      <t>ヨウグ</t>
    </rPh>
    <rPh sb="15" eb="17">
      <t>タイヨ</t>
    </rPh>
    <rPh sb="17" eb="18">
      <t>マタ</t>
    </rPh>
    <rPh sb="19" eb="21">
      <t>チイキ</t>
    </rPh>
    <rPh sb="21" eb="24">
      <t>ミッチャクガタ</t>
    </rPh>
    <rPh sb="24" eb="26">
      <t>ツウショ</t>
    </rPh>
    <rPh sb="26" eb="28">
      <t>カイゴ</t>
    </rPh>
    <rPh sb="40" eb="42">
      <t>ショウカイ</t>
    </rPh>
    <rPh sb="42" eb="43">
      <t>リツ</t>
    </rPh>
    <rPh sb="48" eb="50">
      <t>ショウカイ</t>
    </rPh>
    <rPh sb="50" eb="51">
      <t>リツ</t>
    </rPh>
    <rPh sb="84" eb="85">
      <t>シ</t>
    </rPh>
    <phoneticPr fontId="3"/>
  </si>
  <si>
    <t>（10）　緊急時等居宅カンファレンス加算　　　　　　　　　　　　　　　　　　　　　</t>
    <rPh sb="5" eb="8">
      <t>キンキュウジ</t>
    </rPh>
    <rPh sb="8" eb="9">
      <t>トウ</t>
    </rPh>
    <rPh sb="9" eb="11">
      <t>キョタク</t>
    </rPh>
    <rPh sb="18" eb="20">
      <t>カサン</t>
    </rPh>
    <phoneticPr fontId="3"/>
  </si>
  <si>
    <t>（11）　ターミナルケアマネジメント加算</t>
    <rPh sb="18" eb="20">
      <t>カサン</t>
    </rPh>
    <phoneticPr fontId="3"/>
  </si>
  <si>
    <t>（12）　特別地域居宅介護支援加算</t>
    <phoneticPr fontId="3"/>
  </si>
  <si>
    <t>（13）　中山間地域等における小規模事業所に対する加算</t>
    <phoneticPr fontId="3"/>
  </si>
  <si>
    <t>（14）　中山間地域等居住者へのサービス提供に対する加算</t>
    <phoneticPr fontId="3"/>
  </si>
  <si>
    <t>（６月の勤務形態一覧表（■介護支援専門員の常勤換算方法による人数））</t>
    <rPh sb="4" eb="11">
      <t>キンムケイタイイチランヒョウ</t>
    </rPh>
    <phoneticPr fontId="3"/>
  </si>
  <si>
    <t>（７）　その他運営に関する重要事項</t>
    <phoneticPr fontId="3"/>
  </si>
  <si>
    <t>(居宅介護支援)</t>
    <phoneticPr fontId="3"/>
  </si>
  <si>
    <t>兼務する他の
事業所名</t>
    <phoneticPr fontId="3"/>
  </si>
  <si>
    <t>　介護保険法の基本理念を踏まえた利用者本位の指定居宅介護支援の提供を行うため、当該指定居宅介護支援事業所の介護支援専門員等の管理、利用申込み係る調整、業務の実施状況の把握等を一元的に行うとともに、職員に指定基準の規定を遵守させるために必要な指揮命令を行っている。</t>
    <phoneticPr fontId="3"/>
  </si>
  <si>
    <t>　日頃から業務が適正に執行されているか把握するとともに、従業者の資質向上や健康管理等、ワーク・ライフ・バランスの取れた働きやすい職場環境を醸成している。</t>
    <phoneticPr fontId="3"/>
  </si>
  <si>
    <t>1月</t>
    <phoneticPr fontId="3"/>
  </si>
  <si>
    <t>2月</t>
  </si>
  <si>
    <t>3月</t>
  </si>
  <si>
    <t>4月</t>
  </si>
  <si>
    <t>5月</t>
  </si>
  <si>
    <t>6月</t>
  </si>
  <si>
    <t>2月</t>
    <phoneticPr fontId="3"/>
  </si>
  <si>
    <t>3月</t>
    <phoneticPr fontId="3"/>
  </si>
  <si>
    <t>4月</t>
    <phoneticPr fontId="3"/>
  </si>
  <si>
    <t>5月</t>
    <phoneticPr fontId="3"/>
  </si>
  <si>
    <t>6月</t>
    <phoneticPr fontId="3"/>
  </si>
  <si>
    <t>　　　　　　　介護支援専門員の員数を、常勤換算後の員数で記載してください。</t>
    <rPh sb="28" eb="30">
      <t>キサイ</t>
    </rPh>
    <phoneticPr fontId="3"/>
  </si>
  <si>
    <t>勤務形態（該当
するものに☑印）</t>
    <phoneticPr fontId="3"/>
  </si>
  <si>
    <r>
      <t>　指定居宅介護支援の提供の開始に際し、あらかじめ、利用申込者又はその家族に対し、運営規程の概要その他の利用申込者のサービスの選択に資すると認められる重要事項</t>
    </r>
    <r>
      <rPr>
        <sz val="10"/>
        <rFont val="ＭＳ Ｐゴシック"/>
        <family val="3"/>
        <charset val="128"/>
      </rPr>
      <t>（介護支援専門員の勤務の体制、秘密の保持、事故発生時の対応、苦情処理の体制等）を記した文書を交付して説明を行い、当該提供の開始について利用申込者の同意を得ている。</t>
    </r>
    <rPh sb="79" eb="81">
      <t>カイゴ</t>
    </rPh>
    <rPh sb="81" eb="83">
      <t>シエン</t>
    </rPh>
    <rPh sb="83" eb="86">
      <t>センモンイン</t>
    </rPh>
    <rPh sb="87" eb="89">
      <t>キンム</t>
    </rPh>
    <rPh sb="90" eb="92">
      <t>タイセイ</t>
    </rPh>
    <rPh sb="93" eb="95">
      <t>ヒミツ</t>
    </rPh>
    <rPh sb="96" eb="98">
      <t>ホジ</t>
    </rPh>
    <rPh sb="99" eb="101">
      <t>ジコ</t>
    </rPh>
    <rPh sb="101" eb="103">
      <t>ハッセイ</t>
    </rPh>
    <rPh sb="103" eb="104">
      <t>ジ</t>
    </rPh>
    <rPh sb="105" eb="107">
      <t>タイオウ</t>
    </rPh>
    <rPh sb="108" eb="110">
      <t>クジョウ</t>
    </rPh>
    <rPh sb="110" eb="112">
      <t>ショリ</t>
    </rPh>
    <rPh sb="113" eb="115">
      <t>タイセイ</t>
    </rPh>
    <rPh sb="115" eb="116">
      <t>トウ</t>
    </rPh>
    <phoneticPr fontId="3"/>
  </si>
  <si>
    <r>
      <rPr>
        <b/>
        <sz val="10"/>
        <rFont val="ＭＳ Ｐゴシック"/>
        <family val="3"/>
        <charset val="128"/>
      </rPr>
      <t>【アセスメント】</t>
    </r>
    <r>
      <rPr>
        <sz val="10"/>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高齢者の自立支援、重度化防止等に資する質の高いケアマネジメントを支援する上で解決すべき課題を把握している。</t>
    </r>
    <rPh sb="10" eb="12">
      <t>カイゴ</t>
    </rPh>
    <rPh sb="12" eb="14">
      <t>シエン</t>
    </rPh>
    <rPh sb="14" eb="16">
      <t>センモン</t>
    </rPh>
    <rPh sb="16" eb="17">
      <t>イン</t>
    </rPh>
    <rPh sb="37" eb="38">
      <t>ア</t>
    </rPh>
    <phoneticPr fontId="3"/>
  </si>
  <si>
    <r>
      <rPr>
        <b/>
        <sz val="10"/>
        <rFont val="ＭＳ Ｐゴシック"/>
        <family val="3"/>
        <charset val="128"/>
      </rPr>
      <t>【原案の作成】</t>
    </r>
    <r>
      <rPr>
        <sz val="10"/>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3"/>
  </si>
  <si>
    <r>
      <rPr>
        <b/>
        <sz val="10"/>
        <rFont val="ＭＳ Ｐゴシック"/>
        <family val="3"/>
        <charset val="128"/>
      </rPr>
      <t>【サービス担当者会議】</t>
    </r>
    <r>
      <rPr>
        <sz val="10"/>
        <rFont val="ＭＳ Ｐゴシック"/>
        <family val="3"/>
        <charset val="128"/>
        <scheme val="minor"/>
      </rPr>
      <t xml:space="preserve">
　介護支援専門員は、サービス担当者会議（テレビ電話装置等を活用して行うもの（利用者又はその家族が参加する場合にあたっては、テレビ電話装置等の活用について同意を得ること）を含む。）の開催により、利用者の状況等に関する情報を担当者と共有するとともに、当該居宅サービス計画の原案の内容について、担当者から、専門的な見地からの意見を求めている。
（※利用者（末期の悪性腫瘍の患者に限る。）の心身の状況等により、主治の医師又は歯科医師の意見を勘案して必要と認める場合その他のやむを得ない理由がある場合については、担当者に対する照会等により意見を求めることが可能です。）</t>
    </r>
    <rPh sb="13" eb="15">
      <t>カイゴ</t>
    </rPh>
    <rPh sb="15" eb="17">
      <t>シエン</t>
    </rPh>
    <rPh sb="17" eb="19">
      <t>センモン</t>
    </rPh>
    <rPh sb="19" eb="20">
      <t>イン</t>
    </rPh>
    <rPh sb="35" eb="37">
      <t>デンワ</t>
    </rPh>
    <rPh sb="37" eb="39">
      <t>ソウチ</t>
    </rPh>
    <rPh sb="39" eb="40">
      <t>トウ</t>
    </rPh>
    <rPh sb="41" eb="43">
      <t>カツヨウ</t>
    </rPh>
    <rPh sb="45" eb="46">
      <t>オコナ</t>
    </rPh>
    <rPh sb="50" eb="53">
      <t>リヨウシャ</t>
    </rPh>
    <rPh sb="53" eb="54">
      <t>マタ</t>
    </rPh>
    <rPh sb="57" eb="59">
      <t>カゾク</t>
    </rPh>
    <rPh sb="60" eb="62">
      <t>サンカ</t>
    </rPh>
    <rPh sb="64" eb="66">
      <t>バアイ</t>
    </rPh>
    <rPh sb="76" eb="78">
      <t>デンワ</t>
    </rPh>
    <rPh sb="78" eb="80">
      <t>ソウチ</t>
    </rPh>
    <rPh sb="80" eb="81">
      <t>トウ</t>
    </rPh>
    <rPh sb="82" eb="84">
      <t>カツヨウ</t>
    </rPh>
    <rPh sb="88" eb="90">
      <t>ドウイ</t>
    </rPh>
    <rPh sb="91" eb="92">
      <t>エ</t>
    </rPh>
    <rPh sb="97" eb="98">
      <t>フク</t>
    </rPh>
    <rPh sb="272" eb="273">
      <t>トウ</t>
    </rPh>
    <rPh sb="276" eb="278">
      <t>イケン</t>
    </rPh>
    <rPh sb="279" eb="280">
      <t>モト</t>
    </rPh>
    <rPh sb="285" eb="287">
      <t>カノウ</t>
    </rPh>
    <phoneticPr fontId="3"/>
  </si>
  <si>
    <r>
      <rPr>
        <b/>
        <sz val="10"/>
        <rFont val="ＭＳ Ｐゴシック"/>
        <family val="3"/>
        <charset val="128"/>
      </rPr>
      <t>【説明・同意】</t>
    </r>
    <r>
      <rPr>
        <sz val="10"/>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3"/>
  </si>
  <si>
    <r>
      <rPr>
        <b/>
        <sz val="10"/>
        <rFont val="ＭＳ Ｐゴシック"/>
        <family val="3"/>
        <charset val="128"/>
      </rPr>
      <t>【交付】</t>
    </r>
    <r>
      <rPr>
        <sz val="10"/>
        <rFont val="ＭＳ Ｐゴシック"/>
        <family val="3"/>
        <charset val="128"/>
        <scheme val="minor"/>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3"/>
  </si>
  <si>
    <r>
      <rPr>
        <b/>
        <sz val="10"/>
        <rFont val="ＭＳ Ｐゴシック"/>
        <family val="3"/>
        <charset val="128"/>
      </rPr>
      <t>【個別サービス計画の提出依頼】</t>
    </r>
    <r>
      <rPr>
        <sz val="10"/>
        <rFont val="ＭＳ Ｐゴシック"/>
        <family val="3"/>
        <charset val="128"/>
        <scheme val="minor"/>
      </rPr>
      <t xml:space="preserve">
　居宅サービス計画に位置付けた指定居宅サービス事業者等に対して、個別サービス計画（訪問介護計画、通所介護計画　等）の提出を求めている。</t>
    </r>
    <rPh sb="1" eb="3">
      <t>コベツ</t>
    </rPh>
    <rPh sb="7" eb="9">
      <t>ケイカク</t>
    </rPh>
    <rPh sb="10" eb="12">
      <t>テイシュツ</t>
    </rPh>
    <rPh sb="12" eb="14">
      <t>イライ</t>
    </rPh>
    <rPh sb="17" eb="19">
      <t>キョタク</t>
    </rPh>
    <rPh sb="23" eb="25">
      <t>ケイカク</t>
    </rPh>
    <rPh sb="26" eb="29">
      <t>イチヅ</t>
    </rPh>
    <rPh sb="31" eb="33">
      <t>シテイ</t>
    </rPh>
    <rPh sb="33" eb="35">
      <t>キョタク</t>
    </rPh>
    <rPh sb="39" eb="41">
      <t>ジギョウ</t>
    </rPh>
    <rPh sb="41" eb="42">
      <t>シャ</t>
    </rPh>
    <rPh sb="42" eb="43">
      <t>トウ</t>
    </rPh>
    <rPh sb="44" eb="45">
      <t>タイ</t>
    </rPh>
    <rPh sb="48" eb="50">
      <t>コベツ</t>
    </rPh>
    <rPh sb="54" eb="56">
      <t>ケイカク</t>
    </rPh>
    <rPh sb="57" eb="59">
      <t>ホウモン</t>
    </rPh>
    <rPh sb="59" eb="61">
      <t>カイゴ</t>
    </rPh>
    <rPh sb="61" eb="63">
      <t>ケイカク</t>
    </rPh>
    <rPh sb="64" eb="66">
      <t>ツウショ</t>
    </rPh>
    <rPh sb="66" eb="68">
      <t>カイゴ</t>
    </rPh>
    <rPh sb="68" eb="70">
      <t>ケイカク</t>
    </rPh>
    <rPh sb="71" eb="72">
      <t>トウ</t>
    </rPh>
    <rPh sb="74" eb="76">
      <t>テイシュツ</t>
    </rPh>
    <rPh sb="77" eb="78">
      <t>モト</t>
    </rPh>
    <phoneticPr fontId="3"/>
  </si>
  <si>
    <r>
      <rPr>
        <b/>
        <sz val="10"/>
        <rFont val="ＭＳ Ｐゴシック"/>
        <family val="3"/>
        <charset val="128"/>
      </rPr>
      <t>【モニタリング】</t>
    </r>
    <r>
      <rPr>
        <sz val="10"/>
        <rFont val="ＭＳ Ｐゴシック"/>
        <family val="3"/>
        <charset val="128"/>
        <scheme val="minor"/>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3"/>
  </si>
  <si>
    <r>
      <rPr>
        <b/>
        <sz val="10"/>
        <rFont val="ＭＳ Ｐゴシック"/>
        <family val="3"/>
        <charset val="128"/>
      </rPr>
      <t>【主治の医師への情報提供】</t>
    </r>
    <r>
      <rPr>
        <sz val="10"/>
        <rFont val="ＭＳ Ｐゴシック"/>
        <family val="3"/>
        <charset val="128"/>
      </rPr>
      <t xml:space="preserve">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
    <phoneticPr fontId="3"/>
  </si>
  <si>
    <r>
      <t xml:space="preserve">　介護支援専門員は、居宅サービス計画を変更する場合、全表（１～３表及び６，７表）を作成し直している。
</t>
    </r>
    <r>
      <rPr>
        <b/>
        <sz val="10"/>
        <rFont val="ＭＳ Ｐゴシック"/>
        <family val="3"/>
        <charset val="128"/>
      </rPr>
      <t>（※サービス内容への具体的な影響がほとんど認められないような「軽微な変更」（例えば、サービス提供日時の変更など）の場合については、全てを作成し直すのではなく、当該変更箇所の冒頭に変更時点を明記しつつ、同一用紙に継続して記載することが可能です。）</t>
    </r>
    <rPh sb="1" eb="3">
      <t>カイゴ</t>
    </rPh>
    <rPh sb="3" eb="5">
      <t>シエン</t>
    </rPh>
    <rPh sb="5" eb="7">
      <t>センモン</t>
    </rPh>
    <rPh sb="7" eb="8">
      <t>イン</t>
    </rPh>
    <rPh sb="97" eb="99">
      <t>テイキョウ</t>
    </rPh>
    <rPh sb="99" eb="101">
      <t>ニチジ</t>
    </rPh>
    <rPh sb="167" eb="169">
      <t>カノウ</t>
    </rPh>
    <phoneticPr fontId="3"/>
  </si>
  <si>
    <r>
      <rPr>
        <b/>
        <sz val="10"/>
        <rFont val="ＭＳ Ｐゴシック"/>
        <family val="3"/>
        <charset val="128"/>
      </rPr>
      <t>【更新、区分変更時のサービス担当者会議】</t>
    </r>
    <r>
      <rPr>
        <sz val="10"/>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
　イ　利用者が要介護更新認定を受けた場合
　ロ　利用者が要介護状態区分の変更の認定を受けた場合
</t>
    </r>
    <r>
      <rPr>
        <b/>
        <sz val="10"/>
        <rFont val="ＭＳ Ｐゴシック"/>
        <family val="3"/>
        <charset val="128"/>
      </rPr>
      <t>※ただし、やむを得ない理由がある場合については、担当者に対する照会等により意見を求めることが可能です。</t>
    </r>
    <rPh sb="22" eb="24">
      <t>カイゴ</t>
    </rPh>
    <rPh sb="24" eb="26">
      <t>シエン</t>
    </rPh>
    <rPh sb="26" eb="28">
      <t>センモン</t>
    </rPh>
    <rPh sb="28" eb="29">
      <t>イン</t>
    </rPh>
    <rPh sb="198" eb="200">
      <t>カノウ</t>
    </rPh>
    <phoneticPr fontId="3"/>
  </si>
  <si>
    <r>
      <rPr>
        <b/>
        <sz val="10"/>
        <rFont val="ＭＳ Ｐゴシック"/>
        <family val="3"/>
        <charset val="128"/>
      </rPr>
      <t>【介護保険施設への紹介その他の便宜の提供】</t>
    </r>
    <r>
      <rPr>
        <sz val="10"/>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3"/>
  </si>
  <si>
    <r>
      <rPr>
        <b/>
        <sz val="10"/>
        <rFont val="ＭＳ Ｐゴシック"/>
        <family val="3"/>
        <charset val="128"/>
      </rPr>
      <t>【居宅への円滑な移行】</t>
    </r>
    <r>
      <rPr>
        <sz val="10"/>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3"/>
  </si>
  <si>
    <r>
      <rPr>
        <b/>
        <sz val="10"/>
        <rFont val="ＭＳ Ｐゴシック"/>
        <family val="3"/>
        <charset val="128"/>
      </rPr>
      <t>【医療系サービスの位置付け】</t>
    </r>
    <r>
      <rPr>
        <sz val="10"/>
        <rFont val="ＭＳ Ｐゴシック"/>
        <family val="3"/>
        <charset val="128"/>
        <scheme val="minor"/>
      </rPr>
      <t xml:space="preserve">
　介護支援専門員は、利用者が訪問看護、通所リハビリテーション等の医療サービスの利用を希望している場合その他必要な場合には、</t>
    </r>
    <r>
      <rPr>
        <sz val="10"/>
        <rFont val="ＭＳ Ｐゴシック"/>
        <family val="3"/>
        <charset val="128"/>
      </rPr>
      <t>あらかじめ、</t>
    </r>
    <r>
      <rPr>
        <sz val="10"/>
        <rFont val="ＭＳ Ｐゴシック"/>
        <family val="3"/>
        <charset val="128"/>
        <scheme val="minor"/>
      </rPr>
      <t xml:space="preserve">利用者の同意を得て主治の医師又は歯科医師(以下「主治の医師等」という。)の意見を求めている。
</t>
    </r>
    <r>
      <rPr>
        <b/>
        <sz val="10"/>
        <rFont val="ＭＳ Ｐゴシック"/>
        <family val="3"/>
        <charset val="128"/>
      </rPr>
      <t xml:space="preserve">※「介護支援専門員は、居宅サービス計画に訪問看護、通所リハビリテーション、居宅療養管理指導、短期入所療養介護、定期巡回・随時対応型訪問介護看護(訪問看護の利用がある場合のみ)、複合型サービス(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
</t>
    </r>
    <r>
      <rPr>
        <sz val="10"/>
        <rFont val="ＭＳ Ｐゴシック"/>
        <family val="3"/>
        <charset val="128"/>
      </rPr>
      <t xml:space="preserve">　　＜確認方法の一例＞
　　・医療機関への確認（受診時の同行等）
　　・認定調査時の主治医意見書
</t>
    </r>
    <r>
      <rPr>
        <b/>
        <sz val="10"/>
        <rFont val="ＭＳ Ｐゴシック"/>
        <family val="3"/>
        <charset val="128"/>
      </rPr>
      <t>　※医師の指示を確認した上で位置付けていることが文書でわかるようにしてください。</t>
    </r>
    <rPh sb="166" eb="168">
      <t>キョタク</t>
    </rPh>
    <rPh sb="168" eb="170">
      <t>リョウヨウ</t>
    </rPh>
    <rPh sb="170" eb="172">
      <t>カンリ</t>
    </rPh>
    <rPh sb="172" eb="174">
      <t>シドウ</t>
    </rPh>
    <rPh sb="175" eb="177">
      <t>タンキ</t>
    </rPh>
    <rPh sb="177" eb="179">
      <t>ニュウショ</t>
    </rPh>
    <rPh sb="179" eb="181">
      <t>リョウヨウ</t>
    </rPh>
    <rPh sb="181" eb="183">
      <t>カイゴ</t>
    </rPh>
    <rPh sb="184" eb="186">
      <t>テイキ</t>
    </rPh>
    <rPh sb="186" eb="188">
      <t>ジュンカイ</t>
    </rPh>
    <rPh sb="189" eb="191">
      <t>ズイジ</t>
    </rPh>
    <rPh sb="191" eb="194">
      <t>タイオウガタ</t>
    </rPh>
    <rPh sb="194" eb="196">
      <t>ホウモン</t>
    </rPh>
    <rPh sb="196" eb="198">
      <t>カイゴ</t>
    </rPh>
    <rPh sb="198" eb="200">
      <t>カンゴ</t>
    </rPh>
    <rPh sb="201" eb="203">
      <t>ホウモン</t>
    </rPh>
    <rPh sb="203" eb="205">
      <t>カンゴ</t>
    </rPh>
    <rPh sb="206" eb="208">
      <t>リヨウ</t>
    </rPh>
    <rPh sb="211" eb="213">
      <t>バアイ</t>
    </rPh>
    <rPh sb="217" eb="220">
      <t>フクゴウガタ</t>
    </rPh>
    <rPh sb="225" eb="227">
      <t>ホウモン</t>
    </rPh>
    <rPh sb="227" eb="229">
      <t>カンゴ</t>
    </rPh>
    <rPh sb="234" eb="236">
      <t>リヨウ</t>
    </rPh>
    <rPh sb="238" eb="240">
      <t>バアイ</t>
    </rPh>
    <phoneticPr fontId="3"/>
  </si>
  <si>
    <r>
      <rPr>
        <b/>
        <sz val="10"/>
        <rFont val="ＭＳ Ｐゴシック"/>
        <family val="3"/>
        <charset val="128"/>
      </rPr>
      <t>【短期入所サービスの位置付け】</t>
    </r>
    <r>
      <rPr>
        <sz val="10"/>
        <rFont val="ＭＳ Ｐゴシック"/>
        <family val="3"/>
        <charset val="128"/>
        <scheme val="minor"/>
      </rPr>
      <t xml:space="preserve">
　介護支援専門員は、居宅サービス計画に短期入所生活介護又は短期入所療養介護を位置付ける場合</t>
    </r>
    <r>
      <rPr>
        <sz val="10"/>
        <rFont val="ＭＳ Ｐゴシック"/>
        <family val="3"/>
        <charset val="128"/>
      </rPr>
      <t>にあっては、利用者の居宅における自立した日常生活の維持に十分に留意しており、</t>
    </r>
    <r>
      <rPr>
        <sz val="10"/>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3"/>
  </si>
  <si>
    <r>
      <rPr>
        <b/>
        <sz val="10"/>
        <rFont val="ＭＳ Ｐゴシック"/>
        <family val="3"/>
        <charset val="128"/>
      </rPr>
      <t>【福祉用具貸与の位置付け】</t>
    </r>
    <r>
      <rPr>
        <sz val="10"/>
        <rFont val="ＭＳ Ｐゴシック"/>
        <family val="3"/>
        <charset val="128"/>
        <scheme val="minor"/>
      </rPr>
      <t xml:space="preserve">
　介護支援専門員は、居宅サービス計画に福祉用具貸与を位置付ける場合に</t>
    </r>
    <r>
      <rPr>
        <sz val="10"/>
        <rFont val="ＭＳ Ｐゴシック"/>
        <family val="3"/>
        <charset val="128"/>
      </rPr>
      <t>あっては</t>
    </r>
    <r>
      <rPr>
        <sz val="10"/>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3"/>
  </si>
  <si>
    <r>
      <t>　介護支援専門員は、軽度者に対象外種目の福祉用具貸与を位置付ける場合は、認定調査の調査票のうち</t>
    </r>
    <r>
      <rPr>
        <sz val="10"/>
        <rFont val="ＭＳ Ｐゴシック"/>
        <family val="3"/>
        <charset val="128"/>
      </rPr>
      <t>基本調査の直近の結果の中で必要な部分の写しを市町村から入手している。また、その写しを指定福祉用具貸与事業者へ提示することについて同意を得た上で、指定福祉用具貸与事業者へ送付している。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47" eb="49">
      <t>キホン</t>
    </rPh>
    <rPh sb="49" eb="51">
      <t>チョウサ</t>
    </rPh>
    <rPh sb="52" eb="54">
      <t>チョッキン</t>
    </rPh>
    <rPh sb="55" eb="57">
      <t>ケッカ</t>
    </rPh>
    <rPh sb="58" eb="59">
      <t>ナカ</t>
    </rPh>
    <rPh sb="69" eb="72">
      <t>シチョウソン</t>
    </rPh>
    <rPh sb="74" eb="76">
      <t>ニュウシュ</t>
    </rPh>
    <rPh sb="101" eb="103">
      <t>テイジ</t>
    </rPh>
    <rPh sb="111" eb="113">
      <t>ドウイ</t>
    </rPh>
    <rPh sb="114" eb="115">
      <t>エ</t>
    </rPh>
    <rPh sb="116" eb="117">
      <t>ウエ</t>
    </rPh>
    <phoneticPr fontId="3"/>
  </si>
  <si>
    <r>
      <t>　</t>
    </r>
    <r>
      <rPr>
        <sz val="10"/>
        <rFont val="ＭＳ Ｐゴシック"/>
        <family val="3"/>
        <charset val="128"/>
      </rPr>
      <t>基本調査の結果にかかわらず、軽度者へ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3"/>
  </si>
  <si>
    <r>
      <rPr>
        <b/>
        <sz val="10"/>
        <rFont val="ＭＳ Ｐゴシック"/>
        <family val="3"/>
        <charset val="128"/>
      </rPr>
      <t>【認定審査会の意見等】</t>
    </r>
    <r>
      <rPr>
        <sz val="10"/>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3"/>
  </si>
  <si>
    <r>
      <rPr>
        <b/>
        <sz val="10"/>
        <rFont val="ＭＳ Ｐゴシック"/>
        <family val="3"/>
        <charset val="128"/>
      </rPr>
      <t>【地域ケア会議への協力】</t>
    </r>
    <r>
      <rPr>
        <sz val="10"/>
        <rFont val="ＭＳ Ｐゴシック"/>
        <family val="3"/>
        <charset val="128"/>
        <scheme val="minor"/>
      </rPr>
      <t xml:space="preserve">
　地域ケア会議※において、個別のケアマネジメントの事例提供の求めがあった
　場合には、これに協力するよう努めている。
　　※　地域ケア会議
　　　個別ケースの支援内容の検討を通じて、介護保険法の理念に基づいた高齢者
　　　の自立支援に資するケアマネジメントの支援、高齢者の実態把握や課題解決
　　　のための地域包括支援ネットワークの構築及び個別ケースの課題分析等を行
　　　うことによる地域課題の把握を行うことなどを目的として市町村が設置する会議</t>
    </r>
    <rPh sb="1" eb="3">
      <t>チイキ</t>
    </rPh>
    <rPh sb="5" eb="7">
      <t>カイギ</t>
    </rPh>
    <rPh sb="9" eb="11">
      <t>キョウリョク</t>
    </rPh>
    <rPh sb="14" eb="16">
      <t>チイキ</t>
    </rPh>
    <rPh sb="18" eb="20">
      <t>カイギ</t>
    </rPh>
    <rPh sb="26" eb="28">
      <t>コベツ</t>
    </rPh>
    <rPh sb="38" eb="40">
      <t>ジレイ</t>
    </rPh>
    <rPh sb="40" eb="42">
      <t>テイキョウ</t>
    </rPh>
    <rPh sb="43" eb="44">
      <t>モト</t>
    </rPh>
    <rPh sb="51" eb="53">
      <t>バアイ</t>
    </rPh>
    <rPh sb="59" eb="61">
      <t>キョウリョク</t>
    </rPh>
    <rPh sb="65" eb="66">
      <t>ツト</t>
    </rPh>
    <rPh sb="76" eb="78">
      <t>チイキ</t>
    </rPh>
    <rPh sb="80" eb="82">
      <t>カイギ</t>
    </rPh>
    <rPh sb="86" eb="88">
      <t>コベツ</t>
    </rPh>
    <rPh sb="92" eb="94">
      <t>シエン</t>
    </rPh>
    <rPh sb="94" eb="96">
      <t>ナイヨウ</t>
    </rPh>
    <rPh sb="97" eb="99">
      <t>ケントウ</t>
    </rPh>
    <rPh sb="100" eb="101">
      <t>ツウ</t>
    </rPh>
    <rPh sb="104" eb="106">
      <t>カイゴ</t>
    </rPh>
    <rPh sb="106" eb="108">
      <t>ホケン</t>
    </rPh>
    <rPh sb="108" eb="109">
      <t>ホウ</t>
    </rPh>
    <rPh sb="110" eb="112">
      <t>リネン</t>
    </rPh>
    <rPh sb="113" eb="114">
      <t>モト</t>
    </rPh>
    <rPh sb="117" eb="120">
      <t>コウレイシャ</t>
    </rPh>
    <rPh sb="127" eb="129">
      <t>シエン</t>
    </rPh>
    <rPh sb="130" eb="131">
      <t>シ</t>
    </rPh>
    <rPh sb="142" eb="144">
      <t>シエン</t>
    </rPh>
    <rPh sb="145" eb="148">
      <t>コウレイシャ</t>
    </rPh>
    <rPh sb="149" eb="151">
      <t>ジッタイ</t>
    </rPh>
    <rPh sb="151" eb="153">
      <t>ハアク</t>
    </rPh>
    <rPh sb="154" eb="156">
      <t>カダイ</t>
    </rPh>
    <rPh sb="156" eb="158">
      <t>カイケツ</t>
    </rPh>
    <rPh sb="168" eb="170">
      <t>ホウカツ</t>
    </rPh>
    <rPh sb="170" eb="172">
      <t>シエン</t>
    </rPh>
    <rPh sb="179" eb="181">
      <t>コウチク</t>
    </rPh>
    <rPh sb="181" eb="182">
      <t>オヨ</t>
    </rPh>
    <rPh sb="183" eb="185">
      <t>コベツ</t>
    </rPh>
    <rPh sb="189" eb="191">
      <t>カダイ</t>
    </rPh>
    <rPh sb="191" eb="193">
      <t>ブンセキ</t>
    </rPh>
    <rPh sb="193" eb="194">
      <t>トウ</t>
    </rPh>
    <rPh sb="195" eb="196">
      <t>オコナ</t>
    </rPh>
    <rPh sb="206" eb="208">
      <t>チイキ</t>
    </rPh>
    <rPh sb="211" eb="213">
      <t>ハアク</t>
    </rPh>
    <rPh sb="214" eb="215">
      <t>オコナ</t>
    </rPh>
    <rPh sb="221" eb="223">
      <t>モクテキ</t>
    </rPh>
    <rPh sb="226" eb="229">
      <t>シチョウソン</t>
    </rPh>
    <rPh sb="230" eb="232">
      <t>セッチ</t>
    </rPh>
    <rPh sb="234" eb="236">
      <t>カイギ</t>
    </rPh>
    <phoneticPr fontId="3"/>
  </si>
  <si>
    <r>
      <t>　指定居宅介護支援事業所ごとに、事業の運営についての重要事項に関する規程として次に掲げる事項を定めて</t>
    </r>
    <r>
      <rPr>
        <sz val="10"/>
        <rFont val="ＭＳ Ｐゴシック"/>
        <family val="3"/>
        <charset val="128"/>
      </rPr>
      <t>いる。</t>
    </r>
    <r>
      <rPr>
        <sz val="10"/>
        <rFont val="ＭＳ Ｐゴシック"/>
        <family val="3"/>
        <charset val="128"/>
        <scheme val="minor"/>
      </rPr>
      <t>（運営規程に記載している項目に○をしてください。）</t>
    </r>
    <rPh sb="54" eb="56">
      <t>ウンエイ</t>
    </rPh>
    <rPh sb="56" eb="58">
      <t>キテイ</t>
    </rPh>
    <phoneticPr fontId="3"/>
  </si>
  <si>
    <r>
      <t>　事業を行うために必要な広さの区画を有するとともに、指定居宅介護支援の提供に必要な設備及び備品等を備えている。</t>
    </r>
    <r>
      <rPr>
        <sz val="10"/>
        <rFont val="ＭＳ Ｐゴシック"/>
        <family val="3"/>
        <charset val="128"/>
      </rPr>
      <t xml:space="preserve">（相談、サービス担当者会議等に対応するのに適切なスペースを確保している。）
</t>
    </r>
    <r>
      <rPr>
        <b/>
        <sz val="10"/>
        <rFont val="ＭＳ Ｐゴシック"/>
        <family val="3"/>
        <charset val="128"/>
      </rPr>
      <t>※レイアウトを変更する場合、「変更届」の提出が必要です。</t>
    </r>
    <rPh sb="56" eb="58">
      <t>ソウダン</t>
    </rPh>
    <rPh sb="63" eb="66">
      <t>タントウシャ</t>
    </rPh>
    <rPh sb="66" eb="67">
      <t>カイ</t>
    </rPh>
    <rPh sb="67" eb="68">
      <t>ギ</t>
    </rPh>
    <rPh sb="68" eb="69">
      <t>トウ</t>
    </rPh>
    <rPh sb="70" eb="72">
      <t>タイオウ</t>
    </rPh>
    <rPh sb="76" eb="78">
      <t>テキセツ</t>
    </rPh>
    <rPh sb="84" eb="86">
      <t>カクホ</t>
    </rPh>
    <rPh sb="106" eb="108">
      <t>バアイ</t>
    </rPh>
    <phoneticPr fontId="3"/>
  </si>
  <si>
    <r>
      <t>　指定居宅介護支援事業所について広告</t>
    </r>
    <r>
      <rPr>
        <sz val="10"/>
        <rFont val="ＭＳ Ｐゴシック"/>
        <family val="3"/>
        <charset val="128"/>
      </rPr>
      <t>している</t>
    </r>
    <r>
      <rPr>
        <sz val="10"/>
        <rFont val="ＭＳ Ｐゴシック"/>
        <family val="3"/>
        <charset val="128"/>
        <scheme val="minor"/>
      </rPr>
      <t>場合、その内容が虚偽又は誇大なもの</t>
    </r>
    <r>
      <rPr>
        <sz val="10"/>
        <rFont val="ＭＳ Ｐゴシック"/>
        <family val="3"/>
        <charset val="128"/>
      </rPr>
      <t>ではない。</t>
    </r>
    <phoneticPr fontId="3"/>
  </si>
  <si>
    <r>
      <t>　事業者及び管理者は、居宅サービス計画の作成又は変更に関し、事業所の介護支援専門員に対して特定の居宅サービス事業者等によるサービスを位置付けるよう指示して</t>
    </r>
    <r>
      <rPr>
        <sz val="10"/>
        <rFont val="ＭＳ Ｐゴシック"/>
        <family val="3"/>
        <charset val="128"/>
      </rPr>
      <t>いない。</t>
    </r>
    <phoneticPr fontId="3"/>
  </si>
  <si>
    <r>
      <t>　事業所の介護支援専門員は、居宅サービス計画の作成又は変更に関し、利用者に対して特定の居宅サービス事業者等によるサービスを利用すべき旨の指示等を行って</t>
    </r>
    <r>
      <rPr>
        <sz val="10"/>
        <rFont val="ＭＳ Ｐゴシック"/>
        <family val="3"/>
        <charset val="128"/>
      </rPr>
      <t>いない。</t>
    </r>
    <phoneticPr fontId="3"/>
  </si>
  <si>
    <r>
      <t>　事業者及びその従業者は、居宅サービス計画</t>
    </r>
    <r>
      <rPr>
        <sz val="10"/>
        <rFont val="ＭＳ Ｐゴシック"/>
        <family val="3"/>
        <charset val="128"/>
      </rPr>
      <t>の</t>
    </r>
    <r>
      <rPr>
        <sz val="10"/>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sz val="10"/>
        <rFont val="ＭＳ Ｐゴシック"/>
        <family val="3"/>
        <charset val="128"/>
      </rPr>
      <t>いない。</t>
    </r>
    <phoneticPr fontId="3"/>
  </si>
  <si>
    <r>
      <t>　自らが居宅サービス計画に位置付けた指定居宅サービス又は</t>
    </r>
    <r>
      <rPr>
        <sz val="10"/>
        <rFont val="ＭＳ Ｐゴシック"/>
        <family val="3"/>
        <charset val="128"/>
      </rPr>
      <t>指定</t>
    </r>
    <r>
      <rPr>
        <sz val="10"/>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3"/>
  </si>
  <si>
    <r>
      <t>　利用者に対する指定居宅介護支援の提供により事故が発生した場合の対応方法として</t>
    </r>
    <r>
      <rPr>
        <sz val="10"/>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3"/>
  </si>
  <si>
    <r>
      <rPr>
        <sz val="10"/>
        <rFont val="ＭＳ Ｐゴシック"/>
        <family val="3"/>
        <charset val="128"/>
      </rPr>
      <t>取扱件数</t>
    </r>
  </si>
  <si>
    <r>
      <rPr>
        <sz val="10"/>
        <rFont val="ＭＳ Ｐゴシック"/>
        <family val="3"/>
        <charset val="128"/>
      </rPr>
      <t>要介護１・要介護２</t>
    </r>
  </si>
  <si>
    <r>
      <rPr>
        <sz val="10"/>
        <rFont val="ＭＳ Ｐゴシック"/>
        <family val="3"/>
        <charset val="128"/>
      </rPr>
      <t>要介護３・４・５</t>
    </r>
  </si>
  <si>
    <r>
      <t>45</t>
    </r>
    <r>
      <rPr>
        <sz val="10"/>
        <rFont val="ＭＳ Ｐゴシック"/>
        <family val="3"/>
        <charset val="128"/>
      </rPr>
      <t>件未満　（ⅰ）</t>
    </r>
    <phoneticPr fontId="3"/>
  </si>
  <si>
    <r>
      <t>45</t>
    </r>
    <r>
      <rPr>
        <sz val="10"/>
        <rFont val="ＭＳ Ｐゴシック"/>
        <family val="3"/>
        <charset val="128"/>
      </rPr>
      <t>件以上</t>
    </r>
    <r>
      <rPr>
        <sz val="10"/>
        <rFont val="Century"/>
        <family val="1"/>
      </rPr>
      <t>60</t>
    </r>
    <r>
      <rPr>
        <sz val="10"/>
        <rFont val="ＭＳ Ｐゴシック"/>
        <family val="3"/>
        <charset val="128"/>
      </rPr>
      <t>件未満　（ⅱ）
※</t>
    </r>
    <r>
      <rPr>
        <sz val="10"/>
        <rFont val="Century"/>
        <family val="1"/>
      </rPr>
      <t>45</t>
    </r>
    <r>
      <rPr>
        <sz val="10"/>
        <rFont val="ＭＳ Ｐゴシック"/>
        <family val="3"/>
        <charset val="128"/>
      </rPr>
      <t>件以上</t>
    </r>
    <r>
      <rPr>
        <sz val="10"/>
        <rFont val="Century"/>
        <family val="1"/>
      </rPr>
      <t>60</t>
    </r>
    <r>
      <rPr>
        <sz val="10"/>
        <rFont val="ＭＳ Ｐゴシック"/>
        <family val="3"/>
        <charset val="128"/>
      </rPr>
      <t>件未満の部分のみ適用。</t>
    </r>
    <r>
      <rPr>
        <sz val="10"/>
        <rFont val="Century"/>
        <family val="1"/>
      </rPr>
      <t>45</t>
    </r>
    <r>
      <rPr>
        <sz val="10"/>
        <rFont val="ＭＳ Ｐゴシック"/>
        <family val="3"/>
        <charset val="128"/>
      </rPr>
      <t>件未満の部分は</t>
    </r>
    <r>
      <rPr>
        <sz val="10"/>
        <rFont val="Century"/>
        <family val="1"/>
      </rPr>
      <t>(</t>
    </r>
    <r>
      <rPr>
        <sz val="10"/>
        <rFont val="ＭＳ Ｐゴシック"/>
        <family val="3"/>
        <charset val="128"/>
      </rPr>
      <t>ⅰ</t>
    </r>
    <r>
      <rPr>
        <sz val="10"/>
        <rFont val="Century"/>
        <family val="1"/>
      </rPr>
      <t>)</t>
    </r>
    <r>
      <rPr>
        <sz val="10"/>
        <rFont val="ＭＳ Ｐゴシック"/>
        <family val="3"/>
        <charset val="128"/>
      </rPr>
      <t>を適用。</t>
    </r>
    <rPh sb="2" eb="3">
      <t>ケン</t>
    </rPh>
    <rPh sb="3" eb="5">
      <t>イジョウ</t>
    </rPh>
    <rPh sb="27" eb="29">
      <t>ブブン</t>
    </rPh>
    <rPh sb="40" eb="42">
      <t>ブブン</t>
    </rPh>
    <phoneticPr fontId="3"/>
  </si>
  <si>
    <r>
      <t>60</t>
    </r>
    <r>
      <rPr>
        <sz val="10"/>
        <rFont val="ＭＳ Ｐゴシック"/>
        <family val="3"/>
        <charset val="128"/>
      </rPr>
      <t>件以上　（ⅲ）
※</t>
    </r>
    <r>
      <rPr>
        <sz val="10"/>
        <rFont val="Century"/>
        <family val="1"/>
      </rPr>
      <t>60</t>
    </r>
    <r>
      <rPr>
        <sz val="10"/>
        <rFont val="ＭＳ Ｐゴシック"/>
        <family val="3"/>
        <charset val="128"/>
      </rPr>
      <t>件以上の部分のみ適用。</t>
    </r>
    <r>
      <rPr>
        <sz val="10"/>
        <rFont val="Century"/>
        <family val="1"/>
      </rPr>
      <t>45</t>
    </r>
    <r>
      <rPr>
        <sz val="10"/>
        <rFont val="ＭＳ Ｐゴシック"/>
        <family val="3"/>
        <charset val="128"/>
      </rPr>
      <t>件未満の部分は</t>
    </r>
    <r>
      <rPr>
        <sz val="10"/>
        <rFont val="Century"/>
        <family val="1"/>
      </rPr>
      <t>(</t>
    </r>
    <r>
      <rPr>
        <sz val="10"/>
        <rFont val="ＭＳ Ｐゴシック"/>
        <family val="3"/>
        <charset val="128"/>
      </rPr>
      <t>ⅰ</t>
    </r>
    <r>
      <rPr>
        <sz val="10"/>
        <rFont val="Century"/>
        <family val="1"/>
      </rPr>
      <t>)</t>
    </r>
    <r>
      <rPr>
        <sz val="10"/>
        <rFont val="ＭＳ Ｐゴシック"/>
        <family val="3"/>
        <charset val="128"/>
      </rPr>
      <t>、</t>
    </r>
    <r>
      <rPr>
        <sz val="10"/>
        <rFont val="Century"/>
        <family val="1"/>
      </rPr>
      <t>45</t>
    </r>
    <r>
      <rPr>
        <sz val="10"/>
        <rFont val="ＭＳ Ｐゴシック"/>
        <family val="3"/>
        <charset val="128"/>
      </rPr>
      <t>件以上</t>
    </r>
    <r>
      <rPr>
        <sz val="10"/>
        <rFont val="Century"/>
        <family val="1"/>
      </rPr>
      <t>60</t>
    </r>
    <r>
      <rPr>
        <sz val="10"/>
        <rFont val="ＭＳ Ｐゴシック"/>
        <family val="3"/>
        <charset val="128"/>
      </rPr>
      <t>件未満の部分は</t>
    </r>
    <r>
      <rPr>
        <sz val="10"/>
        <rFont val="Century"/>
        <family val="1"/>
      </rPr>
      <t>(</t>
    </r>
    <r>
      <rPr>
        <sz val="10"/>
        <rFont val="ＭＳ Ｐゴシック"/>
        <family val="3"/>
        <charset val="128"/>
      </rPr>
      <t>ⅱ</t>
    </r>
    <r>
      <rPr>
        <sz val="10"/>
        <rFont val="Century"/>
        <family val="1"/>
      </rPr>
      <t>)</t>
    </r>
    <r>
      <rPr>
        <sz val="10"/>
        <rFont val="ＭＳ Ｐゴシック"/>
        <family val="3"/>
        <charset val="128"/>
      </rPr>
      <t>を適用。</t>
    </r>
    <rPh sb="17" eb="19">
      <t>ブブン</t>
    </rPh>
    <rPh sb="30" eb="32">
      <t>ブブン</t>
    </rPh>
    <rPh sb="39" eb="40">
      <t>ケン</t>
    </rPh>
    <rPh sb="40" eb="42">
      <t>イジョウ</t>
    </rPh>
    <rPh sb="45" eb="47">
      <t>ミマン</t>
    </rPh>
    <rPh sb="48" eb="50">
      <t>ブブン</t>
    </rPh>
    <phoneticPr fontId="3"/>
  </si>
  <si>
    <r>
      <t>　常勤かつ専従の主任介護支援専門員を</t>
    </r>
    <r>
      <rPr>
        <sz val="10"/>
        <rFont val="ＭＳ Ｐゴシック"/>
        <family val="3"/>
        <charset val="128"/>
      </rPr>
      <t>２名以上</t>
    </r>
    <r>
      <rPr>
        <sz val="10"/>
        <rFont val="ＭＳ Ｐゴシック"/>
        <family val="3"/>
        <charset val="128"/>
        <scheme val="minor"/>
      </rPr>
      <t>配置している。</t>
    </r>
    <rPh sb="19" eb="20">
      <t>メイ</t>
    </rPh>
    <rPh sb="20" eb="22">
      <t>イジョウ</t>
    </rPh>
    <phoneticPr fontId="3"/>
  </si>
  <si>
    <r>
      <t>　利用者に関する情報又はサービス提供に当たっての留意事項に係る伝達等を目的とした会議を定期的</t>
    </r>
    <r>
      <rPr>
        <sz val="10"/>
        <rFont val="ＭＳ Ｐゴシック"/>
        <family val="3"/>
        <charset val="128"/>
      </rPr>
      <t>（概ね週１回以上）に開催している。また、議事について記録を作成している。</t>
    </r>
    <rPh sb="47" eb="48">
      <t>オオム</t>
    </rPh>
    <rPh sb="49" eb="50">
      <t>シュウ</t>
    </rPh>
    <rPh sb="51" eb="52">
      <t>カイ</t>
    </rPh>
    <rPh sb="52" eb="54">
      <t>イジョウ</t>
    </rPh>
    <rPh sb="66" eb="68">
      <t>ギジ</t>
    </rPh>
    <rPh sb="72" eb="74">
      <t>キロク</t>
    </rPh>
    <rPh sb="75" eb="77">
      <t>サクセイ</t>
    </rPh>
    <phoneticPr fontId="3"/>
  </si>
  <si>
    <r>
      <t>　算定日が属する月の利用者の総数のうち、要介護３、要介護４及び要介護５である者の割合が</t>
    </r>
    <r>
      <rPr>
        <sz val="10"/>
        <rFont val="ＭＳ Ｐゴシック"/>
        <family val="3"/>
        <charset val="128"/>
      </rPr>
      <t>４割以上</t>
    </r>
    <r>
      <rPr>
        <sz val="10"/>
        <rFont val="ＭＳ Ｐゴシック"/>
        <family val="3"/>
        <charset val="128"/>
        <scheme val="minor"/>
      </rPr>
      <t>である。</t>
    </r>
    <phoneticPr fontId="3"/>
  </si>
  <si>
    <r>
      <t>　介護支援専門員の資質向上を目的とした研修計画（個別具体的な研修の目標、内容、研修期間、実施時期等）を介護支援専門員ごとに毎年度少なくとも</t>
    </r>
    <r>
      <rPr>
        <u/>
        <sz val="10"/>
        <rFont val="ＭＳ Ｐゴシック"/>
        <family val="3"/>
        <charset val="128"/>
      </rPr>
      <t>次年度</t>
    </r>
    <r>
      <rPr>
        <sz val="10"/>
        <rFont val="ＭＳ Ｐゴシック"/>
        <family val="3"/>
        <charset val="128"/>
      </rPr>
      <t>までに作成し、それに基づき計画的に研修を実施している。</t>
    </r>
    <rPh sb="1" eb="3">
      <t>カイゴ</t>
    </rPh>
    <rPh sb="3" eb="5">
      <t>シエン</t>
    </rPh>
    <rPh sb="5" eb="8">
      <t>センモンイン</t>
    </rPh>
    <rPh sb="9" eb="11">
      <t>シシツ</t>
    </rPh>
    <rPh sb="11" eb="13">
      <t>コウジョウ</t>
    </rPh>
    <rPh sb="14" eb="16">
      <t>モクテキ</t>
    </rPh>
    <rPh sb="24" eb="26">
      <t>コベツ</t>
    </rPh>
    <rPh sb="26" eb="29">
      <t>グタイテキ</t>
    </rPh>
    <rPh sb="30" eb="32">
      <t>ケンシュウ</t>
    </rPh>
    <rPh sb="33" eb="35">
      <t>モクヒョウ</t>
    </rPh>
    <rPh sb="36" eb="38">
      <t>ナイヨウ</t>
    </rPh>
    <rPh sb="39" eb="41">
      <t>ケンシュウ</t>
    </rPh>
    <rPh sb="41" eb="43">
      <t>キカン</t>
    </rPh>
    <rPh sb="44" eb="46">
      <t>ジッシ</t>
    </rPh>
    <rPh sb="46" eb="49">
      <t>ジキトウ</t>
    </rPh>
    <rPh sb="51" eb="53">
      <t>カイゴ</t>
    </rPh>
    <rPh sb="53" eb="55">
      <t>シエン</t>
    </rPh>
    <rPh sb="55" eb="57">
      <t>センモン</t>
    </rPh>
    <rPh sb="57" eb="58">
      <t>イン</t>
    </rPh>
    <rPh sb="61" eb="64">
      <t>マイネンド</t>
    </rPh>
    <rPh sb="64" eb="65">
      <t>スク</t>
    </rPh>
    <rPh sb="69" eb="72">
      <t>ジネンド</t>
    </rPh>
    <rPh sb="85" eb="88">
      <t>ケイカクテキ</t>
    </rPh>
    <rPh sb="89" eb="91">
      <t>ケンシュウ</t>
    </rPh>
    <phoneticPr fontId="3"/>
  </si>
  <si>
    <r>
      <t>　別紙「居宅介護支援における特定事業所加算に係る基準の遵守状況に関する記録」（標準様式）を毎月作成し</t>
    </r>
    <r>
      <rPr>
        <sz val="10"/>
        <rFont val="ＭＳ Ｐゴシック"/>
        <family val="3"/>
        <charset val="128"/>
      </rPr>
      <t>、運営状況点検書に</t>
    </r>
    <r>
      <rPr>
        <sz val="10"/>
        <rFont val="ＭＳ Ｐゴシック"/>
        <family val="3"/>
        <charset val="128"/>
        <scheme val="minor"/>
      </rPr>
      <t>添付している。</t>
    </r>
    <rPh sb="51" eb="53">
      <t>ウンエイ</t>
    </rPh>
    <rPh sb="53" eb="55">
      <t>ジョウキョウ</t>
    </rPh>
    <rPh sb="55" eb="57">
      <t>テンケン</t>
    </rPh>
    <rPh sb="57" eb="58">
      <t>ショ</t>
    </rPh>
    <phoneticPr fontId="3"/>
  </si>
  <si>
    <r>
      <t>　別紙「居宅介護支援における特定事業所加算に係る基準の遵守状況に関する記録」（標準様式）を毎月作成</t>
    </r>
    <r>
      <rPr>
        <sz val="10"/>
        <rFont val="ＭＳ Ｐゴシック"/>
        <family val="3"/>
        <charset val="128"/>
      </rPr>
      <t>し、運営状況点検書に</t>
    </r>
    <r>
      <rPr>
        <sz val="10"/>
        <rFont val="ＭＳ Ｐゴシック"/>
        <family val="3"/>
        <charset val="128"/>
        <scheme val="minor"/>
      </rPr>
      <t>添付している。</t>
    </r>
    <rPh sb="51" eb="53">
      <t>ウンエイ</t>
    </rPh>
    <rPh sb="53" eb="55">
      <t>ジョウキョウ</t>
    </rPh>
    <rPh sb="55" eb="57">
      <t>テンケン</t>
    </rPh>
    <rPh sb="57" eb="58">
      <t>ショ</t>
    </rPh>
    <phoneticPr fontId="3"/>
  </si>
  <si>
    <r>
      <t>　利用者に関する情報又はサービス提供に当たっての留意事項に係る伝達等を目的とした会議を定期的</t>
    </r>
    <r>
      <rPr>
        <sz val="10"/>
        <rFont val="ＭＳ Ｐゴシック"/>
        <family val="3"/>
        <charset val="128"/>
      </rPr>
      <t>（概ね週１回以上）に開催している。また、議事について記録を作成している。</t>
    </r>
    <phoneticPr fontId="3"/>
  </si>
  <si>
    <r>
      <t>　介護支援専門員の資質向上を目的とした研修計画（個別具体的な研修の目標、内容、研修期間、実施時期等）を介護支援専門員ごとに毎年度少なくとも</t>
    </r>
    <r>
      <rPr>
        <u/>
        <sz val="10"/>
        <rFont val="ＭＳ Ｐゴシック"/>
        <family val="3"/>
        <charset val="128"/>
      </rPr>
      <t>次年度</t>
    </r>
    <r>
      <rPr>
        <sz val="10"/>
        <rFont val="ＭＳ Ｐゴシック"/>
        <family val="3"/>
        <charset val="128"/>
      </rPr>
      <t>までに作成し、それに基づき計画的に研修を実施している。（連携先事業所との共同開催による研修実施も可能）</t>
    </r>
    <rPh sb="1" eb="3">
      <t>カイゴ</t>
    </rPh>
    <rPh sb="3" eb="5">
      <t>シエン</t>
    </rPh>
    <rPh sb="5" eb="8">
      <t>センモンイン</t>
    </rPh>
    <rPh sb="9" eb="11">
      <t>シシツ</t>
    </rPh>
    <rPh sb="11" eb="13">
      <t>コウジョウ</t>
    </rPh>
    <rPh sb="14" eb="16">
      <t>モクテキ</t>
    </rPh>
    <rPh sb="24" eb="26">
      <t>コベツ</t>
    </rPh>
    <rPh sb="26" eb="29">
      <t>グタイテキ</t>
    </rPh>
    <rPh sb="30" eb="32">
      <t>ケンシュウ</t>
    </rPh>
    <rPh sb="33" eb="35">
      <t>モクヒョウ</t>
    </rPh>
    <rPh sb="36" eb="38">
      <t>ナイヨウ</t>
    </rPh>
    <rPh sb="39" eb="41">
      <t>ケンシュウ</t>
    </rPh>
    <rPh sb="41" eb="43">
      <t>キカン</t>
    </rPh>
    <rPh sb="44" eb="46">
      <t>ジッシ</t>
    </rPh>
    <rPh sb="46" eb="49">
      <t>ジキトウ</t>
    </rPh>
    <rPh sb="51" eb="53">
      <t>カイゴ</t>
    </rPh>
    <rPh sb="53" eb="55">
      <t>シエン</t>
    </rPh>
    <rPh sb="55" eb="57">
      <t>センモン</t>
    </rPh>
    <rPh sb="57" eb="58">
      <t>イン</t>
    </rPh>
    <rPh sb="61" eb="64">
      <t>マイネンド</t>
    </rPh>
    <rPh sb="64" eb="65">
      <t>スク</t>
    </rPh>
    <rPh sb="69" eb="72">
      <t>ジネンド</t>
    </rPh>
    <rPh sb="85" eb="88">
      <t>ケイカクテキ</t>
    </rPh>
    <rPh sb="89" eb="91">
      <t>ケンシュウ</t>
    </rPh>
    <rPh sb="100" eb="102">
      <t>レンケイ</t>
    </rPh>
    <rPh sb="102" eb="103">
      <t>サキ</t>
    </rPh>
    <rPh sb="103" eb="106">
      <t>ジギョウショ</t>
    </rPh>
    <rPh sb="108" eb="110">
      <t>キョウドウ</t>
    </rPh>
    <rPh sb="110" eb="112">
      <t>カイサイ</t>
    </rPh>
    <rPh sb="115" eb="117">
      <t>ケンシュウ</t>
    </rPh>
    <rPh sb="117" eb="119">
      <t>ジッシ</t>
    </rPh>
    <rPh sb="120" eb="122">
      <t>カノウ</t>
    </rPh>
    <phoneticPr fontId="3"/>
  </si>
  <si>
    <r>
      <t>①②のいずれかを満た</t>
    </r>
    <r>
      <rPr>
        <sz val="10"/>
        <rFont val="ＭＳ Ｐゴシック"/>
        <family val="3"/>
        <charset val="128"/>
      </rPr>
      <t>している。</t>
    </r>
    <phoneticPr fontId="3"/>
  </si>
  <si>
    <r>
      <t>②前年度の実績が６月に満たない事業所（新たに事業を開始し、又は再開した事業所を含む）であって、直近の３月における１月あたりの平均実利用者数</t>
    </r>
    <r>
      <rPr>
        <sz val="10"/>
        <rFont val="ＭＳ Ｐゴシック"/>
        <family val="3"/>
        <charset val="128"/>
      </rPr>
      <t>が、</t>
    </r>
    <r>
      <rPr>
        <sz val="10"/>
        <rFont val="ＭＳ Ｐゴシック"/>
        <family val="3"/>
        <charset val="128"/>
        <scheme val="minor"/>
      </rPr>
      <t>２０名以下である。</t>
    </r>
    <phoneticPr fontId="3"/>
  </si>
  <si>
    <t>　　　　常勤専従　　　　　　　　　　　常勤兼務</t>
    <phoneticPr fontId="3"/>
  </si>
  <si>
    <t>要支援給付管理数 (c)</t>
    <rPh sb="0" eb="1">
      <t>ヨウ</t>
    </rPh>
    <rPh sb="3" eb="5">
      <t>キュウフ</t>
    </rPh>
    <phoneticPr fontId="3"/>
  </si>
  <si>
    <t>要介護給付管理数 (b)</t>
    <rPh sb="3" eb="5">
      <t>キュウフ</t>
    </rPh>
    <rPh sb="5" eb="7">
      <t>カンリ</t>
    </rPh>
    <rPh sb="7" eb="8">
      <t>スウ</t>
    </rPh>
    <phoneticPr fontId="3"/>
  </si>
  <si>
    <t>　　（エ）　1人当たりの取扱件数</t>
    <rPh sb="7" eb="8">
      <t>リ</t>
    </rPh>
    <rPh sb="8" eb="9">
      <t>ア</t>
    </rPh>
    <rPh sb="12" eb="14">
      <t>トリアツカイ</t>
    </rPh>
    <rPh sb="14" eb="16">
      <t>ケンスウ</t>
    </rPh>
    <phoneticPr fontId="3"/>
  </si>
  <si>
    <t>（５）　従業者の員数の基準</t>
    <rPh sb="4" eb="7">
      <t>ジュウギョウシャ</t>
    </rPh>
    <rPh sb="8" eb="10">
      <t>インスウ</t>
    </rPh>
    <rPh sb="11" eb="13">
      <t>キジュン</t>
    </rPh>
    <phoneticPr fontId="3"/>
  </si>
  <si>
    <t>1人当たりの取扱件数
｛(b)+(c)⋇1/3｝÷(a)</t>
    <rPh sb="0" eb="2">
      <t>ヒトリ</t>
    </rPh>
    <rPh sb="2" eb="3">
      <t>ア</t>
    </rPh>
    <rPh sb="6" eb="8">
      <t>トリアツカイ</t>
    </rPh>
    <rPh sb="8" eb="10">
      <t>ケンスウ</t>
    </rPh>
    <phoneticPr fontId="3"/>
  </si>
  <si>
    <t>　常勤の介護支援専門員の配置は利用者の数（指定居宅介護支援の利用者の数に当該事業所における指定介護予防支援の利用者の数に３分の１を乗じた数を加えた数。）44 人（ケアプランデータ連携システムを活用し、かつ、事務職員を配置している場合は 49 人）に対して１人を基準とするものであり、利用者の数が 44 人又はその端数を増すごとに増員するものとする。ただし、当該増員に係る介護支援専門員については非常勤とすることを妨げるものではない。
　なお、地域における介護支援専門員や居宅介護支援事業所の充足状況等も踏まえ、緊急的に利用者を受け入れなければならない等のやむを得ない理由により利用者の数が当該基準を超えてしまった場合においては、直ちに運営基準違反とはならない。</t>
    <phoneticPr fontId="3"/>
  </si>
  <si>
    <t xml:space="preserve"> 　　注意　（R6制度改正）</t>
    <rPh sb="9" eb="11">
      <t>セイド</t>
    </rPh>
    <rPh sb="11" eb="13">
      <t>カイセイ</t>
    </rPh>
    <phoneticPr fontId="3"/>
  </si>
  <si>
    <t>　指定居宅介護支援の提供の開始に際し、あらかじめ、利用者又はその家族に対し、前6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き説明を行い、理解を得るよう努めている。</t>
    <rPh sb="25" eb="27">
      <t>リヨウ</t>
    </rPh>
    <rPh sb="27" eb="28">
      <t>シャ</t>
    </rPh>
    <rPh sb="28" eb="29">
      <t>マタ</t>
    </rPh>
    <rPh sb="32" eb="34">
      <t>カゾク</t>
    </rPh>
    <rPh sb="35" eb="36">
      <t>タイ</t>
    </rPh>
    <rPh sb="279" eb="280">
      <t>ツト</t>
    </rPh>
    <phoneticPr fontId="3"/>
  </si>
  <si>
    <r>
      <rPr>
        <b/>
        <sz val="10"/>
        <rFont val="ＭＳ Ｐゴシック"/>
        <family val="3"/>
        <charset val="128"/>
      </rPr>
      <t>【モニタリング】</t>
    </r>
    <r>
      <rPr>
        <sz val="10"/>
        <rFont val="ＭＳ Ｐゴシック"/>
        <family val="3"/>
        <charset val="128"/>
      </rPr>
      <t xml:space="preserve">
　介護支援専門員は、モニタリングに当たっては、利用者及びその家族、指定居宅サービス事業者等との連絡を次のいずれか方法により継続的に行っている。
　イ １月に１回、利用者の居宅を訪問することによって行う方法。
　ロ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rPh sb="10" eb="12">
      <t>カイゴ</t>
    </rPh>
    <rPh sb="12" eb="14">
      <t>シエン</t>
    </rPh>
    <rPh sb="14" eb="16">
      <t>センモン</t>
    </rPh>
    <rPh sb="16" eb="17">
      <t>イン</t>
    </rPh>
    <rPh sb="59" eb="60">
      <t>ツギ</t>
    </rPh>
    <rPh sb="65" eb="67">
      <t>ホウホウ</t>
    </rPh>
    <phoneticPr fontId="3"/>
  </si>
  <si>
    <r>
      <rPr>
        <b/>
        <sz val="10"/>
        <rFont val="ＭＳ Ｐゴシック"/>
        <family val="3"/>
        <charset val="128"/>
      </rPr>
      <t>【主治医等への居宅サービス計画書の交付】</t>
    </r>
    <r>
      <rPr>
        <sz val="10"/>
        <rFont val="ＭＳ Ｐゴシック"/>
        <family val="3"/>
        <charset val="128"/>
        <scheme val="minor"/>
      </rPr>
      <t xml:space="preserve">
　主治の医師等とのより円滑な連携に資するよう、当該意見を踏まえて作成した居宅サービス計画については、意見を求めた主治の医師等に交付している。
　※交付の方法については、対面のほか、郵送やメール等によることも差し支えない。
　※意見を求める「主治の医師等」については、要介護認定の申請のために主治医意意見
　　を記載した医師に限定されないため注意すること。
　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
    <rPh sb="1" eb="4">
      <t>シュジイ</t>
    </rPh>
    <rPh sb="4" eb="5">
      <t>トウ</t>
    </rPh>
    <rPh sb="7" eb="9">
      <t>キョタク</t>
    </rPh>
    <rPh sb="13" eb="16">
      <t>ケイカクショ</t>
    </rPh>
    <rPh sb="17" eb="19">
      <t>コウフ</t>
    </rPh>
    <rPh sb="170" eb="172">
      <t>イケン</t>
    </rPh>
    <rPh sb="191" eb="193">
      <t>チュウイ</t>
    </rPh>
    <phoneticPr fontId="3"/>
  </si>
  <si>
    <t>問33</t>
    <rPh sb="0" eb="1">
      <t>ト</t>
    </rPh>
    <phoneticPr fontId="3"/>
  </si>
  <si>
    <r>
      <rPr>
        <b/>
        <sz val="10"/>
        <rFont val="ＭＳ Ｐゴシック"/>
        <family val="3"/>
        <charset val="128"/>
      </rPr>
      <t>【対象福祉用具（レンタル・購入選択制の用具）の位置付け】</t>
    </r>
    <r>
      <rPr>
        <sz val="10"/>
        <rFont val="ＭＳ Ｐゴシック"/>
        <family val="3"/>
        <charset val="128"/>
        <scheme val="minor"/>
      </rPr>
      <t xml:space="preserve">
　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
　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る。</t>
    </r>
    <rPh sb="1" eb="3">
      <t>タイショウ</t>
    </rPh>
    <rPh sb="3" eb="5">
      <t>フクシ</t>
    </rPh>
    <rPh sb="5" eb="7">
      <t>ヨウグ</t>
    </rPh>
    <rPh sb="13" eb="15">
      <t>コウニュウ</t>
    </rPh>
    <rPh sb="15" eb="18">
      <t>センタクセイ</t>
    </rPh>
    <rPh sb="19" eb="21">
      <t>ヨウグ</t>
    </rPh>
    <rPh sb="86" eb="90">
      <t>フクシヨウグ</t>
    </rPh>
    <rPh sb="90" eb="92">
      <t>タイヨ</t>
    </rPh>
    <rPh sb="92" eb="93">
      <t>マタ</t>
    </rPh>
    <rPh sb="94" eb="96">
      <t>トクテイ</t>
    </rPh>
    <phoneticPr fontId="3"/>
  </si>
  <si>
    <t>（６）　虐待の防止のための措置に関する事項</t>
    <phoneticPr fontId="3"/>
  </si>
  <si>
    <t>　業務継続計画（感染症又は非常災害の発生時において、利用者に対する指定居宅介護支援の提供を継続的に実施し、及び非常時の体制で早期の業務再開を図るための計画をいう。以下同じ。）を策定し、当該業務継続計画に従い必要な措置を講じている。</t>
    <phoneticPr fontId="3"/>
  </si>
  <si>
    <t>　介護支援専門員に対し、業務継続計画について周知するとともに、必要な研修及び訓練を定期的に実施している。</t>
    <phoneticPr fontId="3"/>
  </si>
  <si>
    <t>（１９）感染症の予防及びまん延の防止</t>
    <rPh sb="4" eb="7">
      <t>カンセンショウ</t>
    </rPh>
    <rPh sb="8" eb="10">
      <t>ヨボウ</t>
    </rPh>
    <rPh sb="10" eb="11">
      <t>オヨ</t>
    </rPh>
    <rPh sb="14" eb="15">
      <t>エン</t>
    </rPh>
    <rPh sb="16" eb="18">
      <t>ボウシ</t>
    </rPh>
    <phoneticPr fontId="3"/>
  </si>
  <si>
    <t>　感染症の予防及びまん延の防止のための対策を検討する委員会（テレビ電話装置等を活用して行うものを含む。）をおおむね６月に１回以上開催するとともに、その結果について介護支援専門員に周知徹底を図っている。</t>
    <phoneticPr fontId="3"/>
  </si>
  <si>
    <t>　当該指定居宅介護支援事業所における感染症の予防及びまん延の防止のための指針を整備している。</t>
    <phoneticPr fontId="3"/>
  </si>
  <si>
    <t>　当該指定居宅介護支援事業所において、介護支援専門員に対し、感染症の予防及びまん延の防止のための研修及び訓練を定期的に実施している。</t>
    <phoneticPr fontId="3"/>
  </si>
  <si>
    <t>　前３号に掲げる措置を適切に実施するための担当者を置いている。</t>
    <rPh sb="1" eb="2">
      <t>ゼン</t>
    </rPh>
    <rPh sb="3" eb="4">
      <t>ゴウ</t>
    </rPh>
    <rPh sb="5" eb="6">
      <t>カカ</t>
    </rPh>
    <rPh sb="8" eb="10">
      <t>ソチ</t>
    </rPh>
    <rPh sb="11" eb="13">
      <t>テキセツ</t>
    </rPh>
    <rPh sb="14" eb="16">
      <t>ジッシ</t>
    </rPh>
    <rPh sb="21" eb="24">
      <t>タントウシャ</t>
    </rPh>
    <rPh sb="25" eb="26">
      <t>オ</t>
    </rPh>
    <phoneticPr fontId="3"/>
  </si>
  <si>
    <t>虐待の防止のための対策を検討する委員会（テレビ電話装置等を活用して行うものを含む。）を定期的に開催するとともに、その結果について介護支援専門員に周知徹底を図っている。</t>
    <phoneticPr fontId="3"/>
  </si>
  <si>
    <t>　虐待の防止のための指針を整備している。</t>
    <phoneticPr fontId="3"/>
  </si>
  <si>
    <t>　介護支援専門員に対し、虐待の防止のための研修を定期的に実施している。</t>
    <phoneticPr fontId="3"/>
  </si>
  <si>
    <t>（４）　市町村への通知に係る記録</t>
  </si>
  <si>
    <t>（5）　苦情の内容等の記録</t>
    <phoneticPr fontId="3"/>
  </si>
  <si>
    <t>（6）　事故の状況及び事故に際して採った処置についての記録</t>
    <phoneticPr fontId="3"/>
  </si>
  <si>
    <t>（３）　身体的拘束等の態様及び時間、その際の利用者の心身の状況並びに緊急やむを得ない理由の記録</t>
    <rPh sb="4" eb="7">
      <t>シンタイテキ</t>
    </rPh>
    <rPh sb="7" eb="9">
      <t>コウソク</t>
    </rPh>
    <rPh sb="9" eb="10">
      <t>トウ</t>
    </rPh>
    <rPh sb="11" eb="13">
      <t>タイヨウ</t>
    </rPh>
    <rPh sb="13" eb="14">
      <t>オヨ</t>
    </rPh>
    <rPh sb="15" eb="17">
      <t>ジカン</t>
    </rPh>
    <rPh sb="20" eb="21">
      <t>サイ</t>
    </rPh>
    <rPh sb="22" eb="25">
      <t>リヨウシャ</t>
    </rPh>
    <rPh sb="26" eb="28">
      <t>シンシン</t>
    </rPh>
    <rPh sb="29" eb="31">
      <t>ジョウキョウ</t>
    </rPh>
    <rPh sb="31" eb="32">
      <t>ナラ</t>
    </rPh>
    <rPh sb="34" eb="36">
      <t>キンキュウ</t>
    </rPh>
    <rPh sb="39" eb="40">
      <t>エ</t>
    </rPh>
    <rPh sb="42" eb="44">
      <t>リユウ</t>
    </rPh>
    <rPh sb="45" eb="47">
      <t>キロク</t>
    </rPh>
    <phoneticPr fontId="3"/>
  </si>
  <si>
    <t>問1</t>
    <phoneticPr fontId="3"/>
  </si>
  <si>
    <t>問2</t>
    <phoneticPr fontId="3"/>
  </si>
  <si>
    <t>問3</t>
  </si>
  <si>
    <t>問4</t>
  </si>
  <si>
    <t>問5</t>
  </si>
  <si>
    <t>問6</t>
  </si>
  <si>
    <t>問7</t>
  </si>
  <si>
    <t>問8</t>
  </si>
  <si>
    <t>問9</t>
  </si>
  <si>
    <t>問10</t>
  </si>
  <si>
    <t>問11</t>
  </si>
  <si>
    <t>問12</t>
  </si>
  <si>
    <t>問14</t>
  </si>
  <si>
    <t>問34</t>
    <rPh sb="0" eb="1">
      <t>ト</t>
    </rPh>
    <phoneticPr fontId="3"/>
  </si>
  <si>
    <t>　指定居宅介護支援の提供に当たっては、当該利用者又は他の利用者等の生命又は身体を保護するため緊急やむを得ない場合を除き、身体的拘束その他利用者の行動を制限する行為を行っていない。
　身体的拘束等を行う場合には、その態様及び時間、その際の利用者の心身の状況並びに緊急やむを得ない理由を記録している。</t>
    <rPh sb="19" eb="21">
      <t>トウガイ</t>
    </rPh>
    <rPh sb="21" eb="24">
      <t>リヨウシャ</t>
    </rPh>
    <rPh sb="24" eb="25">
      <t>マタ</t>
    </rPh>
    <rPh sb="26" eb="27">
      <t>タ</t>
    </rPh>
    <rPh sb="28" eb="31">
      <t>リヨウシャ</t>
    </rPh>
    <rPh sb="31" eb="32">
      <t>トウ</t>
    </rPh>
    <rPh sb="33" eb="35">
      <t>セイメイ</t>
    </rPh>
    <rPh sb="35" eb="36">
      <t>マタ</t>
    </rPh>
    <rPh sb="37" eb="39">
      <t>シンタイ</t>
    </rPh>
    <rPh sb="40" eb="42">
      <t>ホゴ</t>
    </rPh>
    <rPh sb="46" eb="48">
      <t>キンキュウ</t>
    </rPh>
    <rPh sb="51" eb="52">
      <t>エ</t>
    </rPh>
    <rPh sb="54" eb="56">
      <t>バアイ</t>
    </rPh>
    <rPh sb="57" eb="58">
      <t>ノゾ</t>
    </rPh>
    <rPh sb="60" eb="63">
      <t>シンタイテキ</t>
    </rPh>
    <rPh sb="63" eb="65">
      <t>コウソク</t>
    </rPh>
    <rPh sb="67" eb="68">
      <t>タ</t>
    </rPh>
    <rPh sb="68" eb="71">
      <t>リヨウシャ</t>
    </rPh>
    <rPh sb="72" eb="74">
      <t>コウドウ</t>
    </rPh>
    <rPh sb="75" eb="77">
      <t>セイゲン</t>
    </rPh>
    <rPh sb="79" eb="81">
      <t>コウイ</t>
    </rPh>
    <rPh sb="82" eb="83">
      <t>オコナ</t>
    </rPh>
    <rPh sb="91" eb="94">
      <t>シンタイテキ</t>
    </rPh>
    <rPh sb="94" eb="96">
      <t>コウソク</t>
    </rPh>
    <rPh sb="96" eb="97">
      <t>トウ</t>
    </rPh>
    <rPh sb="98" eb="99">
      <t>オコナ</t>
    </rPh>
    <rPh sb="100" eb="102">
      <t>バアイ</t>
    </rPh>
    <rPh sb="107" eb="109">
      <t>タイヨウ</t>
    </rPh>
    <rPh sb="109" eb="110">
      <t>オヨ</t>
    </rPh>
    <rPh sb="111" eb="113">
      <t>ジカン</t>
    </rPh>
    <rPh sb="116" eb="117">
      <t>サイ</t>
    </rPh>
    <rPh sb="118" eb="121">
      <t>リヨウシャ</t>
    </rPh>
    <rPh sb="122" eb="124">
      <t>シンシン</t>
    </rPh>
    <rPh sb="125" eb="127">
      <t>ジョウキョウ</t>
    </rPh>
    <rPh sb="127" eb="128">
      <t>ナラ</t>
    </rPh>
    <rPh sb="130" eb="132">
      <t>キンキュウ</t>
    </rPh>
    <rPh sb="135" eb="136">
      <t>エ</t>
    </rPh>
    <rPh sb="138" eb="140">
      <t>リユウ</t>
    </rPh>
    <rPh sb="141" eb="143">
      <t>キロク</t>
    </rPh>
    <phoneticPr fontId="3"/>
  </si>
  <si>
    <t>　※ただし、主任介護支援専門員の確保が著しく困難である場合その他のやむを得ない理由がある場合を除く。
　　また令和9年3月31日までの間は、令和3年3月31日おいて当該指定居宅介護支援事業所の管理者であった介護支援専門員を管理者とすることができます。</t>
    <rPh sb="6" eb="12">
      <t>シュニンカイゴシエン</t>
    </rPh>
    <rPh sb="12" eb="15">
      <t>センモンイン</t>
    </rPh>
    <rPh sb="16" eb="18">
      <t>カクホ</t>
    </rPh>
    <rPh sb="19" eb="20">
      <t>イチジル</t>
    </rPh>
    <rPh sb="22" eb="24">
      <t>コンナン</t>
    </rPh>
    <rPh sb="27" eb="29">
      <t>バアイ</t>
    </rPh>
    <rPh sb="31" eb="32">
      <t>タ</t>
    </rPh>
    <rPh sb="36" eb="37">
      <t>エ</t>
    </rPh>
    <rPh sb="39" eb="41">
      <t>リユウ</t>
    </rPh>
    <rPh sb="44" eb="46">
      <t>バアイ</t>
    </rPh>
    <rPh sb="47" eb="48">
      <t>ノゾ</t>
    </rPh>
    <rPh sb="55" eb="57">
      <t>レイワ</t>
    </rPh>
    <rPh sb="58" eb="59">
      <t>ネン</t>
    </rPh>
    <rPh sb="60" eb="61">
      <t>ガツ</t>
    </rPh>
    <rPh sb="63" eb="64">
      <t>ニチ</t>
    </rPh>
    <rPh sb="67" eb="68">
      <t>アイダ</t>
    </rPh>
    <rPh sb="75" eb="76">
      <t>ガツ</t>
    </rPh>
    <rPh sb="78" eb="79">
      <t>ニチ</t>
    </rPh>
    <rPh sb="82" eb="84">
      <t>トウガイ</t>
    </rPh>
    <rPh sb="84" eb="86">
      <t>シテイ</t>
    </rPh>
    <rPh sb="86" eb="88">
      <t>キョタク</t>
    </rPh>
    <rPh sb="88" eb="90">
      <t>カイゴ</t>
    </rPh>
    <rPh sb="90" eb="92">
      <t>シエン</t>
    </rPh>
    <rPh sb="92" eb="95">
      <t>ジギョウショ</t>
    </rPh>
    <rPh sb="96" eb="99">
      <t>カンリシャ</t>
    </rPh>
    <rPh sb="103" eb="105">
      <t>カイゴ</t>
    </rPh>
    <rPh sb="105" eb="107">
      <t>シエン</t>
    </rPh>
    <rPh sb="107" eb="110">
      <t>センモンイン</t>
    </rPh>
    <rPh sb="111" eb="114">
      <t>カンリシャ</t>
    </rPh>
    <phoneticPr fontId="3"/>
  </si>
  <si>
    <t>　○管理者は常勤であり、原則として専ら当該居宅介護支援事業所の管理者の職務に従事する者でなければなりません。</t>
    <phoneticPr fontId="3"/>
  </si>
  <si>
    <t>　○管理者が他の職務を兼ねることができるのは、①当該事業所の介護支援専門員としての職務に従事する場合、または、②他の事業所の職務に従事する場合のみです。（いずれの場合も管理者としての業務に支障がないことが前提です。）</t>
    <rPh sb="84" eb="87">
      <t>カンリシャ</t>
    </rPh>
    <phoneticPr fontId="3"/>
  </si>
  <si>
    <t>介護予防支援件数×1/3</t>
    <phoneticPr fontId="3"/>
  </si>
  <si>
    <t>　　　　要介護認定区分別に人数を記載してください。介護予防支援件数×1/3の数字を記載してください。</t>
    <rPh sb="16" eb="18">
      <t>キサイ</t>
    </rPh>
    <rPh sb="41" eb="43">
      <t>キサイ</t>
    </rPh>
    <phoneticPr fontId="3"/>
  </si>
  <si>
    <t>要介護1</t>
    <phoneticPr fontId="3"/>
  </si>
  <si>
    <t>要介護2</t>
    <phoneticPr fontId="3"/>
  </si>
  <si>
    <t>要介護3</t>
    <phoneticPr fontId="3"/>
  </si>
  <si>
    <t>要介護4</t>
    <phoneticPr fontId="3"/>
  </si>
  <si>
    <t>要介護5</t>
    <phoneticPr fontId="3"/>
  </si>
  <si>
    <t>　　Ｂ．常勤換算方法により算出した介護支援専門員の員数(6月）</t>
    <rPh sb="13" eb="15">
      <t>サンシュツ</t>
    </rPh>
    <phoneticPr fontId="3"/>
  </si>
  <si>
    <t>　　Ｃ．(Ａ)÷(Ｂ)＝取扱件数（6月の取扱件数）</t>
    <phoneticPr fontId="3"/>
  </si>
  <si>
    <t>Ⅲ　介護報酬の算定について　（R6.4月改正）</t>
    <rPh sb="19" eb="20">
      <t>ガツ</t>
    </rPh>
    <rPh sb="20" eb="22">
      <t>カイセイ</t>
    </rPh>
    <phoneticPr fontId="3"/>
  </si>
  <si>
    <r>
      <t>50</t>
    </r>
    <r>
      <rPr>
        <sz val="10"/>
        <rFont val="ＭＳ Ｐゴシック"/>
        <family val="3"/>
        <charset val="128"/>
      </rPr>
      <t>件未満　（ⅰ）</t>
    </r>
    <phoneticPr fontId="3"/>
  </si>
  <si>
    <r>
      <t>50</t>
    </r>
    <r>
      <rPr>
        <sz val="10"/>
        <rFont val="ＭＳ Ｐゴシック"/>
        <family val="3"/>
        <charset val="128"/>
      </rPr>
      <t>件以上</t>
    </r>
    <r>
      <rPr>
        <sz val="10"/>
        <rFont val="Century"/>
        <family val="1"/>
      </rPr>
      <t>60</t>
    </r>
    <r>
      <rPr>
        <sz val="10"/>
        <rFont val="ＭＳ Ｐゴシック"/>
        <family val="3"/>
        <charset val="128"/>
      </rPr>
      <t>件未満　（ⅱ）
※</t>
    </r>
    <r>
      <rPr>
        <sz val="10"/>
        <rFont val="Century"/>
        <family val="1"/>
      </rPr>
      <t>50</t>
    </r>
    <r>
      <rPr>
        <sz val="10"/>
        <rFont val="ＭＳ Ｐゴシック"/>
        <family val="3"/>
        <charset val="128"/>
      </rPr>
      <t>件以上</t>
    </r>
    <r>
      <rPr>
        <sz val="10"/>
        <rFont val="Century"/>
        <family val="1"/>
      </rPr>
      <t>60</t>
    </r>
    <r>
      <rPr>
        <sz val="10"/>
        <rFont val="ＭＳ Ｐゴシック"/>
        <family val="3"/>
        <charset val="128"/>
      </rPr>
      <t>件未満の部分のみ適用。</t>
    </r>
    <r>
      <rPr>
        <sz val="10"/>
        <rFont val="Century"/>
        <family val="1"/>
      </rPr>
      <t>50</t>
    </r>
    <r>
      <rPr>
        <sz val="10"/>
        <rFont val="ＭＳ Ｐゴシック"/>
        <family val="3"/>
        <charset val="128"/>
      </rPr>
      <t>件未満の部分は</t>
    </r>
    <r>
      <rPr>
        <sz val="10"/>
        <rFont val="Century"/>
        <family val="1"/>
      </rPr>
      <t>(</t>
    </r>
    <r>
      <rPr>
        <sz val="10"/>
        <rFont val="ＭＳ Ｐゴシック"/>
        <family val="3"/>
        <charset val="128"/>
      </rPr>
      <t>ⅰ</t>
    </r>
    <r>
      <rPr>
        <sz val="10"/>
        <rFont val="Century"/>
        <family val="1"/>
      </rPr>
      <t>)</t>
    </r>
    <r>
      <rPr>
        <sz val="10"/>
        <rFont val="ＭＳ Ｐゴシック"/>
        <family val="3"/>
        <charset val="128"/>
      </rPr>
      <t>を適用。</t>
    </r>
    <rPh sb="2" eb="3">
      <t>ケン</t>
    </rPh>
    <rPh sb="3" eb="5">
      <t>イジョウ</t>
    </rPh>
    <rPh sb="27" eb="29">
      <t>ブブン</t>
    </rPh>
    <rPh sb="40" eb="42">
      <t>ブブン</t>
    </rPh>
    <phoneticPr fontId="3"/>
  </si>
  <si>
    <r>
      <t>60</t>
    </r>
    <r>
      <rPr>
        <sz val="10"/>
        <rFont val="ＭＳ Ｐゴシック"/>
        <family val="3"/>
        <charset val="128"/>
      </rPr>
      <t>件以上　（ⅲ）
※</t>
    </r>
    <r>
      <rPr>
        <sz val="10"/>
        <rFont val="Century"/>
        <family val="1"/>
      </rPr>
      <t>60</t>
    </r>
    <r>
      <rPr>
        <sz val="10"/>
        <rFont val="ＭＳ Ｐゴシック"/>
        <family val="3"/>
        <charset val="128"/>
      </rPr>
      <t>件以上の部分のみ適用。</t>
    </r>
    <r>
      <rPr>
        <sz val="10"/>
        <rFont val="Century"/>
        <family val="1"/>
      </rPr>
      <t>50</t>
    </r>
    <r>
      <rPr>
        <sz val="10"/>
        <rFont val="ＭＳ Ｐゴシック"/>
        <family val="3"/>
        <charset val="128"/>
      </rPr>
      <t>件未満の部分は</t>
    </r>
    <r>
      <rPr>
        <sz val="10"/>
        <rFont val="Century"/>
        <family val="1"/>
      </rPr>
      <t>(</t>
    </r>
    <r>
      <rPr>
        <sz val="10"/>
        <rFont val="ＭＳ Ｐゴシック"/>
        <family val="3"/>
        <charset val="128"/>
      </rPr>
      <t>ⅰ</t>
    </r>
    <r>
      <rPr>
        <sz val="10"/>
        <rFont val="Century"/>
        <family val="1"/>
      </rPr>
      <t>)</t>
    </r>
    <r>
      <rPr>
        <sz val="10"/>
        <rFont val="ＭＳ Ｐゴシック"/>
        <family val="3"/>
        <charset val="128"/>
      </rPr>
      <t>、</t>
    </r>
    <r>
      <rPr>
        <sz val="10"/>
        <rFont val="Century"/>
        <family val="1"/>
      </rPr>
      <t>50</t>
    </r>
    <r>
      <rPr>
        <sz val="10"/>
        <rFont val="ＭＳ Ｐゴシック"/>
        <family val="3"/>
        <charset val="128"/>
      </rPr>
      <t>件以上</t>
    </r>
    <r>
      <rPr>
        <sz val="10"/>
        <rFont val="Century"/>
        <family val="1"/>
      </rPr>
      <t>60</t>
    </r>
    <r>
      <rPr>
        <sz val="10"/>
        <rFont val="ＭＳ Ｐゴシック"/>
        <family val="3"/>
        <charset val="128"/>
      </rPr>
      <t>件未満の部分は</t>
    </r>
    <r>
      <rPr>
        <sz val="10"/>
        <rFont val="Century"/>
        <family val="1"/>
      </rPr>
      <t>(</t>
    </r>
    <r>
      <rPr>
        <sz val="10"/>
        <rFont val="ＭＳ Ｐゴシック"/>
        <family val="3"/>
        <charset val="128"/>
      </rPr>
      <t>ⅱ</t>
    </r>
    <r>
      <rPr>
        <sz val="10"/>
        <rFont val="Century"/>
        <family val="1"/>
      </rPr>
      <t>)</t>
    </r>
    <r>
      <rPr>
        <sz val="10"/>
        <rFont val="ＭＳ Ｐゴシック"/>
        <family val="3"/>
        <charset val="128"/>
      </rPr>
      <t>を適用。</t>
    </r>
    <rPh sb="17" eb="19">
      <t>ブブン</t>
    </rPh>
    <rPh sb="30" eb="32">
      <t>ブブン</t>
    </rPh>
    <rPh sb="39" eb="40">
      <t>ケン</t>
    </rPh>
    <rPh sb="40" eb="42">
      <t>イジョウ</t>
    </rPh>
    <rPh sb="45" eb="47">
      <t>ミマン</t>
    </rPh>
    <rPh sb="48" eb="50">
      <t>ブブン</t>
    </rPh>
    <phoneticPr fontId="3"/>
  </si>
  <si>
    <t>　特定事業所集中減算の適用を受けていない。</t>
    <rPh sb="14" eb="15">
      <t>ウ</t>
    </rPh>
    <phoneticPr fontId="3"/>
  </si>
  <si>
    <t>　介護支援専門員１人当たりの利用者数が45名未満（居宅介護支援費(Ⅱ)を算定している場合は50名未満）である。</t>
    <rPh sb="25" eb="32">
      <t>キョタクカイゴシエンヒ</t>
    </rPh>
    <rPh sb="36" eb="38">
      <t>サンテイ</t>
    </rPh>
    <rPh sb="42" eb="44">
      <t>バアイ</t>
    </rPh>
    <rPh sb="47" eb="48">
      <t>メイ</t>
    </rPh>
    <rPh sb="48" eb="50">
      <t>ミマン</t>
    </rPh>
    <phoneticPr fontId="3"/>
  </si>
  <si>
    <t>　県で行う「ケアマネジメントの基礎技術に関する実習」等に協力又は協力体制を確保していることに関するアンケートに回答している。</t>
    <rPh sb="1" eb="2">
      <t>ケン</t>
    </rPh>
    <rPh sb="3" eb="4">
      <t>オコナ</t>
    </rPh>
    <rPh sb="15" eb="17">
      <t>キソ</t>
    </rPh>
    <rPh sb="17" eb="19">
      <t>ギジュツ</t>
    </rPh>
    <rPh sb="20" eb="21">
      <t>カン</t>
    </rPh>
    <rPh sb="23" eb="25">
      <t>ジッシュウ</t>
    </rPh>
    <rPh sb="26" eb="27">
      <t>トウ</t>
    </rPh>
    <rPh sb="28" eb="30">
      <t>キョウリョク</t>
    </rPh>
    <rPh sb="30" eb="31">
      <t>マタ</t>
    </rPh>
    <rPh sb="32" eb="34">
      <t>キョウリョク</t>
    </rPh>
    <rPh sb="34" eb="36">
      <t>タイセイ</t>
    </rPh>
    <rPh sb="37" eb="39">
      <t>カクホ</t>
    </rPh>
    <rPh sb="46" eb="47">
      <t>カン</t>
    </rPh>
    <rPh sb="55" eb="57">
      <t>カイトウ</t>
    </rPh>
    <phoneticPr fontId="3"/>
  </si>
  <si>
    <t>前々年度の３月から前年度の２月までの間において、算定回数が 15 回以上の場合に要件をみたすこととなる。なお、経過措置として、令和７年３月 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 15 回以上である場合に要件を満たすこととするため、留意すること。</t>
    <phoneticPr fontId="3"/>
  </si>
  <si>
    <t>問3</t>
    <rPh sb="0" eb="1">
      <t>ト</t>
    </rPh>
    <phoneticPr fontId="3"/>
  </si>
  <si>
    <t>　利用者が病院又は診療所に入院した日のうちに、当該病院又は診療所の職員に対して当該利用者に係る必要な情報を提供している。
 　なお、入院の日以前に情報提供した場合及び指定居宅介護支援事業所における運営規程に定める営業時間終了後又は営業日以外の日に入院した場合であって、当該入院した日の翌日に情報を提供した場合も、算定可能である。</t>
    <rPh sb="17" eb="18">
      <t>ヒ</t>
    </rPh>
    <phoneticPr fontId="3"/>
  </si>
  <si>
    <t>　利用者が病院又は診療所に入院した日の翌日又は翌々日に、当該病院又は診療所の職員に対して当該利用者に係る必要な情報を提供している。
　なお、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算定可能である。</t>
    <phoneticPr fontId="3"/>
  </si>
  <si>
    <t>利用者が医師又は歯科医師の診察を受ける際に同席し、医師又は歯科医師等に利用者の心身の状況や生活環境等の必要な情報提供を行い、医師又は歯科医師等から利用者に関する必要な情報提供を受けた上で、居宅サービス計画に記録している。（利用者1人につき、1月に1回を算定の限度とする）</t>
    <rPh sb="0" eb="3">
      <t>リヨウシャ</t>
    </rPh>
    <rPh sb="4" eb="6">
      <t>イシ</t>
    </rPh>
    <rPh sb="6" eb="7">
      <t>マタ</t>
    </rPh>
    <rPh sb="8" eb="10">
      <t>シカ</t>
    </rPh>
    <rPh sb="10" eb="12">
      <t>イシ</t>
    </rPh>
    <rPh sb="13" eb="15">
      <t>シンサツ</t>
    </rPh>
    <rPh sb="16" eb="17">
      <t>ウ</t>
    </rPh>
    <rPh sb="19" eb="20">
      <t>サイ</t>
    </rPh>
    <rPh sb="21" eb="23">
      <t>ドウセキ</t>
    </rPh>
    <rPh sb="25" eb="27">
      <t>イシ</t>
    </rPh>
    <rPh sb="33" eb="34">
      <t>トウ</t>
    </rPh>
    <rPh sb="35" eb="38">
      <t>リヨウシャ</t>
    </rPh>
    <rPh sb="39" eb="41">
      <t>シンシン</t>
    </rPh>
    <rPh sb="42" eb="44">
      <t>ジョウキョウ</t>
    </rPh>
    <rPh sb="45" eb="47">
      <t>セイカツ</t>
    </rPh>
    <rPh sb="47" eb="49">
      <t>カンキョウ</t>
    </rPh>
    <rPh sb="49" eb="50">
      <t>トウ</t>
    </rPh>
    <rPh sb="51" eb="53">
      <t>ヒツヨウ</t>
    </rPh>
    <rPh sb="54" eb="56">
      <t>ジョウホウ</t>
    </rPh>
    <rPh sb="56" eb="58">
      <t>テイキョウ</t>
    </rPh>
    <rPh sb="59" eb="60">
      <t>オコナ</t>
    </rPh>
    <rPh sb="62" eb="64">
      <t>イシ</t>
    </rPh>
    <rPh sb="70" eb="71">
      <t>トウ</t>
    </rPh>
    <rPh sb="73" eb="76">
      <t>リヨウシャ</t>
    </rPh>
    <rPh sb="77" eb="78">
      <t>カン</t>
    </rPh>
    <rPh sb="80" eb="82">
      <t>ヒツヨウ</t>
    </rPh>
    <rPh sb="83" eb="87">
      <t>ジョウホウテイキョウ</t>
    </rPh>
    <rPh sb="88" eb="89">
      <t>ウ</t>
    </rPh>
    <rPh sb="91" eb="92">
      <t>ウエ</t>
    </rPh>
    <rPh sb="94" eb="96">
      <t>キョタク</t>
    </rPh>
    <rPh sb="100" eb="102">
      <t>ケイカク</t>
    </rPh>
    <rPh sb="103" eb="105">
      <t>キロク</t>
    </rPh>
    <rPh sb="111" eb="114">
      <t>リヨウシャ</t>
    </rPh>
    <rPh sb="115" eb="116">
      <t>リ</t>
    </rPh>
    <rPh sb="121" eb="122">
      <t>ツキ</t>
    </rPh>
    <rPh sb="124" eb="125">
      <t>カイ</t>
    </rPh>
    <rPh sb="126" eb="128">
      <t>サンテイ</t>
    </rPh>
    <rPh sb="129" eb="131">
      <t>ゲンド</t>
    </rPh>
    <phoneticPr fontId="3"/>
  </si>
  <si>
    <t>①終末期の利用者の心身又は家族の状況の変化や環境の変化及びこれらに対して居宅介護支援事業者が行った支援についての記録
②　利用者への支援にあたり、主治の医師及び居宅サービス計画に位置付けた指定居宅サービス事業者等と行った連絡調整に関する記録
③　当該利用者が、医師が一般に認められている医学的知見に基づき、回復の見込みがないと診断した者に該当することを確認した日及びその方法</t>
    <phoneticPr fontId="3"/>
  </si>
  <si>
    <t>指定居宅介護支援の提供の開始に際し、あらかじめ利用者に対して、利用者は複数の指定居宅サービス事業者等を紹介するよう求めることができることについて説明を行っている。</t>
    <phoneticPr fontId="3"/>
  </si>
  <si>
    <r>
      <t>【計画作成（変更）時の訪問、面接】</t>
    </r>
    <r>
      <rPr>
        <sz val="10"/>
        <rFont val="ＭＳ Ｐゴシック"/>
        <family val="3"/>
        <charset val="128"/>
        <scheme val="minor"/>
      </rPr>
      <t xml:space="preserve">
　居宅サービス計画を作成（変更）するにあたって、利用者の居宅を訪問し利用者及びその家族に面接をしている。</t>
    </r>
    <phoneticPr fontId="3"/>
  </si>
  <si>
    <t>問3</t>
    <phoneticPr fontId="3"/>
  </si>
  <si>
    <t>問4</t>
    <phoneticPr fontId="3"/>
  </si>
  <si>
    <t>問5</t>
    <phoneticPr fontId="3"/>
  </si>
  <si>
    <t>問6</t>
    <phoneticPr fontId="3"/>
  </si>
  <si>
    <r>
      <t>【計画原案の説明・同意】</t>
    </r>
    <r>
      <rPr>
        <sz val="10"/>
        <rFont val="ＭＳ Ｐゴシック"/>
        <family val="3"/>
        <charset val="128"/>
        <scheme val="minor"/>
      </rPr>
      <t xml:space="preserve">
　居宅サービス計画の原案の内容について利用者又はその家族に対して説明し、文書により利用者の同意を得ている。</t>
    </r>
    <phoneticPr fontId="3"/>
  </si>
  <si>
    <r>
      <t>【計画の交付】</t>
    </r>
    <r>
      <rPr>
        <sz val="10"/>
        <rFont val="ＭＳ Ｐゴシック"/>
        <family val="3"/>
        <charset val="128"/>
        <scheme val="minor"/>
      </rPr>
      <t xml:space="preserve">
　居宅サービス計画を利用者及び全てのサービス事業者の担当者に交付している。
</t>
    </r>
    <r>
      <rPr>
        <sz val="10"/>
        <rFont val="ＭＳ Ｐゴシック"/>
        <family val="3"/>
        <charset val="128"/>
      </rPr>
      <t>※居宅サービス計画の変更の場合も同様</t>
    </r>
    <phoneticPr fontId="3"/>
  </si>
  <si>
    <r>
      <t>【モニタリング】</t>
    </r>
    <r>
      <rPr>
        <sz val="10"/>
        <rFont val="ＭＳ Ｐゴシック"/>
        <family val="3"/>
        <charset val="128"/>
        <scheme val="minor"/>
      </rPr>
      <t xml:space="preserve">
　当該事業所の介護支援専門員が次に掲げるいずれかの方法により、利用者に面接している。
　イ １月に１回、利用者の居宅を訪問することによって行う方法。
　ロ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phoneticPr fontId="3"/>
  </si>
  <si>
    <r>
      <t xml:space="preserve">　特定事業所集中減算に係る報告書（※）を作成している。
</t>
    </r>
    <r>
      <rPr>
        <sz val="10"/>
        <rFont val="ＭＳ Ｐゴシック"/>
        <family val="3"/>
        <charset val="128"/>
      </rPr>
      <t>※平塚市ホームページ（http://www.hiratsuka.kanagawa.jp/）
　トップページ⇒健康・福祉⇒国民年金・保険制度⇒介護保険
　⇒居宅介護支援事業者向け情報
※全ての事業所において報告書の作成が必要です。</t>
    </r>
    <phoneticPr fontId="3"/>
  </si>
  <si>
    <t>(1)運営基準減算　　（×がついた場合は運営基準減算に該当します。）</t>
    <phoneticPr fontId="3"/>
  </si>
  <si>
    <t>(2)特定事業所集中減算</t>
    <phoneticPr fontId="3"/>
  </si>
  <si>
    <t>問2</t>
  </si>
  <si>
    <t>(3)高齢者虐待防止措置未実施減算（×がついた場合は減算に該当します。）</t>
    <phoneticPr fontId="3"/>
  </si>
  <si>
    <t>(4)業務継続計画未策定減算（×がついた場合は減算に該当します。）</t>
    <phoneticPr fontId="3"/>
  </si>
  <si>
    <t>高齢者虐待防止のための対策を検討する委員会を定期的に開催している</t>
    <phoneticPr fontId="3"/>
  </si>
  <si>
    <t>高齢者虐待防止のための指針を整備している</t>
    <phoneticPr fontId="3"/>
  </si>
  <si>
    <t>高齢者虐待防止のための年１回以上の研修を実施していない又は高齢者虐待防止措置を適正に実施するための担当者を置いている</t>
    <phoneticPr fontId="3"/>
  </si>
  <si>
    <t>業務継続計画(感染症又は非常災害の発生時において、利用者に対し指定居宅介護支援の提供を継続的に実施し、及び非常の体制における早期の業務再開を図るための計画をいう)を策定し、計画に従い必要な措置を講じている
なお、経過措置として、令和７年３月 31 日までの間、当該減算は適用しないが、義務となっていることを踏まえ、速やかに作成すること。</t>
    <rPh sb="86" eb="88">
      <t>ケイカク</t>
    </rPh>
    <rPh sb="89" eb="90">
      <t>シタガ</t>
    </rPh>
    <rPh sb="91" eb="93">
      <t>ヒツヨウ</t>
    </rPh>
    <rPh sb="94" eb="96">
      <t>ソチ</t>
    </rPh>
    <rPh sb="97" eb="98">
      <t>コウ</t>
    </rPh>
    <phoneticPr fontId="3"/>
  </si>
  <si>
    <t>(5)同一敷地内建物等減算</t>
    <phoneticPr fontId="3"/>
  </si>
  <si>
    <t>指定居宅介護支援事業所の所在する建物と同一の敷地内若しくは隣接する敷地内の建物若しくは指定居宅介護支援事業所と同一の建物に居住する利用者に対して、指定居宅介護支援を行った場合は、所定単位数の100分の95に相当する単位数を算定している。</t>
    <rPh sb="69" eb="70">
      <t>タイ</t>
    </rPh>
    <phoneticPr fontId="3"/>
  </si>
  <si>
    <t>指定居宅介護支援事業所における１月当たりの利用者が同一の建物に20人以上居住する建物（同一敷地内建物等を除く。）に居住する利用者に対して、指定居宅介護支援を行った場合は、所定単位数の100分の95に相当する単位数を算定している。</t>
    <phoneticPr fontId="3"/>
  </si>
  <si>
    <t>管理者自身を含む従業者全員の雇用契約等の写しを事業所に保管している。</t>
    <rPh sb="10" eb="11">
      <t>シャ</t>
    </rPh>
    <phoneticPr fontId="3"/>
  </si>
  <si>
    <t>雇用の際に介護支援専門員の資格を確認し、介護支援専門員証の写しを事業所に保管している。</t>
    <rPh sb="13" eb="15">
      <t>シカク</t>
    </rPh>
    <rPh sb="20" eb="22">
      <t>カイゴ</t>
    </rPh>
    <rPh sb="22" eb="24">
      <t>シエン</t>
    </rPh>
    <rPh sb="24" eb="27">
      <t>センモンイン</t>
    </rPh>
    <rPh sb="27" eb="28">
      <t>ショウ</t>
    </rPh>
    <rPh sb="29" eb="30">
      <t>ウツ</t>
    </rPh>
    <rPh sb="32" eb="35">
      <t>ジギョウショ</t>
    </rPh>
    <phoneticPr fontId="3"/>
  </si>
  <si>
    <t>全ての従業者について、タイムカード等により、勤務実績が分かるようにしている。</t>
    <rPh sb="3" eb="6">
      <t>ジュウギョウシャ</t>
    </rPh>
    <phoneticPr fontId="3"/>
  </si>
  <si>
    <t>　指定居宅介護支援の提供の開始に際し、あらかじめ、利用者又はその家族に対し、居宅サービス計画が基本方針及び利用者の希望に基づき作成されるものであり、利用者は複数の指定居宅サービス事業者等を紹介するよう求めることができること等につき説明を行い、理解を得ている。
〇実施していない場合は運営基準減算</t>
    <rPh sb="111" eb="112">
      <t>トウ</t>
    </rPh>
    <rPh sb="115" eb="117">
      <t>セツメイ</t>
    </rPh>
    <rPh sb="118" eb="119">
      <t>オコナ</t>
    </rPh>
    <rPh sb="121" eb="123">
      <t>リカイ</t>
    </rPh>
    <rPh sb="124" eb="125">
      <t>エ</t>
    </rPh>
    <rPh sb="131" eb="133">
      <t>ジッシ</t>
    </rPh>
    <rPh sb="138" eb="140">
      <t>バアイ</t>
    </rPh>
    <rPh sb="141" eb="143">
      <t>ウンエイ</t>
    </rPh>
    <rPh sb="143" eb="145">
      <t>キジュン</t>
    </rPh>
    <rPh sb="145" eb="147">
      <t>ゲンサン</t>
    </rPh>
    <phoneticPr fontId="3"/>
  </si>
  <si>
    <r>
      <rPr>
        <b/>
        <sz val="10"/>
        <rFont val="ＭＳ Ｐゴシック"/>
        <family val="3"/>
        <charset val="128"/>
      </rPr>
      <t>【特定福祉用具販売の位置付け】</t>
    </r>
    <r>
      <rPr>
        <sz val="10"/>
        <rFont val="ＭＳ Ｐゴシック"/>
        <family val="3"/>
        <charset val="128"/>
        <scheme val="minor"/>
      </rPr>
      <t xml:space="preserve">
　介護支援専門員は、居宅サービス計画に特定福祉用具販売を位置付ける場合</t>
    </r>
    <r>
      <rPr>
        <sz val="10"/>
        <rFont val="ＭＳ Ｐゴシック"/>
        <family val="3"/>
        <charset val="128"/>
      </rPr>
      <t>にあっては</t>
    </r>
    <r>
      <rPr>
        <sz val="10"/>
        <rFont val="ＭＳ Ｐゴシック"/>
        <family val="3"/>
        <charset val="128"/>
        <scheme val="minor"/>
      </rPr>
      <t>、その利用の妥当性を検討し、計画に特定福祉用具販売が必要な理由を記載している。</t>
    </r>
    <rPh sb="17" eb="19">
      <t>カイゴ</t>
    </rPh>
    <rPh sb="19" eb="21">
      <t>シエン</t>
    </rPh>
    <rPh sb="21" eb="23">
      <t>センモン</t>
    </rPh>
    <rPh sb="23" eb="24">
      <t>イン</t>
    </rPh>
    <phoneticPr fontId="3"/>
  </si>
  <si>
    <t>居宅介護支援費（Ⅱ）ケアプランデータ連携システムの利用並びに事務職員の配置を行っている事業所</t>
    <rPh sb="0" eb="2">
      <t>キョタク</t>
    </rPh>
    <rPh sb="2" eb="4">
      <t>カイゴ</t>
    </rPh>
    <rPh sb="4" eb="6">
      <t>シエン</t>
    </rPh>
    <rPh sb="6" eb="7">
      <t>ヒ</t>
    </rPh>
    <rPh sb="18" eb="20">
      <t>レンケイ</t>
    </rPh>
    <rPh sb="25" eb="27">
      <t>リヨウ</t>
    </rPh>
    <rPh sb="27" eb="28">
      <t>ナラ</t>
    </rPh>
    <rPh sb="30" eb="32">
      <t>ジム</t>
    </rPh>
    <rPh sb="32" eb="34">
      <t>ショクイン</t>
    </rPh>
    <rPh sb="35" eb="37">
      <t>ハイチ</t>
    </rPh>
    <rPh sb="38" eb="39">
      <t>オコナ</t>
    </rPh>
    <rPh sb="43" eb="46">
      <t>ジギョウショ</t>
    </rPh>
    <phoneticPr fontId="3"/>
  </si>
  <si>
    <t>　家族に対する介護等を日常的に行っている児童や、障害者、生活困窮者、難病患者等、高齢者以外の対象者への支援に関する知識等に関する事例検討会、研修等に参加している。</t>
    <phoneticPr fontId="3"/>
  </si>
  <si>
    <t>　対応の当番者を事前に定めておく等、24時間連絡体制を確保し、かつ、必要に応じて利用者等の相談に対応する体制を確保している（携帯電話等による転送が可能な対応等も可能</t>
    <rPh sb="62" eb="64">
      <t>ケイタイ</t>
    </rPh>
    <rPh sb="64" eb="66">
      <t>デンワ</t>
    </rPh>
    <rPh sb="66" eb="67">
      <t>トウ</t>
    </rPh>
    <rPh sb="70" eb="72">
      <t>テンソウ</t>
    </rPh>
    <rPh sb="73" eb="75">
      <t>カノウ</t>
    </rPh>
    <rPh sb="76" eb="78">
      <t>タイオウ</t>
    </rPh>
    <rPh sb="78" eb="79">
      <t>トウ</t>
    </rPh>
    <rPh sb="80" eb="82">
      <t>カノウ</t>
    </rPh>
    <phoneticPr fontId="3"/>
  </si>
  <si>
    <r>
      <rPr>
        <b/>
        <sz val="10"/>
        <rFont val="ＭＳ Ｐゴシック"/>
        <family val="3"/>
        <charset val="128"/>
      </rPr>
      <t>【アセスメント】</t>
    </r>
    <r>
      <rPr>
        <sz val="10"/>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3"/>
  </si>
  <si>
    <t>【居宅サービス計画の届出】
　介護支援専門員は、居宅サービス計画に厚生労働大臣が定める回数以上の訪問介護（生活援助が中心型である指定訪問介護に限る。）を位置付ける場合にあっては、その利用の妥当性を検討し、当該居宅サービス計画に訪問介護が必要な理由を記載するとともに、当該月に居宅サービス計画を作成又は変更（軽微な変更を除く。）した翌月の末日までに市町村に届け出ている。なお、ここで言う居宅サービス計画とは、当該月において利用者の同意を得て交付した居宅サービス計画を言う。
※平成３０年１０月以降に作成又は変更した居宅サービス計画が対象。
※介護保険最新情報Vol.652(H30.5.10)「厚生労働大臣が定める回数及び訪問介護」</t>
    <rPh sb="179" eb="180">
      <t>デ</t>
    </rPh>
    <rPh sb="296" eb="298">
      <t>コウセイ</t>
    </rPh>
    <rPh sb="298" eb="300">
      <t>ロウドウ</t>
    </rPh>
    <rPh sb="300" eb="302">
      <t>ダイジン</t>
    </rPh>
    <rPh sb="303" eb="304">
      <t>サダ</t>
    </rPh>
    <rPh sb="306" eb="308">
      <t>カイスウ</t>
    </rPh>
    <rPh sb="308" eb="309">
      <t>オヨ</t>
    </rPh>
    <rPh sb="310" eb="312">
      <t>ホウモン</t>
    </rPh>
    <rPh sb="312" eb="314">
      <t>カイゴ</t>
    </rPh>
    <phoneticPr fontId="3"/>
  </si>
  <si>
    <t>定期的に業務継続計画の見直しを行い、必要に応じて業務継続計画の変更を行っている。</t>
    <phoneticPr fontId="3"/>
  </si>
  <si>
    <t>他の法人が運営する居宅介護支援事業者と共同で事例検討会、研修会等を実施している</t>
    <phoneticPr fontId="3"/>
  </si>
  <si>
    <r>
      <t>契約の有無に関わらず当該利用者について</t>
    </r>
    <r>
      <rPr>
        <u/>
        <sz val="10"/>
        <rFont val="ＭＳ Ｐゴシック"/>
        <family val="3"/>
        <charset val="128"/>
      </rPr>
      <t>過去歴月２月以上、当該居宅介護支援事業所が居宅介護支援を提供しておらず、居宅介護支援費が算定されていない場合に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1" eb="22">
      <t>レキ</t>
    </rPh>
    <rPh sb="22" eb="23">
      <t>ゲツ</t>
    </rPh>
    <rPh sb="99" eb="100">
      <t>サ</t>
    </rPh>
    <phoneticPr fontId="3"/>
  </si>
  <si>
    <t>「新規」</t>
    <phoneticPr fontId="3"/>
  </si>
  <si>
    <r>
      <t>【サービス担当者会議の開催等】</t>
    </r>
    <r>
      <rPr>
        <sz val="10"/>
        <rFont val="ＭＳ Ｐゴシック"/>
        <family val="3"/>
        <charset val="128"/>
        <scheme val="minor"/>
      </rPr>
      <t xml:space="preserve">
次の場合にサービス担当者会議の開催等を行っている。やむを得ない事情がある場合除く</t>
    </r>
    <rPh sb="16" eb="17">
      <t>ツギ</t>
    </rPh>
    <rPh sb="18" eb="20">
      <t>バアイ</t>
    </rPh>
    <phoneticPr fontId="3"/>
  </si>
  <si>
    <t>全ての介護支援専門員について介護支援専門員証により有効期間の満了日を確認している</t>
    <rPh sb="14" eb="16">
      <t>カイゴ</t>
    </rPh>
    <rPh sb="16" eb="18">
      <t>シエン</t>
    </rPh>
    <rPh sb="18" eb="20">
      <t>センモン</t>
    </rPh>
    <rPh sb="20" eb="21">
      <t>イン</t>
    </rPh>
    <rPh sb="21" eb="22">
      <t>ショウ</t>
    </rPh>
    <phoneticPr fontId="3"/>
  </si>
  <si>
    <r>
      <t>　ウ　</t>
    </r>
    <r>
      <rPr>
        <sz val="10"/>
        <color indexed="8"/>
        <rFont val="ＭＳ Ｐゴシック"/>
        <family val="3"/>
        <charset val="128"/>
      </rPr>
      <t>家族に対する介護等を日常的に行っている児童や、障害者、生活困窮者、難病患者等、高齢者以外の対象者への支援に関する知識等に関する事例検討会、研修等に参加している。
　　　　　　　　　　　　　　　　　　　　　　　　　　　　　　　　　</t>
    </r>
    <phoneticPr fontId="3"/>
  </si>
  <si>
    <t>令和７年度　運営状況点検書</t>
    <rPh sb="0" eb="1">
      <t>レイ</t>
    </rPh>
    <rPh sb="1" eb="2">
      <t>ワ</t>
    </rPh>
    <phoneticPr fontId="3"/>
  </si>
  <si>
    <t>令和７年　　　月　　　日</t>
    <phoneticPr fontId="3"/>
  </si>
  <si>
    <t>◎　勤務形態一覧表（令和7年6月分・平塚市webに様式有）を添付してください。</t>
    <rPh sb="18" eb="21">
      <t>ヒラツカシ</t>
    </rPh>
    <rPh sb="25" eb="27">
      <t>ヨウシキ</t>
    </rPh>
    <rPh sb="27" eb="28">
      <t>アリ</t>
    </rPh>
    <phoneticPr fontId="3"/>
  </si>
  <si>
    <t>令和7年</t>
    <phoneticPr fontId="3"/>
  </si>
  <si>
    <t>　　（ア）　令和7年1月～6月の配置状況</t>
    <phoneticPr fontId="3"/>
  </si>
  <si>
    <t>令和7年1月～6月の介護支援専門員の員数を、常勤換算後の人数ではなく、実人数
（延べ人数）で記載してください。PC入力の場合、合計は自動計算されます。</t>
    <rPh sb="46" eb="48">
      <t>キサイ</t>
    </rPh>
    <rPh sb="57" eb="59">
      <t>ニュウリョク</t>
    </rPh>
    <rPh sb="60" eb="62">
      <t>バアイ</t>
    </rPh>
    <rPh sb="63" eb="65">
      <t>ゴウケイ</t>
    </rPh>
    <rPh sb="66" eb="68">
      <t>ジドウ</t>
    </rPh>
    <rPh sb="68" eb="70">
      <t>ケイサン</t>
    </rPh>
    <phoneticPr fontId="3"/>
  </si>
  <si>
    <t>令和7年</t>
    <rPh sb="3" eb="4">
      <t>ネン</t>
    </rPh>
    <phoneticPr fontId="3"/>
  </si>
  <si>
    <t>　　（ウ）　令和7年1月～6月の要支援者の担当件数及び介護予防支援事業所から委託を受けた要支援者の担当件数
　　　　　　記載してください。</t>
    <rPh sb="16" eb="17">
      <t>ヨウ</t>
    </rPh>
    <rPh sb="17" eb="20">
      <t>シエンシャ</t>
    </rPh>
    <rPh sb="21" eb="23">
      <t>タントウ</t>
    </rPh>
    <rPh sb="23" eb="25">
      <t>ケンスウ</t>
    </rPh>
    <rPh sb="25" eb="26">
      <t>オヨ</t>
    </rPh>
    <rPh sb="49" eb="51">
      <t>タントウ</t>
    </rPh>
    <rPh sb="51" eb="53">
      <t>ケンスウ</t>
    </rPh>
    <phoneticPr fontId="3"/>
  </si>
  <si>
    <t>　　（イ）　令和7年1月～6月の1人当たりの要介護者の担当件数</t>
    <rPh sb="17" eb="18">
      <t>ヒト</t>
    </rPh>
    <rPh sb="18" eb="19">
      <t>ア</t>
    </rPh>
    <phoneticPr fontId="3"/>
  </si>
  <si>
    <r>
      <t>（</t>
    </r>
    <r>
      <rPr>
        <sz val="10"/>
        <color rgb="FFFF0000"/>
        <rFont val="ＭＳ Ｐゴシック"/>
        <family val="3"/>
        <charset val="128"/>
      </rPr>
      <t>令和7</t>
    </r>
    <r>
      <rPr>
        <sz val="10"/>
        <rFont val="ＭＳ Ｐゴシック"/>
        <family val="3"/>
        <charset val="128"/>
      </rPr>
      <t>年度　居宅介護支援　運営状況点検書　別添）</t>
    </r>
    <rPh sb="1" eb="3">
      <t>レイワ</t>
    </rPh>
    <phoneticPr fontId="12"/>
  </si>
  <si>
    <r>
      <rPr>
        <b/>
        <u/>
        <sz val="11"/>
        <color rgb="FFFF0000"/>
        <rFont val="ＭＳ Ｐゴシック"/>
        <family val="3"/>
        <charset val="128"/>
      </rPr>
      <t>令和7年　　月</t>
    </r>
    <r>
      <rPr>
        <b/>
        <u/>
        <sz val="11"/>
        <rFont val="ＭＳ Ｐゴシック"/>
        <family val="3"/>
        <charset val="128"/>
      </rPr>
      <t>　サービス提供分</t>
    </r>
    <rPh sb="0" eb="2">
      <t>レイワ</t>
    </rPh>
    <phoneticPr fontId="12"/>
  </si>
  <si>
    <t>●介護報酬の請求に不適切又は不正な内容が認められた場合、指定基準等の違反として監査等の対象となります。なお、重大な違反状態の場合には、指定取消となる場合もありますので、十分な注意が必要です。
●適切にできていなかった項目については、速やかに改善してください。
●次の添付書類を忘れずに作成し、添付して下さい。
・勤務形態一覧表（令和7年6月）
・特定事業所加算に係る基準の遵守状況に関する記録（※）
　（※特定事業所加算届を提出した事業所と今年度中に提出を計画している事業所のみ）
●この点検書は、運営指導時等に事前提出書類として拝見することがあります。</t>
    <rPh sb="1" eb="3">
      <t>カイゴ</t>
    </rPh>
    <rPh sb="3" eb="5">
      <t>ホウシュウ</t>
    </rPh>
    <rPh sb="6" eb="8">
      <t>セイキュウ</t>
    </rPh>
    <rPh sb="9" eb="12">
      <t>フテキセツ</t>
    </rPh>
    <rPh sb="12" eb="13">
      <t>マタ</t>
    </rPh>
    <rPh sb="14" eb="16">
      <t>フセイ</t>
    </rPh>
    <rPh sb="17" eb="19">
      <t>ナイヨウ</t>
    </rPh>
    <rPh sb="20" eb="21">
      <t>ミト</t>
    </rPh>
    <rPh sb="25" eb="27">
      <t>バアイ</t>
    </rPh>
    <rPh sb="28" eb="30">
      <t>シテイ</t>
    </rPh>
    <rPh sb="30" eb="33">
      <t>キジュントウ</t>
    </rPh>
    <rPh sb="34" eb="36">
      <t>イハン</t>
    </rPh>
    <rPh sb="39" eb="42">
      <t>カンサトウ</t>
    </rPh>
    <rPh sb="43" eb="45">
      <t>タイショウ</t>
    </rPh>
    <rPh sb="54" eb="56">
      <t>ジュウダイ</t>
    </rPh>
    <rPh sb="57" eb="59">
      <t>イハン</t>
    </rPh>
    <rPh sb="59" eb="61">
      <t>ジョウタイ</t>
    </rPh>
    <rPh sb="62" eb="64">
      <t>バアイ</t>
    </rPh>
    <rPh sb="67" eb="69">
      <t>シテイ</t>
    </rPh>
    <rPh sb="69" eb="70">
      <t>ト</t>
    </rPh>
    <rPh sb="70" eb="71">
      <t>ケ</t>
    </rPh>
    <rPh sb="74" eb="76">
      <t>バアイ</t>
    </rPh>
    <rPh sb="84" eb="86">
      <t>ジュウブン</t>
    </rPh>
    <rPh sb="87" eb="89">
      <t>チュウイ</t>
    </rPh>
    <rPh sb="90" eb="92">
      <t>ヒツヨウ</t>
    </rPh>
    <rPh sb="249" eb="251">
      <t>ウンエイ</t>
    </rPh>
    <phoneticPr fontId="3"/>
  </si>
  <si>
    <t>　令和7年6月の取扱件数を以下の方法で算出し、Ａ･Ｂ･Ｃ の□に数を記載してください。</t>
    <rPh sb="34" eb="36">
      <t>キサイ</t>
    </rPh>
    <phoneticPr fontId="3"/>
  </si>
  <si>
    <r>
      <t>　重要事項をウェブサイトに掲載している。</t>
    </r>
    <r>
      <rPr>
        <b/>
        <sz val="10"/>
        <color rgb="FFFF0000"/>
        <rFont val="ＭＳ Ｐゴシック"/>
        <family val="3"/>
        <charset val="128"/>
        <scheme val="minor"/>
      </rPr>
      <t>（令和7年度から義務化）</t>
    </r>
    <rPh sb="1" eb="3">
      <t>ジュウヨウ</t>
    </rPh>
    <rPh sb="3" eb="5">
      <t>ジコウ</t>
    </rPh>
    <rPh sb="13" eb="15">
      <t>ケイサイ</t>
    </rPh>
    <rPh sb="21" eb="23">
      <t>レイワ</t>
    </rPh>
    <rPh sb="24" eb="25">
      <t>ネン</t>
    </rPh>
    <rPh sb="25" eb="26">
      <t>ド</t>
    </rPh>
    <rPh sb="28" eb="31">
      <t>ギムカ</t>
    </rPh>
    <phoneticPr fontId="3"/>
  </si>
  <si>
    <t>＝</t>
    <phoneticPr fontId="39"/>
  </si>
  <si>
    <t>＋</t>
    <phoneticPr fontId="39"/>
  </si>
  <si>
    <t>合計</t>
    <rPh sb="0" eb="2">
      <t>ゴウケイ</t>
    </rPh>
    <phoneticPr fontId="39"/>
  </si>
  <si>
    <t>常勤換算方法による人数</t>
    <rPh sb="0" eb="2">
      <t>ジョウキン</t>
    </rPh>
    <rPh sb="2" eb="4">
      <t>カンサン</t>
    </rPh>
    <rPh sb="4" eb="6">
      <t>ホウホウ</t>
    </rPh>
    <rPh sb="9" eb="11">
      <t>ニンズウ</t>
    </rPh>
    <phoneticPr fontId="39"/>
  </si>
  <si>
    <t>常勤の従業者の人数</t>
  </si>
  <si>
    <t>常勤換算方法対象外の</t>
    <rPh sb="0" eb="2">
      <t>ジョウキン</t>
    </rPh>
    <rPh sb="2" eb="4">
      <t>カンサン</t>
    </rPh>
    <rPh sb="4" eb="6">
      <t>ホウホウ</t>
    </rPh>
    <rPh sb="6" eb="9">
      <t>タイショウガイ</t>
    </rPh>
    <phoneticPr fontId="39"/>
  </si>
  <si>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9"/>
  </si>
  <si>
    <t>（小数点第2位以下切り捨て）</t>
    <rPh sb="1" eb="4">
      <t>ショウスウテン</t>
    </rPh>
    <rPh sb="4" eb="5">
      <t>ダイ</t>
    </rPh>
    <rPh sb="6" eb="7">
      <t>イ</t>
    </rPh>
    <rPh sb="7" eb="9">
      <t>イカ</t>
    </rPh>
    <rPh sb="9" eb="10">
      <t>キ</t>
    </rPh>
    <rPh sb="11" eb="12">
      <t>ス</t>
    </rPh>
    <phoneticPr fontId="39"/>
  </si>
  <si>
    <t>÷</t>
    <phoneticPr fontId="39"/>
  </si>
  <si>
    <t>常勤換算後の人数</t>
    <rPh sb="0" eb="2">
      <t>ジョウキン</t>
    </rPh>
    <rPh sb="2" eb="4">
      <t>カンサン</t>
    </rPh>
    <rPh sb="4" eb="5">
      <t>ゴ</t>
    </rPh>
    <rPh sb="6" eb="8">
      <t>ニンズウ</t>
    </rPh>
    <phoneticPr fontId="39"/>
  </si>
  <si>
    <t>常勤の従業者が</t>
    <rPh sb="0" eb="2">
      <t>ジョウキン</t>
    </rPh>
    <rPh sb="3" eb="6">
      <t>ジュウギョウシャ</t>
    </rPh>
    <phoneticPr fontId="39"/>
  </si>
  <si>
    <t>常勤換算の</t>
    <rPh sb="0" eb="2">
      <t>ジョウキン</t>
    </rPh>
    <rPh sb="2" eb="4">
      <t>カンサン</t>
    </rPh>
    <phoneticPr fontId="39"/>
  </si>
  <si>
    <t>週</t>
  </si>
  <si>
    <t>基準：</t>
    <rPh sb="0" eb="2">
      <t>キジュン</t>
    </rPh>
    <phoneticPr fontId="39"/>
  </si>
  <si>
    <t>■ 常勤換算方法による人数</t>
    <rPh sb="2" eb="4">
      <t>ジョウキン</t>
    </rPh>
    <rPh sb="4" eb="6">
      <t>カンサン</t>
    </rPh>
    <rPh sb="6" eb="8">
      <t>ホウホウ</t>
    </rPh>
    <rPh sb="11" eb="13">
      <t>ニンズウ</t>
    </rPh>
    <phoneticPr fontId="39"/>
  </si>
  <si>
    <t>-</t>
    <phoneticPr fontId="39"/>
  </si>
  <si>
    <t>D</t>
    <phoneticPr fontId="39"/>
  </si>
  <si>
    <t>非常勤で兼務</t>
    <rPh sb="0" eb="3">
      <t>ヒジョウキン</t>
    </rPh>
    <rPh sb="4" eb="6">
      <t>ケンム</t>
    </rPh>
    <phoneticPr fontId="39"/>
  </si>
  <si>
    <t>C</t>
    <phoneticPr fontId="39"/>
  </si>
  <si>
    <t>非常勤で専従</t>
    <rPh sb="0" eb="3">
      <t>ヒジョウキン</t>
    </rPh>
    <rPh sb="4" eb="6">
      <t>センジュウ</t>
    </rPh>
    <phoneticPr fontId="39"/>
  </si>
  <si>
    <t>B</t>
    <phoneticPr fontId="39"/>
  </si>
  <si>
    <t>常勤で兼務</t>
    <rPh sb="0" eb="2">
      <t>ジョウキン</t>
    </rPh>
    <rPh sb="3" eb="5">
      <t>ケンム</t>
    </rPh>
    <phoneticPr fontId="39"/>
  </si>
  <si>
    <t>A</t>
    <phoneticPr fontId="39"/>
  </si>
  <si>
    <t>常勤で専従</t>
    <rPh sb="0" eb="2">
      <t>ジョウキン</t>
    </rPh>
    <rPh sb="3" eb="5">
      <t>センジュウ</t>
    </rPh>
    <phoneticPr fontId="39"/>
  </si>
  <si>
    <t>常勤の従業者の人数</t>
    <rPh sb="0" eb="2">
      <t>ジョウキン</t>
    </rPh>
    <rPh sb="3" eb="6">
      <t>ジュウギョウシャ</t>
    </rPh>
    <rPh sb="7" eb="9">
      <t>ニンズウ</t>
    </rPh>
    <phoneticPr fontId="39"/>
  </si>
  <si>
    <t>週平均</t>
    <rPh sb="0" eb="3">
      <t>シュウヘイキン</t>
    </rPh>
    <phoneticPr fontId="39"/>
  </si>
  <si>
    <t>当月合計</t>
    <rPh sb="0" eb="2">
      <t>トウゲツ</t>
    </rPh>
    <rPh sb="2" eb="4">
      <t>ゴウケイ</t>
    </rPh>
    <phoneticPr fontId="39"/>
  </si>
  <si>
    <t>区分</t>
    <rPh sb="0" eb="2">
      <t>クブン</t>
    </rPh>
    <phoneticPr fontId="39"/>
  </si>
  <si>
    <t>記号</t>
    <rPh sb="0" eb="2">
      <t>キゴウ</t>
    </rPh>
    <phoneticPr fontId="39"/>
  </si>
  <si>
    <t>常勤換算の対象時間数</t>
    <rPh sb="0" eb="2">
      <t>ジョウキン</t>
    </rPh>
    <rPh sb="2" eb="4">
      <t>カンサン</t>
    </rPh>
    <rPh sb="5" eb="7">
      <t>タイショウ</t>
    </rPh>
    <rPh sb="7" eb="9">
      <t>ジカン</t>
    </rPh>
    <rPh sb="9" eb="10">
      <t>スウ</t>
    </rPh>
    <phoneticPr fontId="39"/>
  </si>
  <si>
    <t>勤務時間数合計</t>
    <rPh sb="0" eb="2">
      <t>キンム</t>
    </rPh>
    <rPh sb="2" eb="5">
      <t>ジカンスウ</t>
    </rPh>
    <rPh sb="5" eb="7">
      <t>ゴウケイ</t>
    </rPh>
    <phoneticPr fontId="39"/>
  </si>
  <si>
    <t>勤務形態</t>
    <rPh sb="0" eb="2">
      <t>キンム</t>
    </rPh>
    <rPh sb="2" eb="4">
      <t>ケイタイ</t>
    </rPh>
    <phoneticPr fontId="39"/>
  </si>
  <si>
    <t>（勤務形態の記号）</t>
    <rPh sb="1" eb="3">
      <t>キンム</t>
    </rPh>
    <rPh sb="3" eb="5">
      <t>ケイタイ</t>
    </rPh>
    <rPh sb="6" eb="8">
      <t>キゴウ</t>
    </rPh>
    <phoneticPr fontId="39"/>
  </si>
  <si>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9"/>
  </si>
  <si>
    <t>5週目</t>
    <rPh sb="1" eb="2">
      <t>シュウ</t>
    </rPh>
    <rPh sb="2" eb="3">
      <t>メ</t>
    </rPh>
    <phoneticPr fontId="39"/>
  </si>
  <si>
    <t>4週目</t>
    <rPh sb="1" eb="2">
      <t>シュウ</t>
    </rPh>
    <rPh sb="2" eb="3">
      <t>メ</t>
    </rPh>
    <phoneticPr fontId="39"/>
  </si>
  <si>
    <t>3週目</t>
    <rPh sb="1" eb="2">
      <t>シュウ</t>
    </rPh>
    <rPh sb="2" eb="3">
      <t>メ</t>
    </rPh>
    <phoneticPr fontId="39"/>
  </si>
  <si>
    <t>2週目</t>
    <rPh sb="1" eb="2">
      <t>シュウ</t>
    </rPh>
    <rPh sb="2" eb="3">
      <t>メ</t>
    </rPh>
    <phoneticPr fontId="39"/>
  </si>
  <si>
    <t>1週目</t>
    <rPh sb="1" eb="2">
      <t>シュウ</t>
    </rPh>
    <rPh sb="2" eb="3">
      <t>メ</t>
    </rPh>
    <phoneticPr fontId="39"/>
  </si>
  <si>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</si>
  <si>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</si>
  <si>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(9)</t>
    <phoneticPr fontId="39"/>
  </si>
  <si>
    <t>(8) 氏　名</t>
    <phoneticPr fontId="3"/>
  </si>
  <si>
    <t>(7)
資格</t>
    <rPh sb="4" eb="6">
      <t>シカク</t>
    </rPh>
    <phoneticPr fontId="39"/>
  </si>
  <si>
    <t>(6)
勤務
形態</t>
    <phoneticPr fontId="3"/>
  </si>
  <si>
    <t>(5) 
職種</t>
    <phoneticPr fontId="3"/>
  </si>
  <si>
    <t>No</t>
    <phoneticPr fontId="39"/>
  </si>
  <si>
    <t>日</t>
    <rPh sb="0" eb="1">
      <t>ニチ</t>
    </rPh>
    <phoneticPr fontId="39"/>
  </si>
  <si>
    <t>当月の日数</t>
    <rPh sb="0" eb="2">
      <t>トウゲツ</t>
    </rPh>
    <rPh sb="3" eb="5">
      <t>ニッスウ</t>
    </rPh>
    <phoneticPr fontId="39"/>
  </si>
  <si>
    <t>人</t>
    <rPh sb="0" eb="1">
      <t>ニン</t>
    </rPh>
    <phoneticPr fontId="39"/>
  </si>
  <si>
    <t>(4) 利用者数（新規の場合は推定数）</t>
  </si>
  <si>
    <t>時間/月</t>
    <rPh sb="0" eb="2">
      <t>ジカン</t>
    </rPh>
    <rPh sb="3" eb="4">
      <t>ツキ</t>
    </rPh>
    <phoneticPr fontId="39"/>
  </si>
  <si>
    <t>時間/週</t>
    <rPh sb="0" eb="2">
      <t>ジカン</t>
    </rPh>
    <rPh sb="3" eb="4">
      <t>シュウ</t>
    </rPh>
    <phoneticPr fontId="3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</si>
  <si>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9"/>
  </si>
  <si>
    <t>予定</t>
  </si>
  <si>
    <t>(2)</t>
    <phoneticPr fontId="39"/>
  </si>
  <si>
    <t>４週</t>
  </si>
  <si>
    <t>(1)</t>
    <phoneticPr fontId="39"/>
  </si>
  <si>
    <t>）</t>
    <phoneticPr fontId="39"/>
  </si>
  <si>
    <t>(</t>
    <phoneticPr fontId="39"/>
  </si>
  <si>
    <t>事業所名</t>
    <rPh sb="0" eb="3">
      <t>ジギョウショ</t>
    </rPh>
    <rPh sb="3" eb="4">
      <t>メイ</t>
    </rPh>
    <phoneticPr fontId="39"/>
  </si>
  <si>
    <t>月</t>
    <rPh sb="0" eb="1">
      <t>ゲツ</t>
    </rPh>
    <phoneticPr fontId="39"/>
  </si>
  <si>
    <t>年</t>
    <rPh sb="0" eb="1">
      <t>ネン</t>
    </rPh>
    <phoneticPr fontId="39"/>
  </si>
  <si>
    <t>)</t>
    <phoneticPr fontId="39"/>
  </si>
  <si>
    <t>令和</t>
    <rPh sb="0" eb="2">
      <t>レイワ</t>
    </rPh>
    <phoneticPr fontId="39"/>
  </si>
  <si>
    <t>居宅介護支援</t>
    <rPh sb="0" eb="2">
      <t>キョタク</t>
    </rPh>
    <rPh sb="2" eb="4">
      <t>カイゴ</t>
    </rPh>
    <rPh sb="4" eb="6">
      <t>シエン</t>
    </rPh>
    <phoneticPr fontId="39"/>
  </si>
  <si>
    <t>サービス種別</t>
    <rPh sb="4" eb="6">
      <t>シュベツ</t>
    </rPh>
    <phoneticPr fontId="39"/>
  </si>
  <si>
    <t>従業者の勤務の体制及び勤務形態一覧表</t>
    <phoneticPr fontId="39"/>
  </si>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</sst>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
    <numFmt numFmtId="177" formatCode="#,###&quot;人&quot;"/>
    <numFmt numFmtId="178" formatCode="#,##0&quot;人&quot;"/>
    <numFmt numFmtId="179" formatCode="#,##0&quot;件&quot;"/>
    <numFmt numFmtId="180" formatCode="[$-411]ggge&quot;年&quot;m&quot;月&quot;d&quot;日&quot;;@"/>
    <numFmt numFmtId="181" formatCode="#,###&quot;%&quot;"/>
    <numFmt numFmtId="182" formatCode="[$-411]ge\.m\.d;@"/>
    <numFmt numFmtId="183" formatCode="0.0_ &quot;人&quot;"/>
    <numFmt numFmtId="184" formatCode="#,##0.0_ &quot;人&quot;"/>
    <numFmt numFmtId="185" formatCode="#,##0.0&quot;人&quot;"/>
    <numFmt numFmtId="186" formatCode="0.0"/>
    <numFmt numFmtId="187" formatCode="#,##0.0;[Red]\-#,##0.0"/>
    <numFmt numFmtId="188" formatCode="#,##0.##"/>
    <numFmt numFmtId="189" formatCode="#,##0.0#"/>
  </numFmts>
  <fonts count="46"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b/>
      <sz val="10"/>
      <color indexed="8"/>
      <name val="ＭＳ Ｐゴシック"/>
      <family val="3"/>
      <charset val="128"/>
    </font>
    <font>
      <sz val="11"/>
      <color indexed="8"/>
      <name val="ＭＳ Ｐゴシック"/>
      <family val="3"/>
      <charset val="128"/>
    </font>
    <font>
      <u/>
      <sz val="11"/>
      <color indexed="8"/>
      <name val="ＭＳ Ｐゴシック"/>
      <family val="3"/>
      <charset val="128"/>
    </font>
    <font>
      <sz val="6"/>
      <name val="ＭＳ 明朝"/>
      <family val="1"/>
      <charset val="128"/>
    </font>
    <font>
      <sz val="11"/>
      <name val="ＭＳ Ｐゴシック"/>
      <family val="3"/>
      <charset val="128"/>
    </font>
    <font>
      <sz val="10"/>
      <name val="ＭＳ Ｐゴシック"/>
      <family val="3"/>
      <charset val="128"/>
    </font>
    <font>
      <b/>
      <u/>
      <sz val="11"/>
      <name val="ＭＳ Ｐゴシック"/>
      <family val="3"/>
      <charset val="128"/>
    </font>
    <font>
      <b/>
      <sz val="11"/>
      <color indexed="10"/>
      <name val="ＭＳ Ｐゴシック"/>
      <family val="3"/>
      <charset val="128"/>
    </font>
    <font>
      <b/>
      <sz val="9"/>
      <color indexed="8"/>
      <name val="ＭＳ Ｐゴシック"/>
      <family val="3"/>
      <charset val="128"/>
    </font>
    <font>
      <b/>
      <sz val="24"/>
      <name val="ＭＳ Ｐゴシック"/>
      <family val="3"/>
      <charset val="128"/>
    </font>
    <font>
      <b/>
      <sz val="10"/>
      <name val="ＭＳ Ｐゴシック"/>
      <family val="3"/>
      <charset val="128"/>
    </font>
    <font>
      <sz val="11"/>
      <color indexed="8"/>
      <name val="ＭＳ Ｐゴシック"/>
      <family val="3"/>
      <charset val="128"/>
    </font>
    <font>
      <sz val="10"/>
      <color indexed="8"/>
      <name val="ＭＳ Ｐ明朝"/>
      <family val="1"/>
      <charset val="128"/>
    </font>
    <font>
      <sz val="11"/>
      <name val="ＭＳ Ｐゴシック"/>
      <family val="3"/>
      <charset val="128"/>
      <scheme val="minor"/>
    </font>
    <font>
      <sz val="10"/>
      <color rgb="FFFF0000"/>
      <name val="ＭＳ Ｐゴシック"/>
      <family val="3"/>
      <charset val="128"/>
    </font>
    <font>
      <b/>
      <u/>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14"/>
      <name val="ＭＳ Ｐゴシック"/>
      <family val="3"/>
      <charset val="128"/>
    </font>
    <font>
      <sz val="10"/>
      <name val="Century"/>
      <family val="1"/>
    </font>
    <font>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font>
    <font>
      <b/>
      <sz val="10"/>
      <name val="ＭＳ Ｐゴシック"/>
      <family val="3"/>
      <charset val="128"/>
      <scheme val="minor"/>
    </font>
    <font>
      <b/>
      <sz val="10"/>
      <color rgb="FFFF0000"/>
      <name val="ＭＳ Ｐゴシック"/>
      <family val="3"/>
      <charset val="128"/>
      <scheme val="minor"/>
    </font>
    <font>
      <sz val="12"/>
      <name val="HGSｺﾞｼｯｸM"/>
      <family val="3"/>
      <charset val="128"/>
    </font>
    <font>
      <sz val="6"/>
      <name val="ＭＳ Ｐゴシック"/>
      <family val="3"/>
      <charset val="128"/>
      <scheme val="minor"/>
    </font>
    <font>
      <sz val="14"/>
      <name val="HGSｺﾞｼｯｸM"/>
      <family val="3"/>
      <charset val="128"/>
    </font>
    <font>
      <sz val="6"/>
      <name val="ＭＳ Ｐゴシック"/>
      <family val="2"/>
      <charset val="128"/>
      <scheme val="minor"/>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s>
  <fills count="10">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29"/>
        <bgColor indexed="64"/>
      </patternFill>
    </fill>
    <fill>
      <patternFill patternType="solid">
        <fgColor indexed="51"/>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s>
  <borders count="131">
    <border>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dotted">
        <color indexed="64"/>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slantDashDot">
        <color indexed="64"/>
      </left>
      <right/>
      <top/>
      <bottom/>
      <diagonal/>
    </border>
    <border>
      <left/>
      <right style="slantDashDot">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alignment vertical="center"/>
    </xf>
    <xf numFmtId="38" fontId="1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14">
    <xf numFmtId="0" fontId="0" fillId="0" borderId="0" xfId="0">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6" fillId="0" borderId="0" xfId="0" applyFont="1">
      <alignment vertical="center"/>
    </xf>
    <xf numFmtId="0" fontId="6" fillId="0" borderId="0" xfId="0" applyFont="1" applyBorder="1">
      <alignment vertical="center"/>
    </xf>
    <xf numFmtId="0" fontId="6" fillId="0" borderId="5" xfId="0" applyFont="1" applyBorder="1">
      <alignment vertical="center"/>
    </xf>
    <xf numFmtId="0" fontId="6" fillId="0" borderId="6" xfId="0" applyFont="1" applyBorder="1">
      <alignment vertical="center"/>
    </xf>
    <xf numFmtId="0" fontId="0" fillId="0" borderId="7" xfId="0" applyBorder="1" applyAlignment="1">
      <alignment horizontal="center" vertical="center"/>
    </xf>
    <xf numFmtId="0" fontId="0" fillId="0" borderId="10" xfId="0" applyBorder="1">
      <alignment vertical="center"/>
    </xf>
    <xf numFmtId="0" fontId="0" fillId="0" borderId="10" xfId="0" applyBorder="1" applyAlignment="1">
      <alignment horizontal="left" vertical="center"/>
    </xf>
    <xf numFmtId="0" fontId="11" fillId="0" borderId="0" xfId="0" applyFont="1">
      <alignment vertical="center"/>
    </xf>
    <xf numFmtId="0" fontId="0" fillId="0" borderId="7" xfId="0" applyBorder="1" applyAlignment="1">
      <alignment horizontal="left"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2" fillId="0" borderId="0" xfId="0" applyFont="1">
      <alignment vertical="center"/>
    </xf>
    <xf numFmtId="0" fontId="2" fillId="0" borderId="17" xfId="0" applyFont="1" applyBorder="1" applyAlignment="1">
      <alignment horizontal="right" vertical="center"/>
    </xf>
    <xf numFmtId="177" fontId="6" fillId="4" borderId="16" xfId="0" applyNumberFormat="1" applyFont="1" applyFill="1" applyBorder="1" applyAlignment="1">
      <alignment horizontal="right" vertical="center"/>
    </xf>
    <xf numFmtId="178" fontId="6" fillId="4" borderId="15" xfId="0" applyNumberFormat="1" applyFont="1" applyFill="1" applyBorder="1" applyAlignment="1">
      <alignment horizontal="right" vertical="center"/>
    </xf>
    <xf numFmtId="178" fontId="6" fillId="4" borderId="16" xfId="0" applyNumberFormat="1" applyFont="1" applyFill="1" applyBorder="1" applyAlignment="1">
      <alignment horizontal="right" vertical="center"/>
    </xf>
    <xf numFmtId="178" fontId="6" fillId="4" borderId="7" xfId="0" applyNumberFormat="1" applyFont="1" applyFill="1" applyBorder="1" applyAlignment="1">
      <alignment horizontal="center" vertical="center"/>
    </xf>
    <xf numFmtId="177" fontId="6" fillId="3" borderId="18" xfId="0" applyNumberFormat="1"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5" fillId="0" borderId="6" xfId="0" applyFont="1" applyBorder="1" applyAlignment="1">
      <alignment horizontal="center" vertical="center"/>
    </xf>
    <xf numFmtId="0" fontId="7" fillId="0" borderId="21" xfId="0" applyFont="1" applyBorder="1" applyAlignment="1">
      <alignment horizontal="center"/>
    </xf>
    <xf numFmtId="0" fontId="5" fillId="0" borderId="22" xfId="0" applyFont="1" applyBorder="1" applyAlignment="1">
      <alignment horizontal="center" vertical="center"/>
    </xf>
    <xf numFmtId="178" fontId="6" fillId="2" borderId="23" xfId="0" applyNumberFormat="1" applyFont="1" applyFill="1" applyBorder="1" applyAlignment="1">
      <alignment horizontal="right" vertical="center"/>
    </xf>
    <xf numFmtId="178" fontId="6" fillId="2" borderId="24" xfId="0" applyNumberFormat="1" applyFont="1" applyFill="1" applyBorder="1" applyAlignment="1">
      <alignment horizontal="right" vertical="center"/>
    </xf>
    <xf numFmtId="177" fontId="6" fillId="2" borderId="7" xfId="0" applyNumberFormat="1" applyFont="1" applyFill="1" applyBorder="1" applyAlignment="1">
      <alignment horizontal="right" vertical="center"/>
    </xf>
    <xf numFmtId="181" fontId="6" fillId="5" borderId="16" xfId="0" applyNumberFormat="1" applyFont="1" applyFill="1" applyBorder="1">
      <alignment vertical="center"/>
    </xf>
    <xf numFmtId="181" fontId="6" fillId="5" borderId="16" xfId="0" applyNumberFormat="1" applyFont="1" applyFill="1" applyBorder="1" applyAlignment="1">
      <alignment horizontal="right" vertical="center"/>
    </xf>
    <xf numFmtId="0" fontId="6" fillId="0" borderId="13" xfId="0" applyFont="1" applyBorder="1" applyAlignment="1">
      <alignment horizontal="left" vertical="center" shrinkToFit="1"/>
    </xf>
    <xf numFmtId="0" fontId="6" fillId="0" borderId="25" xfId="0" applyFont="1" applyBorder="1" applyAlignment="1">
      <alignment horizontal="left" vertical="center"/>
    </xf>
    <xf numFmtId="0" fontId="0" fillId="0" borderId="25" xfId="0" applyBorder="1" applyAlignment="1">
      <alignment horizontal="left" vertical="center"/>
    </xf>
    <xf numFmtId="0" fontId="0" fillId="0" borderId="25" xfId="0" applyBorder="1">
      <alignment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25" xfId="0" applyFont="1" applyBorder="1" applyAlignment="1">
      <alignment horizontal="center" vertical="center"/>
    </xf>
    <xf numFmtId="0" fontId="9" fillId="0" borderId="10" xfId="0" applyFont="1" applyBorder="1" applyAlignment="1">
      <alignment vertical="center" shrinkToFit="1"/>
    </xf>
    <xf numFmtId="0" fontId="0" fillId="0" borderId="10" xfId="0" applyBorder="1" applyAlignment="1">
      <alignment vertical="center"/>
    </xf>
    <xf numFmtId="0" fontId="0" fillId="0" borderId="0" xfId="0" applyAlignment="1">
      <alignment vertical="center"/>
    </xf>
    <xf numFmtId="0" fontId="0" fillId="0" borderId="25" xfId="0" applyBorder="1" applyAlignment="1">
      <alignment vertical="center"/>
    </xf>
    <xf numFmtId="0" fontId="9" fillId="0" borderId="10" xfId="0" applyFont="1" applyBorder="1" applyAlignment="1">
      <alignment horizontal="left" vertical="center"/>
    </xf>
    <xf numFmtId="0" fontId="0" fillId="0" borderId="26" xfId="0" applyBorder="1">
      <alignment vertical="center"/>
    </xf>
    <xf numFmtId="0" fontId="0" fillId="0" borderId="13" xfId="0" applyBorder="1">
      <alignment vertical="center"/>
    </xf>
    <xf numFmtId="0" fontId="0" fillId="0" borderId="27" xfId="0" applyBorder="1">
      <alignment vertical="center"/>
    </xf>
    <xf numFmtId="0" fontId="9" fillId="0" borderId="26" xfId="0" applyFont="1" applyBorder="1" applyAlignment="1">
      <alignment horizontal="left" vertical="center"/>
    </xf>
    <xf numFmtId="0" fontId="5" fillId="0" borderId="13" xfId="0" applyFont="1" applyBorder="1" applyAlignment="1">
      <alignment horizontal="left" vertical="center"/>
    </xf>
    <xf numFmtId="0" fontId="5" fillId="0" borderId="27" xfId="0" applyFont="1" applyBorder="1" applyAlignment="1">
      <alignment horizontal="left" vertical="center"/>
    </xf>
    <xf numFmtId="0" fontId="6" fillId="0" borderId="25" xfId="0" applyFont="1" applyBorder="1">
      <alignment vertical="center"/>
    </xf>
    <xf numFmtId="0" fontId="0" fillId="0" borderId="10" xfId="0" applyBorder="1">
      <alignment vertical="center"/>
    </xf>
    <xf numFmtId="0" fontId="0" fillId="0" borderId="25" xfId="0" applyBorder="1">
      <alignment vertical="center"/>
    </xf>
    <xf numFmtId="0" fontId="0" fillId="0" borderId="28" xfId="0" applyBorder="1">
      <alignment vertical="center"/>
    </xf>
    <xf numFmtId="0" fontId="0" fillId="0" borderId="29" xfId="0" applyBorder="1">
      <alignment vertical="center"/>
    </xf>
    <xf numFmtId="0" fontId="6" fillId="0" borderId="10" xfId="0" applyFont="1" applyBorder="1">
      <alignment vertical="center"/>
    </xf>
    <xf numFmtId="0" fontId="0" fillId="0" borderId="0" xfId="0" applyBorder="1" applyAlignment="1">
      <alignment vertical="center"/>
    </xf>
    <xf numFmtId="0" fontId="20" fillId="0" borderId="0" xfId="0" applyFont="1">
      <alignment vertical="center"/>
    </xf>
    <xf numFmtId="0" fontId="0" fillId="0" borderId="0" xfId="0" applyBorder="1">
      <alignment vertical="center"/>
    </xf>
    <xf numFmtId="184" fontId="6" fillId="4" borderId="7" xfId="0" applyNumberFormat="1" applyFont="1" applyFill="1" applyBorder="1" applyAlignment="1">
      <alignment horizontal="center" vertical="center"/>
    </xf>
    <xf numFmtId="0" fontId="14" fillId="0" borderId="0" xfId="0" applyFont="1" applyAlignment="1">
      <alignment horizontal="right" vertical="center"/>
    </xf>
    <xf numFmtId="0" fontId="0" fillId="0" borderId="0" xfId="0" applyFill="1">
      <alignment vertical="center"/>
    </xf>
    <xf numFmtId="0" fontId="15" fillId="0" borderId="0" xfId="0" applyFont="1" applyFill="1">
      <alignment vertical="center"/>
    </xf>
    <xf numFmtId="0" fontId="0" fillId="0" borderId="22" xfId="0" applyBorder="1">
      <alignment vertical="center"/>
    </xf>
    <xf numFmtId="0" fontId="0" fillId="0" borderId="10" xfId="0" applyFill="1" applyBorder="1">
      <alignment vertical="center"/>
    </xf>
    <xf numFmtId="0" fontId="0" fillId="0" borderId="0" xfId="0" applyFill="1" applyBorder="1">
      <alignment vertical="center"/>
    </xf>
    <xf numFmtId="0" fontId="0" fillId="0" borderId="25" xfId="0" applyFill="1" applyBorder="1">
      <alignment vertical="center"/>
    </xf>
    <xf numFmtId="0" fontId="0" fillId="0" borderId="28" xfId="0" applyFill="1" applyBorder="1">
      <alignment vertical="center"/>
    </xf>
    <xf numFmtId="0" fontId="0" fillId="0" borderId="29" xfId="0" applyFill="1" applyBorder="1">
      <alignment vertical="center"/>
    </xf>
    <xf numFmtId="0" fontId="0" fillId="0" borderId="10" xfId="0" applyFont="1" applyBorder="1">
      <alignment vertical="center"/>
    </xf>
    <xf numFmtId="0" fontId="0" fillId="0" borderId="46" xfId="0" applyFont="1" applyBorder="1">
      <alignment vertical="center"/>
    </xf>
    <xf numFmtId="0" fontId="0" fillId="0" borderId="12" xfId="0" applyFont="1" applyBorder="1">
      <alignment vertical="center"/>
    </xf>
    <xf numFmtId="0" fontId="0" fillId="0" borderId="47" xfId="0" applyFont="1" applyBorder="1">
      <alignment vertical="center"/>
    </xf>
    <xf numFmtId="0" fontId="26" fillId="0" borderId="12" xfId="0" applyFont="1" applyBorder="1" applyAlignment="1">
      <alignment horizontal="left" vertical="center"/>
    </xf>
    <xf numFmtId="0" fontId="27" fillId="0" borderId="12" xfId="0" applyFont="1" applyBorder="1" applyAlignment="1">
      <alignment horizontal="left" vertical="center"/>
    </xf>
    <xf numFmtId="0" fontId="27" fillId="0" borderId="47" xfId="0" applyFont="1" applyBorder="1" applyAlignment="1">
      <alignment horizontal="left" vertical="center"/>
    </xf>
    <xf numFmtId="0" fontId="26" fillId="0" borderId="10" xfId="0" applyFont="1" applyBorder="1" applyAlignment="1">
      <alignment horizontal="left" vertical="center"/>
    </xf>
    <xf numFmtId="0" fontId="0" fillId="0" borderId="51" xfId="0" applyFont="1" applyBorder="1">
      <alignment vertical="center"/>
    </xf>
    <xf numFmtId="0" fontId="0" fillId="0" borderId="52" xfId="0" applyFont="1" applyBorder="1">
      <alignment vertical="center"/>
    </xf>
    <xf numFmtId="0" fontId="0" fillId="0" borderId="53" xfId="0" applyFont="1" applyBorder="1">
      <alignment vertical="center"/>
    </xf>
    <xf numFmtId="0" fontId="26" fillId="0" borderId="52" xfId="0" applyFont="1" applyBorder="1" applyAlignment="1">
      <alignment horizontal="left" vertical="center"/>
    </xf>
    <xf numFmtId="0" fontId="27" fillId="0" borderId="52" xfId="0" applyFont="1" applyBorder="1" applyAlignment="1">
      <alignment horizontal="left" vertical="center"/>
    </xf>
    <xf numFmtId="0" fontId="27" fillId="0" borderId="53" xfId="0" applyFont="1" applyBorder="1" applyAlignment="1">
      <alignment horizontal="left" vertical="center"/>
    </xf>
    <xf numFmtId="0" fontId="0" fillId="0" borderId="0" xfId="0" applyFont="1" applyBorder="1">
      <alignment vertical="center"/>
    </xf>
    <xf numFmtId="0" fontId="0" fillId="0" borderId="25" xfId="0" applyFont="1" applyBorder="1">
      <alignment vertical="center"/>
    </xf>
    <xf numFmtId="0" fontId="25" fillId="0" borderId="0" xfId="0" applyFont="1" applyBorder="1">
      <alignment vertical="center"/>
    </xf>
    <xf numFmtId="0" fontId="25" fillId="0" borderId="25" xfId="0" applyFont="1" applyBorder="1">
      <alignment vertical="center"/>
    </xf>
    <xf numFmtId="0" fontId="22" fillId="0" borderId="0" xfId="0" applyFont="1">
      <alignment vertical="center"/>
    </xf>
    <xf numFmtId="0" fontId="14" fillId="0" borderId="0" xfId="0" applyFont="1" applyFill="1" applyBorder="1" applyAlignment="1">
      <alignment horizontal="center" vertical="center" wrapText="1"/>
    </xf>
    <xf numFmtId="0" fontId="30" fillId="0" borderId="0" xfId="0" applyFont="1">
      <alignment vertical="center"/>
    </xf>
    <xf numFmtId="0" fontId="14" fillId="0" borderId="4" xfId="0" applyFont="1" applyBorder="1">
      <alignment vertical="center"/>
    </xf>
    <xf numFmtId="0" fontId="14" fillId="0" borderId="5" xfId="0" applyFont="1" applyBorder="1">
      <alignment vertical="center"/>
    </xf>
    <xf numFmtId="0" fontId="14" fillId="0" borderId="57"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wrapText="1"/>
    </xf>
    <xf numFmtId="0" fontId="19" fillId="0" borderId="0" xfId="0" applyFont="1" applyBorder="1" applyAlignment="1">
      <alignment horizontal="center" vertical="center"/>
    </xf>
    <xf numFmtId="0" fontId="19" fillId="0" borderId="0" xfId="0" applyFont="1" applyBorder="1" applyAlignment="1">
      <alignment horizontal="left" vertical="top"/>
    </xf>
    <xf numFmtId="0" fontId="19" fillId="0" borderId="0" xfId="0" applyFont="1">
      <alignment vertical="center"/>
    </xf>
    <xf numFmtId="0" fontId="30" fillId="0" borderId="0" xfId="0" applyFont="1" applyAlignment="1">
      <alignment horizontal="left" vertical="center"/>
    </xf>
    <xf numFmtId="0" fontId="30" fillId="0" borderId="54" xfId="0" applyFont="1" applyBorder="1" applyAlignment="1">
      <alignment horizontal="center" vertical="center" wrapText="1"/>
    </xf>
    <xf numFmtId="0" fontId="14" fillId="0" borderId="57" xfId="0" applyFont="1" applyBorder="1">
      <alignment vertical="center"/>
    </xf>
    <xf numFmtId="0" fontId="14" fillId="0" borderId="58" xfId="0" applyFont="1" applyBorder="1">
      <alignment vertical="center"/>
    </xf>
    <xf numFmtId="0" fontId="30" fillId="0" borderId="1" xfId="0" applyFont="1" applyBorder="1">
      <alignment vertical="center"/>
    </xf>
    <xf numFmtId="0" fontId="30" fillId="0" borderId="2" xfId="0" applyFont="1" applyBorder="1">
      <alignment vertical="center"/>
    </xf>
    <xf numFmtId="0" fontId="30" fillId="0" borderId="3" xfId="0" applyFont="1" applyBorder="1">
      <alignment vertical="center"/>
    </xf>
    <xf numFmtId="0" fontId="30" fillId="0" borderId="56"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56" xfId="0" applyFont="1" applyBorder="1" applyAlignment="1">
      <alignment horizontal="center" vertical="center"/>
    </xf>
    <xf numFmtId="0" fontId="30" fillId="0" borderId="60" xfId="0" applyFont="1" applyBorder="1" applyAlignment="1">
      <alignment horizontal="center" vertical="center"/>
    </xf>
    <xf numFmtId="0" fontId="30" fillId="0" borderId="57" xfId="0" applyFont="1" applyFill="1" applyBorder="1" applyAlignment="1">
      <alignment horizontal="center" vertical="center"/>
    </xf>
    <xf numFmtId="0" fontId="30" fillId="0" borderId="0" xfId="0" applyFont="1" applyFill="1">
      <alignment vertical="center"/>
    </xf>
    <xf numFmtId="0" fontId="30" fillId="0" borderId="36" xfId="0" applyNumberFormat="1" applyFont="1" applyBorder="1" applyAlignment="1">
      <alignment horizontal="center" vertical="center"/>
    </xf>
    <xf numFmtId="0" fontId="30" fillId="0" borderId="36" xfId="0" applyFont="1" applyBorder="1" applyAlignment="1">
      <alignment horizontal="center" vertical="center"/>
    </xf>
    <xf numFmtId="176" fontId="30" fillId="2" borderId="36" xfId="0" applyNumberFormat="1" applyFont="1" applyFill="1" applyBorder="1" applyAlignment="1">
      <alignment horizontal="center" vertical="center"/>
    </xf>
    <xf numFmtId="177" fontId="30" fillId="3" borderId="37" xfId="0" applyNumberFormat="1" applyFont="1" applyFill="1" applyBorder="1" applyAlignment="1">
      <alignment horizontal="right" vertical="center"/>
    </xf>
    <xf numFmtId="0" fontId="14" fillId="0" borderId="0" xfId="0" applyFont="1">
      <alignment vertical="center"/>
    </xf>
    <xf numFmtId="0" fontId="14" fillId="0" borderId="0" xfId="0" applyFont="1" applyFill="1">
      <alignment vertical="center"/>
    </xf>
    <xf numFmtId="178" fontId="30" fillId="0" borderId="0" xfId="0" applyNumberFormat="1" applyFont="1" applyFill="1" applyBorder="1" applyAlignment="1">
      <alignment horizontal="center" vertical="center"/>
    </xf>
    <xf numFmtId="0" fontId="30" fillId="0" borderId="0" xfId="0" applyFont="1" applyFill="1" applyAlignment="1">
      <alignment horizontal="left" vertical="center" wrapText="1"/>
    </xf>
    <xf numFmtId="0" fontId="30" fillId="0" borderId="0" xfId="0" applyFont="1" applyFill="1" applyAlignment="1">
      <alignment horizontal="left" vertical="center"/>
    </xf>
    <xf numFmtId="0" fontId="14" fillId="0" borderId="1" xfId="0" applyFont="1" applyBorder="1">
      <alignment vertical="center"/>
    </xf>
    <xf numFmtId="0" fontId="30" fillId="0" borderId="0" xfId="0" applyFont="1" applyBorder="1" applyAlignment="1">
      <alignment horizontal="center" vertical="center"/>
    </xf>
    <xf numFmtId="178" fontId="30" fillId="0" borderId="0" xfId="0" applyNumberFormat="1" applyFont="1" applyBorder="1" applyAlignment="1">
      <alignment horizontal="center" vertical="center"/>
    </xf>
    <xf numFmtId="0" fontId="19" fillId="0" borderId="0" xfId="0" applyFont="1" applyAlignment="1">
      <alignment horizontal="left" vertical="center"/>
    </xf>
    <xf numFmtId="0" fontId="30" fillId="0" borderId="35" xfId="0" applyFont="1" applyFill="1" applyBorder="1" applyAlignment="1">
      <alignment horizontal="center" vertical="center" wrapText="1"/>
    </xf>
    <xf numFmtId="0" fontId="30" fillId="0" borderId="0" xfId="0" applyFont="1" applyAlignment="1">
      <alignment vertical="center"/>
    </xf>
    <xf numFmtId="0" fontId="30" fillId="0" borderId="35" xfId="0" applyFont="1" applyFill="1" applyBorder="1" applyAlignment="1">
      <alignment horizontal="center" vertical="center" wrapText="1"/>
    </xf>
    <xf numFmtId="0" fontId="30" fillId="0" borderId="36" xfId="0" applyFont="1" applyFill="1" applyBorder="1">
      <alignment vertical="center"/>
    </xf>
    <xf numFmtId="0" fontId="30" fillId="0" borderId="6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60" xfId="0" applyFont="1" applyBorder="1" applyAlignment="1">
      <alignment horizontal="center" vertical="center" wrapText="1"/>
    </xf>
    <xf numFmtId="0" fontId="31" fillId="0" borderId="0" xfId="0" applyFont="1">
      <alignment vertical="center"/>
    </xf>
    <xf numFmtId="0" fontId="30" fillId="0" borderId="0" xfId="0" applyFont="1" applyBorder="1" applyAlignment="1">
      <alignment horizontal="center" vertical="center" wrapText="1"/>
    </xf>
    <xf numFmtId="0" fontId="30" fillId="0" borderId="0" xfId="0" applyFont="1" applyBorder="1" applyAlignment="1">
      <alignment horizontal="left" vertical="center" wrapText="1"/>
    </xf>
    <xf numFmtId="0" fontId="14" fillId="0" borderId="0" xfId="0" applyFont="1" applyBorder="1" applyAlignment="1">
      <alignment horizontal="center" vertical="center" wrapText="1"/>
    </xf>
    <xf numFmtId="0" fontId="26" fillId="0" borderId="0" xfId="0" applyFont="1">
      <alignment vertical="center"/>
    </xf>
    <xf numFmtId="0" fontId="32" fillId="0" borderId="0" xfId="0" applyFont="1">
      <alignment vertical="center"/>
    </xf>
    <xf numFmtId="0" fontId="30" fillId="0" borderId="0" xfId="0" applyFont="1" applyBorder="1">
      <alignment vertical="center"/>
    </xf>
    <xf numFmtId="0" fontId="19" fillId="0" borderId="0" xfId="0" applyFont="1" applyFill="1">
      <alignment vertical="center"/>
    </xf>
    <xf numFmtId="0" fontId="30" fillId="0" borderId="4" xfId="0" applyFont="1" applyBorder="1">
      <alignment vertical="center"/>
    </xf>
    <xf numFmtId="0" fontId="30" fillId="0" borderId="5" xfId="0" applyFont="1" applyBorder="1">
      <alignment vertical="center"/>
    </xf>
    <xf numFmtId="0" fontId="30" fillId="0" borderId="6" xfId="0" applyFont="1" applyBorder="1">
      <alignment vertical="center"/>
    </xf>
    <xf numFmtId="0" fontId="19" fillId="0" borderId="10" xfId="0" applyFont="1" applyBorder="1">
      <alignment vertical="center"/>
    </xf>
    <xf numFmtId="0" fontId="30" fillId="0" borderId="25" xfId="0" applyFont="1" applyBorder="1">
      <alignment vertical="center"/>
    </xf>
    <xf numFmtId="0" fontId="30" fillId="0" borderId="10" xfId="0" applyFont="1" applyBorder="1">
      <alignment vertical="center"/>
    </xf>
    <xf numFmtId="178" fontId="30" fillId="4" borderId="36" xfId="0" applyNumberFormat="1" applyFont="1" applyFill="1" applyBorder="1" applyAlignment="1">
      <alignment horizontal="center" vertical="center"/>
    </xf>
    <xf numFmtId="0" fontId="30" fillId="0" borderId="0" xfId="0" applyFont="1" applyBorder="1" applyAlignment="1">
      <alignment horizontal="right"/>
    </xf>
    <xf numFmtId="0" fontId="19" fillId="0" borderId="0" xfId="0" applyFont="1" applyBorder="1">
      <alignment vertical="center"/>
    </xf>
    <xf numFmtId="0" fontId="30" fillId="0" borderId="28" xfId="0" applyFont="1" applyBorder="1">
      <alignment vertical="center"/>
    </xf>
    <xf numFmtId="0" fontId="30" fillId="0" borderId="29" xfId="0" applyFont="1" applyBorder="1">
      <alignment vertical="center"/>
    </xf>
    <xf numFmtId="0" fontId="30" fillId="0" borderId="22" xfId="0" applyFont="1" applyBorder="1">
      <alignment vertical="center"/>
    </xf>
    <xf numFmtId="0" fontId="29" fillId="0" borderId="0" xfId="0" applyFont="1" applyBorder="1" applyAlignment="1">
      <alignment horizontal="left" vertical="center" wrapText="1"/>
    </xf>
    <xf numFmtId="0" fontId="29" fillId="0" borderId="0" xfId="0" applyFont="1" applyFill="1" applyBorder="1" applyAlignment="1">
      <alignment horizontal="center" vertical="center"/>
    </xf>
    <xf numFmtId="0" fontId="19" fillId="0" borderId="0" xfId="0" applyFont="1" applyAlignment="1">
      <alignment vertical="top"/>
    </xf>
    <xf numFmtId="0" fontId="14" fillId="0" borderId="0" xfId="0" applyFont="1" applyBorder="1" applyAlignment="1">
      <alignment horizontal="center" vertical="center"/>
    </xf>
    <xf numFmtId="0" fontId="30" fillId="0" borderId="0"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14" fillId="0" borderId="0" xfId="0" applyFont="1" applyFill="1" applyBorder="1" applyAlignment="1">
      <alignment horizontal="center" vertical="center"/>
    </xf>
    <xf numFmtId="0" fontId="30" fillId="0" borderId="37" xfId="0" applyFont="1" applyBorder="1" applyAlignment="1">
      <alignment horizontal="center" vertical="center"/>
    </xf>
    <xf numFmtId="0" fontId="30" fillId="0" borderId="0" xfId="0" applyFont="1" applyBorder="1" applyAlignment="1">
      <alignment horizontal="left" vertical="top" wrapText="1"/>
    </xf>
    <xf numFmtId="0" fontId="30" fillId="0" borderId="0" xfId="0" applyFont="1" applyBorder="1" applyAlignment="1">
      <alignment horizontal="left" vertical="top"/>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0" xfId="0" applyFont="1" applyBorder="1" applyAlignment="1">
      <alignment horizontal="center" vertical="top" wrapText="1"/>
    </xf>
    <xf numFmtId="0" fontId="30" fillId="0" borderId="54" xfId="0" applyFont="1" applyFill="1" applyBorder="1" applyAlignment="1">
      <alignment horizontal="center" vertical="center" wrapText="1"/>
    </xf>
    <xf numFmtId="0" fontId="19" fillId="0" borderId="0" xfId="0" applyFont="1" applyBorder="1" applyAlignment="1">
      <alignment horizontal="left" vertical="center"/>
    </xf>
    <xf numFmtId="0" fontId="30" fillId="0" borderId="74" xfId="0" applyFont="1" applyBorder="1">
      <alignment vertical="center"/>
    </xf>
    <xf numFmtId="0" fontId="30" fillId="0" borderId="75" xfId="0" applyFont="1" applyBorder="1">
      <alignment vertical="center"/>
    </xf>
    <xf numFmtId="0" fontId="30" fillId="0" borderId="0" xfId="0" applyFont="1" applyFill="1" applyBorder="1" applyAlignment="1">
      <alignment horizontal="center" vertical="center"/>
    </xf>
    <xf numFmtId="177" fontId="30" fillId="0" borderId="0" xfId="0" applyNumberFormat="1" applyFont="1" applyFill="1" applyBorder="1" applyAlignment="1">
      <alignment horizontal="right" vertical="center"/>
    </xf>
    <xf numFmtId="0" fontId="14" fillId="0" borderId="36" xfId="0" applyFont="1" applyBorder="1" applyAlignment="1">
      <alignment horizontal="center" vertical="center"/>
    </xf>
    <xf numFmtId="0" fontId="30" fillId="0" borderId="56"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0" xfId="0" applyFont="1" applyBorder="1" applyAlignment="1">
      <alignment horizontal="center" vertical="center"/>
    </xf>
    <xf numFmtId="0" fontId="34" fillId="0" borderId="74" xfId="0" applyFont="1" applyBorder="1">
      <alignment vertical="center"/>
    </xf>
    <xf numFmtId="0" fontId="27" fillId="0" borderId="0" xfId="0" applyFont="1" applyBorder="1" applyAlignment="1">
      <alignment horizontal="left" vertical="center" wrapText="1"/>
    </xf>
    <xf numFmtId="0" fontId="30" fillId="0" borderId="60" xfId="0" applyFont="1" applyFill="1" applyBorder="1" applyAlignment="1">
      <alignment horizontal="center" vertical="center" wrapText="1"/>
    </xf>
    <xf numFmtId="0" fontId="14" fillId="0" borderId="57" xfId="0" applyFont="1" applyBorder="1" applyAlignment="1">
      <alignment horizontal="left" vertical="center" wrapText="1"/>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27" fillId="0" borderId="37" xfId="0" applyFont="1" applyBorder="1" applyAlignment="1">
      <alignment horizontal="left" vertical="center" wrapText="1"/>
    </xf>
    <xf numFmtId="0" fontId="30" fillId="0" borderId="37" xfId="0" applyFont="1" applyBorder="1" applyAlignment="1">
      <alignment horizontal="center" vertical="center"/>
    </xf>
    <xf numFmtId="0" fontId="30" fillId="0" borderId="61" xfId="0" applyFont="1" applyBorder="1" applyAlignment="1">
      <alignment horizontal="center" vertical="center"/>
    </xf>
    <xf numFmtId="0" fontId="30" fillId="0" borderId="0" xfId="0" applyFont="1" applyBorder="1" applyAlignment="1">
      <alignment horizontal="left" vertical="top" wrapText="1"/>
    </xf>
    <xf numFmtId="0" fontId="30" fillId="0" borderId="75" xfId="0" applyFont="1" applyBorder="1" applyAlignment="1">
      <alignment horizontal="left" vertical="top" wrapText="1"/>
    </xf>
    <xf numFmtId="0" fontId="27" fillId="0" borderId="36" xfId="0" applyFont="1" applyBorder="1" applyAlignment="1">
      <alignment horizontal="left" vertical="center" wrapText="1"/>
    </xf>
    <xf numFmtId="0" fontId="14" fillId="0" borderId="37" xfId="0" applyFont="1" applyBorder="1" applyAlignment="1">
      <alignment horizontal="left" vertical="center" wrapText="1"/>
    </xf>
    <xf numFmtId="0" fontId="30" fillId="0" borderId="36" xfId="0" applyFont="1" applyBorder="1" applyAlignment="1">
      <alignment horizontal="center" vertical="center"/>
    </xf>
    <xf numFmtId="0" fontId="30" fillId="0" borderId="59" xfId="0" applyFont="1" applyBorder="1" applyAlignment="1">
      <alignment horizontal="center" vertical="center"/>
    </xf>
    <xf numFmtId="0" fontId="14" fillId="0" borderId="24" xfId="0" applyFont="1" applyBorder="1" applyAlignment="1">
      <alignment horizontal="left" vertical="center" wrapText="1"/>
    </xf>
    <xf numFmtId="0" fontId="14" fillId="0" borderId="24" xfId="0" applyFont="1" applyBorder="1" applyAlignment="1">
      <alignment horizontal="center" vertical="center"/>
    </xf>
    <xf numFmtId="0" fontId="14" fillId="0" borderId="55" xfId="0" applyFont="1" applyBorder="1" applyAlignment="1">
      <alignment horizontal="center" vertical="center"/>
    </xf>
    <xf numFmtId="0" fontId="30" fillId="0" borderId="57" xfId="0" applyFont="1" applyFill="1" applyBorder="1" applyAlignment="1">
      <alignment horizontal="center" vertical="center"/>
    </xf>
    <xf numFmtId="0" fontId="30" fillId="0" borderId="58" xfId="0" applyFont="1" applyFill="1" applyBorder="1" applyAlignment="1">
      <alignment horizontal="center" vertical="center"/>
    </xf>
    <xf numFmtId="183" fontId="30" fillId="0" borderId="37" xfId="0" applyNumberFormat="1" applyFont="1" applyBorder="1" applyAlignment="1">
      <alignment horizontal="center" vertical="center"/>
    </xf>
    <xf numFmtId="183" fontId="30" fillId="0" borderId="61" xfId="0" applyNumberFormat="1" applyFont="1" applyBorder="1" applyAlignment="1">
      <alignment horizontal="center" vertical="center"/>
    </xf>
    <xf numFmtId="0" fontId="14" fillId="0" borderId="86" xfId="0" applyFont="1" applyFill="1" applyBorder="1" applyAlignment="1">
      <alignment horizontal="center" vertical="center"/>
    </xf>
    <xf numFmtId="0" fontId="14" fillId="0" borderId="85" xfId="0" applyFont="1" applyFill="1" applyBorder="1" applyAlignment="1">
      <alignment horizontal="center" vertical="center"/>
    </xf>
    <xf numFmtId="0" fontId="30" fillId="0" borderId="87" xfId="0" applyFont="1" applyBorder="1" applyAlignment="1">
      <alignment horizontal="center" vertical="center" wrapText="1"/>
    </xf>
    <xf numFmtId="0" fontId="30" fillId="0" borderId="84" xfId="0" applyFont="1" applyBorder="1" applyAlignment="1">
      <alignment horizontal="center" vertical="center" wrapText="1"/>
    </xf>
    <xf numFmtId="0" fontId="30" fillId="0" borderId="36" xfId="0" applyFont="1" applyBorder="1" applyAlignment="1">
      <alignment horizontal="left" vertical="center" wrapText="1"/>
    </xf>
    <xf numFmtId="0" fontId="14" fillId="0" borderId="34" xfId="0" applyFont="1" applyBorder="1" applyAlignment="1">
      <alignment horizontal="center" vertical="center"/>
    </xf>
    <xf numFmtId="0" fontId="14" fillId="0" borderId="88" xfId="0" applyFont="1" applyBorder="1" applyAlignment="1">
      <alignment horizontal="center" vertical="center"/>
    </xf>
    <xf numFmtId="0" fontId="14" fillId="0" borderId="87"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56" xfId="0" applyFont="1" applyFill="1" applyBorder="1" applyAlignment="1">
      <alignment horizontal="center" vertical="center"/>
    </xf>
    <xf numFmtId="0" fontId="14" fillId="0" borderId="57" xfId="0" applyFont="1" applyFill="1" applyBorder="1" applyAlignment="1">
      <alignment horizontal="center" vertical="center"/>
    </xf>
    <xf numFmtId="0" fontId="30" fillId="0" borderId="60"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57" xfId="0" applyFont="1" applyBorder="1" applyAlignment="1">
      <alignment horizontal="left"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36" xfId="0" applyFont="1" applyBorder="1" applyAlignment="1">
      <alignment horizontal="center" vertical="center"/>
    </xf>
    <xf numFmtId="0" fontId="14" fillId="0" borderId="59" xfId="0" applyFont="1" applyBorder="1" applyAlignment="1">
      <alignment horizontal="center" vertical="center"/>
    </xf>
    <xf numFmtId="0" fontId="30" fillId="0" borderId="24" xfId="0" applyFont="1" applyBorder="1" applyAlignment="1">
      <alignment horizontal="left" vertical="center" wrapText="1"/>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30" fillId="0" borderId="8" xfId="0" applyFont="1" applyBorder="1" applyAlignment="1">
      <alignment horizontal="center" vertical="center"/>
    </xf>
    <xf numFmtId="0" fontId="14" fillId="0" borderId="36"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36" xfId="0" applyFont="1" applyFill="1" applyBorder="1" applyAlignment="1">
      <alignment horizontal="left" vertical="center" wrapText="1"/>
    </xf>
    <xf numFmtId="0" fontId="14" fillId="0" borderId="36" xfId="0" applyFont="1" applyFill="1" applyBorder="1" applyAlignment="1">
      <alignment vertical="center" wrapText="1"/>
    </xf>
    <xf numFmtId="0" fontId="30" fillId="0" borderId="20" xfId="0" applyFont="1" applyBorder="1" applyAlignment="1">
      <alignment horizontal="left" vertical="center" wrapText="1"/>
    </xf>
    <xf numFmtId="0" fontId="19" fillId="0" borderId="67" xfId="0" applyFont="1" applyBorder="1" applyAlignment="1">
      <alignment horizontal="left" vertical="center" wrapText="1"/>
    </xf>
    <xf numFmtId="0" fontId="30" fillId="0" borderId="67" xfId="0" applyFont="1" applyBorder="1" applyAlignment="1">
      <alignment horizontal="left" vertical="center" wrapText="1"/>
    </xf>
    <xf numFmtId="0" fontId="14" fillId="0" borderId="0" xfId="0" applyFont="1" applyFill="1" applyAlignment="1">
      <alignment horizontal="left" vertical="center" wrapText="1"/>
    </xf>
    <xf numFmtId="0" fontId="30" fillId="0" borderId="56"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66" xfId="0" applyFont="1" applyBorder="1" applyAlignment="1">
      <alignment horizontal="center" vertical="center" wrapText="1"/>
    </xf>
    <xf numFmtId="0" fontId="30" fillId="0" borderId="69" xfId="0" applyFont="1" applyBorder="1" applyAlignment="1">
      <alignment horizontal="center" vertical="center" wrapText="1"/>
    </xf>
    <xf numFmtId="0" fontId="14" fillId="0" borderId="36" xfId="0" applyFont="1" applyBorder="1" applyAlignment="1">
      <alignment horizontal="left" vertical="center" wrapText="1"/>
    </xf>
    <xf numFmtId="0" fontId="30" fillId="0" borderId="36" xfId="0" applyFont="1" applyFill="1" applyBorder="1" applyAlignment="1">
      <alignment horizontal="left" vertical="center"/>
    </xf>
    <xf numFmtId="0" fontId="30" fillId="0" borderId="36" xfId="0" applyFont="1" applyFill="1" applyBorder="1" applyAlignment="1">
      <alignment horizontal="left" vertical="center" wrapText="1"/>
    </xf>
    <xf numFmtId="0" fontId="30" fillId="0" borderId="37" xfId="0" applyFont="1" applyBorder="1" applyAlignment="1">
      <alignment horizontal="left" vertical="center"/>
    </xf>
    <xf numFmtId="0" fontId="30" fillId="0" borderId="61" xfId="0" applyFont="1" applyBorder="1" applyAlignment="1">
      <alignment horizontal="left" vertical="center"/>
    </xf>
    <xf numFmtId="0" fontId="30" fillId="0" borderId="10" xfId="0" applyFont="1" applyBorder="1" applyAlignment="1">
      <alignment horizontal="left" vertical="center" wrapText="1"/>
    </xf>
    <xf numFmtId="0" fontId="30" fillId="0" borderId="0" xfId="0" applyFont="1" applyBorder="1" applyAlignment="1">
      <alignment horizontal="left" vertical="center" wrapText="1"/>
    </xf>
    <xf numFmtId="0" fontId="30" fillId="0" borderId="0" xfId="0" applyFont="1" applyBorder="1" applyAlignment="1">
      <alignment vertical="center" wrapText="1"/>
    </xf>
    <xf numFmtId="0" fontId="30" fillId="0" borderId="54"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0" fontId="14" fillId="0" borderId="37" xfId="0" applyFont="1" applyBorder="1" applyAlignment="1">
      <alignment horizontal="center" vertical="center"/>
    </xf>
    <xf numFmtId="0" fontId="14" fillId="0" borderId="61" xfId="0" applyFont="1" applyBorder="1" applyAlignment="1">
      <alignment horizontal="center" vertical="center"/>
    </xf>
    <xf numFmtId="0" fontId="30" fillId="0" borderId="57" xfId="0" applyFont="1" applyBorder="1" applyAlignment="1">
      <alignment vertical="center" wrapText="1"/>
    </xf>
    <xf numFmtId="0" fontId="30" fillId="0" borderId="36" xfId="0" applyFont="1" applyBorder="1" applyAlignment="1">
      <alignment horizontal="left" vertical="top" wrapText="1"/>
    </xf>
    <xf numFmtId="177" fontId="14" fillId="2" borderId="36" xfId="0" applyNumberFormat="1" applyFont="1" applyFill="1" applyBorder="1" applyAlignment="1">
      <alignment horizontal="right" vertical="center"/>
    </xf>
    <xf numFmtId="177" fontId="14" fillId="0" borderId="36" xfId="0" applyNumberFormat="1" applyFont="1" applyBorder="1" applyAlignment="1">
      <alignment horizontal="right" vertical="center"/>
    </xf>
    <xf numFmtId="0" fontId="30" fillId="0" borderId="36" xfId="0" applyFont="1" applyBorder="1" applyAlignment="1">
      <alignment horizontal="left" vertical="center"/>
    </xf>
    <xf numFmtId="0" fontId="30" fillId="0" borderId="59" xfId="0" applyFont="1" applyBorder="1" applyAlignment="1">
      <alignment horizontal="left" vertical="center"/>
    </xf>
    <xf numFmtId="0" fontId="19" fillId="0" borderId="36" xfId="0" applyFont="1" applyBorder="1" applyAlignment="1">
      <alignment horizontal="center" vertical="center" wrapText="1"/>
    </xf>
    <xf numFmtId="0" fontId="19" fillId="0" borderId="36" xfId="0" applyFont="1" applyBorder="1">
      <alignment vertical="center"/>
    </xf>
    <xf numFmtId="0" fontId="19" fillId="0" borderId="36" xfId="0" applyFont="1" applyBorder="1" applyAlignment="1">
      <alignment horizontal="right" vertical="center"/>
    </xf>
    <xf numFmtId="0" fontId="30" fillId="0" borderId="36" xfId="0" applyFont="1" applyBorder="1" applyAlignment="1">
      <alignment horizontal="right" vertical="center"/>
    </xf>
    <xf numFmtId="177" fontId="30" fillId="2" borderId="36" xfId="0" applyNumberFormat="1" applyFont="1" applyFill="1" applyBorder="1" applyAlignment="1">
      <alignment horizontal="right" vertical="center"/>
    </xf>
    <xf numFmtId="177" fontId="30" fillId="0" borderId="36" xfId="0" applyNumberFormat="1" applyFont="1" applyBorder="1" applyAlignment="1">
      <alignment horizontal="right" vertical="center"/>
    </xf>
    <xf numFmtId="0" fontId="30" fillId="0" borderId="57" xfId="0" applyFont="1" applyFill="1" applyBorder="1" applyAlignment="1">
      <alignment horizontal="left" vertical="center" wrapText="1"/>
    </xf>
    <xf numFmtId="0" fontId="14" fillId="0" borderId="24" xfId="0" applyFont="1" applyBorder="1" applyAlignment="1">
      <alignment horizontal="center" vertical="center" wrapText="1"/>
    </xf>
    <xf numFmtId="0" fontId="14" fillId="0" borderId="55" xfId="0" applyFont="1" applyBorder="1" applyAlignment="1">
      <alignment horizontal="center" vertical="center" wrapText="1"/>
    </xf>
    <xf numFmtId="0" fontId="30" fillId="0" borderId="59" xfId="0" applyFont="1" applyBorder="1" applyAlignment="1">
      <alignment horizontal="left" vertical="center" wrapText="1"/>
    </xf>
    <xf numFmtId="0" fontId="30" fillId="0" borderId="37" xfId="0" applyFont="1" applyBorder="1" applyAlignment="1">
      <alignment horizontal="left" vertical="center" wrapText="1"/>
    </xf>
    <xf numFmtId="0" fontId="30" fillId="0" borderId="36" xfId="0" applyFont="1" applyBorder="1" applyAlignment="1">
      <alignment horizontal="center" vertical="center" wrapText="1"/>
    </xf>
    <xf numFmtId="0" fontId="30" fillId="0" borderId="59"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1" xfId="0" applyFont="1" applyBorder="1" applyAlignment="1">
      <alignment horizontal="left" vertical="center" wrapText="1"/>
    </xf>
    <xf numFmtId="0" fontId="30" fillId="0" borderId="32" xfId="0" applyFont="1" applyBorder="1" applyAlignment="1">
      <alignment horizontal="left" vertical="center"/>
    </xf>
    <xf numFmtId="0" fontId="30" fillId="0" borderId="33" xfId="0" applyFont="1" applyBorder="1" applyAlignment="1">
      <alignment horizontal="left" vertical="center"/>
    </xf>
    <xf numFmtId="0" fontId="30" fillId="3" borderId="60" xfId="0" applyFont="1" applyFill="1" applyBorder="1" applyAlignment="1">
      <alignment horizontal="center" vertical="center"/>
    </xf>
    <xf numFmtId="0" fontId="30" fillId="3" borderId="37" xfId="0" applyFont="1" applyFill="1" applyBorder="1" applyAlignment="1">
      <alignment horizontal="center" vertical="center"/>
    </xf>
    <xf numFmtId="0" fontId="30" fillId="0" borderId="35" xfId="0" applyFont="1" applyBorder="1" applyAlignment="1">
      <alignment horizontal="center" vertical="center"/>
    </xf>
    <xf numFmtId="176" fontId="30" fillId="2" borderId="36"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0" fontId="14" fillId="0" borderId="37" xfId="0" applyFont="1" applyBorder="1" applyAlignment="1">
      <alignment horizontal="center" vertical="center" wrapText="1"/>
    </xf>
    <xf numFmtId="0" fontId="14" fillId="0" borderId="61" xfId="0" applyFont="1" applyBorder="1" applyAlignment="1">
      <alignment horizontal="center" vertical="center" wrapText="1"/>
    </xf>
    <xf numFmtId="0" fontId="30" fillId="0" borderId="24" xfId="0" applyFont="1" applyFill="1" applyBorder="1" applyAlignment="1">
      <alignment horizontal="left" vertical="center" wrapText="1"/>
    </xf>
    <xf numFmtId="0" fontId="19" fillId="0" borderId="70" xfId="0" applyFont="1" applyBorder="1" applyAlignment="1">
      <alignment horizontal="left" vertical="center" wrapText="1"/>
    </xf>
    <xf numFmtId="0" fontId="30" fillId="0" borderId="70" xfId="0" applyFont="1" applyBorder="1" applyAlignment="1">
      <alignment horizontal="left" vertical="center" wrapText="1"/>
    </xf>
    <xf numFmtId="178" fontId="30" fillId="4" borderId="36" xfId="0" applyNumberFormat="1" applyFont="1" applyFill="1" applyBorder="1" applyAlignment="1">
      <alignment horizontal="center" vertical="center"/>
    </xf>
    <xf numFmtId="0" fontId="30" fillId="4" borderId="36" xfId="0" applyFont="1" applyFill="1" applyBorder="1" applyAlignment="1">
      <alignment horizontal="right" vertical="center"/>
    </xf>
    <xf numFmtId="0" fontId="14" fillId="0" borderId="36" xfId="0" applyFont="1" applyBorder="1" applyAlignment="1">
      <alignment horizontal="left" vertical="center"/>
    </xf>
    <xf numFmtId="0" fontId="30" fillId="0" borderId="37" xfId="0" applyFont="1" applyBorder="1" applyAlignment="1">
      <alignment horizontal="left" vertical="top" wrapText="1"/>
    </xf>
    <xf numFmtId="0" fontId="30" fillId="0" borderId="37" xfId="0" applyFont="1" applyFill="1" applyBorder="1" applyAlignment="1">
      <alignment horizontal="left" vertical="center" wrapText="1"/>
    </xf>
    <xf numFmtId="0" fontId="29" fillId="0" borderId="36" xfId="0" applyFont="1" applyBorder="1" applyAlignment="1">
      <alignment horizontal="left" vertical="center" wrapText="1"/>
    </xf>
    <xf numFmtId="0" fontId="19" fillId="0" borderId="0" xfId="0" applyFont="1" applyAlignment="1">
      <alignment horizontal="left" vertical="center" wrapText="1"/>
    </xf>
    <xf numFmtId="0" fontId="30" fillId="0" borderId="58" xfId="0" applyFont="1" applyBorder="1" applyAlignment="1">
      <alignment horizontal="left" vertical="center" wrapText="1"/>
    </xf>
    <xf numFmtId="3" fontId="29" fillId="0" borderId="34" xfId="0" applyNumberFormat="1" applyFont="1" applyFill="1" applyBorder="1" applyAlignment="1">
      <alignment horizontal="center" vertical="center"/>
    </xf>
    <xf numFmtId="3" fontId="29" fillId="0" borderId="30" xfId="0" applyNumberFormat="1" applyFont="1" applyFill="1" applyBorder="1" applyAlignment="1">
      <alignment horizontal="center" vertical="center"/>
    </xf>
    <xf numFmtId="3" fontId="29" fillId="0" borderId="80" xfId="0" applyNumberFormat="1" applyFont="1" applyFill="1" applyBorder="1" applyAlignment="1">
      <alignment horizontal="center" vertical="center"/>
    </xf>
    <xf numFmtId="0" fontId="29" fillId="0" borderId="34"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80" xfId="0" applyFont="1" applyFill="1" applyBorder="1" applyAlignment="1">
      <alignment horizontal="center" vertical="center"/>
    </xf>
    <xf numFmtId="0" fontId="29" fillId="0" borderId="36" xfId="0" applyFont="1" applyBorder="1" applyAlignment="1">
      <alignment horizontal="center" vertical="center"/>
    </xf>
    <xf numFmtId="0" fontId="14" fillId="0" borderId="62" xfId="0" applyFont="1" applyBorder="1" applyAlignment="1">
      <alignment horizontal="center" vertical="center"/>
    </xf>
    <xf numFmtId="0" fontId="14" fillId="0" borderId="6" xfId="0" applyFont="1" applyBorder="1" applyAlignment="1">
      <alignment horizontal="center" vertical="center"/>
    </xf>
    <xf numFmtId="0" fontId="14" fillId="0" borderId="74" xfId="0" applyFont="1" applyBorder="1" applyAlignment="1">
      <alignment horizontal="center" vertical="center"/>
    </xf>
    <xf numFmtId="0" fontId="14" fillId="0" borderId="25" xfId="0" applyFont="1" applyBorder="1" applyAlignment="1">
      <alignment horizontal="center" vertical="center"/>
    </xf>
    <xf numFmtId="0" fontId="14" fillId="0" borderId="63" xfId="0" applyFont="1" applyBorder="1" applyAlignment="1">
      <alignment horizontal="center" vertical="center"/>
    </xf>
    <xf numFmtId="0" fontId="14" fillId="0" borderId="22" xfId="0" applyFont="1" applyBorder="1" applyAlignment="1">
      <alignment horizontal="center" vertical="center"/>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14" fillId="0" borderId="77" xfId="0" applyFont="1" applyBorder="1" applyAlignment="1">
      <alignment horizontal="center" vertical="center"/>
    </xf>
    <xf numFmtId="0" fontId="14" fillId="0" borderId="42" xfId="0" applyFont="1" applyBorder="1" applyAlignment="1">
      <alignment horizontal="center" vertical="center"/>
    </xf>
    <xf numFmtId="0" fontId="14" fillId="0" borderId="78" xfId="0" applyFont="1" applyBorder="1" applyAlignment="1">
      <alignment horizontal="center" vertical="center"/>
    </xf>
    <xf numFmtId="0" fontId="14" fillId="0" borderId="16" xfId="0" applyFont="1" applyBorder="1" applyAlignment="1">
      <alignment horizontal="center" vertical="center"/>
    </xf>
    <xf numFmtId="0" fontId="14" fillId="0" borderId="79" xfId="0" applyFont="1" applyBorder="1" applyAlignment="1">
      <alignment horizontal="center" vertical="center"/>
    </xf>
    <xf numFmtId="0" fontId="14" fillId="0" borderId="41" xfId="0" applyFont="1" applyBorder="1" applyAlignment="1">
      <alignment horizontal="center" vertical="center"/>
    </xf>
    <xf numFmtId="179" fontId="30" fillId="6" borderId="72" xfId="0" applyNumberFormat="1" applyFont="1" applyFill="1" applyBorder="1" applyAlignment="1">
      <alignment horizontal="center" vertical="center"/>
    </xf>
    <xf numFmtId="179" fontId="30" fillId="6" borderId="73" xfId="0" applyNumberFormat="1" applyFont="1" applyFill="1" applyBorder="1" applyAlignment="1">
      <alignment horizontal="center" vertical="center"/>
    </xf>
    <xf numFmtId="179" fontId="30" fillId="6" borderId="74" xfId="0" applyNumberFormat="1" applyFont="1" applyFill="1" applyBorder="1" applyAlignment="1">
      <alignment horizontal="center" vertical="center"/>
    </xf>
    <xf numFmtId="179" fontId="30" fillId="6" borderId="75" xfId="0" applyNumberFormat="1" applyFont="1" applyFill="1" applyBorder="1" applyAlignment="1">
      <alignment horizontal="center" vertical="center"/>
    </xf>
    <xf numFmtId="179" fontId="30" fillId="6" borderId="38" xfId="0" applyNumberFormat="1" applyFont="1" applyFill="1" applyBorder="1" applyAlignment="1">
      <alignment horizontal="center" vertical="center"/>
    </xf>
    <xf numFmtId="179" fontId="30" fillId="6" borderId="76" xfId="0" applyNumberFormat="1" applyFont="1" applyFill="1" applyBorder="1" applyAlignment="1">
      <alignment horizontal="center" vertical="center"/>
    </xf>
    <xf numFmtId="177" fontId="30" fillId="4" borderId="72" xfId="0" applyNumberFormat="1" applyFont="1" applyFill="1" applyBorder="1" applyAlignment="1">
      <alignment horizontal="center" vertical="center"/>
    </xf>
    <xf numFmtId="177" fontId="30" fillId="4" borderId="73" xfId="0" applyNumberFormat="1" applyFont="1" applyFill="1" applyBorder="1" applyAlignment="1">
      <alignment horizontal="center" vertical="center"/>
    </xf>
    <xf numFmtId="177" fontId="30" fillId="4" borderId="74" xfId="0" applyNumberFormat="1" applyFont="1" applyFill="1" applyBorder="1" applyAlignment="1">
      <alignment horizontal="center" vertical="center"/>
    </xf>
    <xf numFmtId="177" fontId="30" fillId="4" borderId="75" xfId="0" applyNumberFormat="1" applyFont="1" applyFill="1" applyBorder="1" applyAlignment="1">
      <alignment horizontal="center" vertical="center"/>
    </xf>
    <xf numFmtId="177" fontId="30" fillId="4" borderId="38" xfId="0" applyNumberFormat="1" applyFont="1" applyFill="1" applyBorder="1" applyAlignment="1">
      <alignment horizontal="center" vertical="center"/>
    </xf>
    <xf numFmtId="177" fontId="30" fillId="4" borderId="76" xfId="0" applyNumberFormat="1" applyFont="1" applyFill="1" applyBorder="1" applyAlignment="1">
      <alignment horizontal="center" vertical="center"/>
    </xf>
    <xf numFmtId="177" fontId="30" fillId="3" borderId="37" xfId="0" applyNumberFormat="1" applyFont="1" applyFill="1" applyBorder="1" applyAlignment="1">
      <alignment horizontal="right" vertical="center"/>
    </xf>
    <xf numFmtId="177" fontId="30" fillId="3" borderId="61" xfId="0" applyNumberFormat="1" applyFont="1" applyFill="1" applyBorder="1" applyAlignment="1">
      <alignment horizontal="right" vertical="center"/>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30" fillId="0" borderId="31"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30" fillId="0" borderId="39" xfId="0" applyFont="1" applyBorder="1" applyAlignment="1">
      <alignment horizontal="left" vertical="center" wrapText="1"/>
    </xf>
    <xf numFmtId="0" fontId="30" fillId="0" borderId="40" xfId="0" applyFont="1" applyBorder="1" applyAlignment="1">
      <alignment horizontal="left" vertical="center" wrapText="1"/>
    </xf>
    <xf numFmtId="0" fontId="18" fillId="0" borderId="0" xfId="0" applyFont="1" applyFill="1" applyAlignment="1">
      <alignment horizontal="center" vertical="center"/>
    </xf>
    <xf numFmtId="0" fontId="28" fillId="0" borderId="29" xfId="0" applyFont="1"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14" fillId="0" borderId="59" xfId="0" applyFont="1" applyBorder="1" applyAlignment="1">
      <alignment horizontal="left" vertical="center"/>
    </xf>
    <xf numFmtId="0" fontId="14" fillId="0" borderId="62"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63" xfId="0" applyFont="1" applyBorder="1" applyAlignment="1">
      <alignment horizontal="left" vertical="center"/>
    </xf>
    <xf numFmtId="0" fontId="14" fillId="0" borderId="29" xfId="0" applyFont="1" applyBorder="1" applyAlignment="1">
      <alignment horizontal="left" vertical="center"/>
    </xf>
    <xf numFmtId="0" fontId="14" fillId="0" borderId="22" xfId="0" applyFont="1" applyBorder="1" applyAlignment="1">
      <alignment horizontal="left" vertical="center"/>
    </xf>
    <xf numFmtId="0" fontId="14" fillId="0" borderId="56" xfId="0" applyFont="1" applyBorder="1" applyAlignment="1">
      <alignment horizontal="center" vertical="center"/>
    </xf>
    <xf numFmtId="0" fontId="14" fillId="0" borderId="57" xfId="0" applyFont="1" applyBorder="1" applyAlignment="1">
      <alignment horizontal="left" vertical="center"/>
    </xf>
    <xf numFmtId="0" fontId="14" fillId="0" borderId="57" xfId="0" applyFont="1" applyBorder="1" applyAlignment="1">
      <alignment horizontal="center" vertical="center" shrinkToFit="1"/>
    </xf>
    <xf numFmtId="0" fontId="14" fillId="0" borderId="5" xfId="0" applyFont="1" applyFill="1" applyBorder="1" applyAlignment="1">
      <alignment horizontal="center" vertical="center"/>
    </xf>
    <xf numFmtId="0" fontId="14" fillId="0" borderId="56"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37" xfId="0" applyFont="1" applyBorder="1" applyAlignment="1">
      <alignment horizontal="center" vertical="top"/>
    </xf>
    <xf numFmtId="0" fontId="14" fillId="0" borderId="61" xfId="0" applyFont="1" applyBorder="1" applyAlignment="1">
      <alignment horizontal="center" vertical="top"/>
    </xf>
    <xf numFmtId="0" fontId="14" fillId="0" borderId="36" xfId="0" applyFont="1" applyBorder="1" applyAlignment="1">
      <alignment horizontal="left" vertical="top"/>
    </xf>
    <xf numFmtId="0" fontId="14" fillId="0" borderId="59" xfId="0" applyFont="1" applyBorder="1" applyAlignment="1">
      <alignment horizontal="left" vertical="top"/>
    </xf>
    <xf numFmtId="0" fontId="30" fillId="2" borderId="35" xfId="0" applyFont="1" applyFill="1" applyBorder="1" applyAlignment="1">
      <alignment horizontal="center" vertical="center"/>
    </xf>
    <xf numFmtId="0" fontId="30" fillId="2" borderId="36" xfId="0" applyFont="1" applyFill="1" applyBorder="1" applyAlignment="1">
      <alignment horizontal="center" vertical="center"/>
    </xf>
    <xf numFmtId="0" fontId="30" fillId="0" borderId="57" xfId="0" applyFont="1" applyBorder="1" applyAlignment="1">
      <alignment horizontal="left" vertical="center"/>
    </xf>
    <xf numFmtId="0" fontId="30" fillId="0" borderId="0" xfId="0" applyFont="1" applyFill="1" applyAlignment="1">
      <alignment horizontal="left" vertical="center" wrapText="1"/>
    </xf>
    <xf numFmtId="0" fontId="30" fillId="0" borderId="0" xfId="0" applyFont="1" applyFill="1" applyAlignment="1">
      <alignment horizontal="left" vertical="center"/>
    </xf>
    <xf numFmtId="0" fontId="19" fillId="0" borderId="36" xfId="0" applyFont="1" applyFill="1" applyBorder="1" applyAlignment="1">
      <alignment horizontal="left" vertical="center" wrapText="1"/>
    </xf>
    <xf numFmtId="0" fontId="14" fillId="0" borderId="34"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71" xfId="0" applyFont="1" applyBorder="1" applyAlignment="1">
      <alignment horizontal="center" vertical="center" wrapText="1"/>
    </xf>
    <xf numFmtId="0" fontId="30" fillId="0" borderId="89" xfId="0" applyFont="1" applyFill="1" applyBorder="1" applyAlignment="1">
      <alignment horizontal="center" vertical="center" wrapText="1"/>
    </xf>
    <xf numFmtId="0" fontId="30" fillId="0" borderId="66" xfId="0" applyFont="1" applyFill="1" applyBorder="1" applyAlignment="1">
      <alignment horizontal="center" vertical="center" wrapText="1"/>
    </xf>
    <xf numFmtId="0" fontId="30" fillId="0" borderId="90"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14" fillId="0" borderId="37" xfId="0" applyFont="1" applyFill="1" applyBorder="1" applyAlignment="1">
      <alignment horizontal="left" vertical="center" wrapText="1"/>
    </xf>
    <xf numFmtId="0" fontId="31" fillId="0" borderId="36" xfId="0" applyFont="1" applyBorder="1" applyAlignment="1">
      <alignment horizontal="left" vertical="center" wrapText="1"/>
    </xf>
    <xf numFmtId="0" fontId="31" fillId="0" borderId="36" xfId="0" applyFont="1" applyBorder="1" applyAlignment="1">
      <alignment horizontal="left" vertical="center"/>
    </xf>
    <xf numFmtId="0" fontId="30" fillId="0" borderId="24" xfId="0" applyFont="1" applyBorder="1" applyAlignment="1">
      <alignment vertical="center" wrapText="1"/>
    </xf>
    <xf numFmtId="38" fontId="29" fillId="0" borderId="34" xfId="1" applyFont="1" applyFill="1" applyBorder="1" applyAlignment="1">
      <alignment horizontal="center" vertical="center"/>
    </xf>
    <xf numFmtId="38" fontId="29" fillId="0" borderId="30" xfId="1" applyFont="1" applyFill="1" applyBorder="1" applyAlignment="1">
      <alignment horizontal="center" vertical="center"/>
    </xf>
    <xf numFmtId="38" fontId="29" fillId="0" borderId="80" xfId="1" applyFont="1" applyFill="1" applyBorder="1" applyAlignment="1">
      <alignment horizontal="center" vertical="center"/>
    </xf>
    <xf numFmtId="0" fontId="19" fillId="0" borderId="36" xfId="0" applyFont="1" applyBorder="1" applyAlignment="1">
      <alignment horizontal="center" vertical="center"/>
    </xf>
    <xf numFmtId="0" fontId="14" fillId="0" borderId="77" xfId="0" applyFont="1" applyBorder="1" applyAlignment="1">
      <alignment horizontal="left" vertical="center" wrapText="1"/>
    </xf>
    <xf numFmtId="0" fontId="14" fillId="0" borderId="83" xfId="0" applyFont="1" applyBorder="1" applyAlignment="1">
      <alignment horizontal="left" vertical="center" wrapText="1"/>
    </xf>
    <xf numFmtId="0" fontId="14" fillId="0" borderId="84" xfId="0" applyFont="1" applyBorder="1" applyAlignment="1">
      <alignment horizontal="left" vertical="center" wrapText="1"/>
    </xf>
    <xf numFmtId="0" fontId="30" fillId="0" borderId="77" xfId="0" applyFont="1" applyBorder="1" applyAlignment="1">
      <alignment horizontal="lef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10" xfId="0" applyFont="1" applyBorder="1" applyAlignment="1">
      <alignment horizontal="left" vertical="center"/>
    </xf>
    <xf numFmtId="0" fontId="0" fillId="0" borderId="0" xfId="0" applyFont="1" applyBorder="1" applyAlignment="1">
      <alignment horizontal="left" vertical="center"/>
    </xf>
    <xf numFmtId="0" fontId="0" fillId="0" borderId="25" xfId="0" applyFont="1" applyBorder="1" applyAlignment="1">
      <alignment horizontal="left" vertical="center"/>
    </xf>
    <xf numFmtId="0" fontId="25" fillId="0" borderId="0" xfId="0" applyFont="1" applyBorder="1" applyAlignment="1">
      <alignment horizontal="center" vertical="center"/>
    </xf>
    <xf numFmtId="0" fontId="25" fillId="0" borderId="25" xfId="0" applyFont="1" applyBorder="1" applyAlignment="1">
      <alignment horizontal="center"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25" xfId="0" applyBorder="1" applyAlignment="1">
      <alignment horizontal="left" vertical="center"/>
    </xf>
    <xf numFmtId="0" fontId="6" fillId="0" borderId="0" xfId="0" applyFont="1" applyBorder="1" applyAlignment="1">
      <alignment horizontal="center" vertical="center"/>
    </xf>
    <xf numFmtId="0" fontId="6" fillId="0" borderId="25" xfId="0" applyFont="1" applyBorder="1" applyAlignment="1">
      <alignment horizontal="center" vertical="center"/>
    </xf>
    <xf numFmtId="0" fontId="21" fillId="0" borderId="10" xfId="0" applyFont="1" applyBorder="1" applyAlignment="1">
      <alignment horizontal="center" vertical="center" shrinkToFit="1"/>
    </xf>
    <xf numFmtId="0" fontId="0" fillId="0" borderId="0" xfId="0" applyBorder="1" applyAlignment="1">
      <alignment horizontal="center" vertical="center" shrinkToFit="1"/>
    </xf>
    <xf numFmtId="0" fontId="0" fillId="0" borderId="25"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6" fillId="0" borderId="10" xfId="0" applyFont="1" applyBorder="1" applyAlignment="1">
      <alignment horizontal="center" vertical="center" wrapText="1"/>
    </xf>
    <xf numFmtId="0" fontId="0" fillId="0" borderId="0" xfId="0" applyAlignment="1">
      <alignment horizontal="center" vertical="center"/>
    </xf>
    <xf numFmtId="0" fontId="0" fillId="0" borderId="25" xfId="0" applyBorder="1" applyAlignment="1">
      <alignment horizontal="center" vertical="center"/>
    </xf>
    <xf numFmtId="182" fontId="5" fillId="0" borderId="0" xfId="0" applyNumberFormat="1" applyFont="1" applyAlignment="1">
      <alignment horizontal="right" vertical="center" shrinkToFit="1"/>
    </xf>
    <xf numFmtId="182" fontId="0" fillId="0" borderId="25" xfId="0" applyNumberFormat="1" applyBorder="1" applyAlignment="1">
      <alignment horizontal="right" vertical="center" shrinkToFit="1"/>
    </xf>
    <xf numFmtId="0" fontId="0" fillId="0" borderId="0" xfId="0" applyBorder="1" applyAlignment="1">
      <alignment horizontal="center" vertical="center"/>
    </xf>
    <xf numFmtId="0" fontId="0" fillId="0" borderId="10" xfId="0" applyBorder="1" applyAlignment="1">
      <alignment horizontal="left" vertical="center" wrapText="1"/>
    </xf>
    <xf numFmtId="0" fontId="0" fillId="0" borderId="0" xfId="0" applyAlignment="1">
      <alignment vertical="center" wrapText="1"/>
    </xf>
    <xf numFmtId="0" fontId="0" fillId="0" borderId="25" xfId="0" applyBorder="1" applyAlignment="1">
      <alignment vertical="center" wrapText="1"/>
    </xf>
    <xf numFmtId="0" fontId="0" fillId="0" borderId="10" xfId="0" applyBorder="1" applyAlignment="1">
      <alignment vertical="center" wrapText="1"/>
    </xf>
    <xf numFmtId="0" fontId="6" fillId="0" borderId="10" xfId="0" applyFont="1" applyBorder="1" applyAlignment="1">
      <alignment horizontal="center" vertical="center"/>
    </xf>
    <xf numFmtId="0" fontId="6" fillId="0" borderId="10" xfId="0" applyFont="1" applyBorder="1" applyAlignment="1">
      <alignment horizontal="left" vertical="center"/>
    </xf>
    <xf numFmtId="0" fontId="0" fillId="0" borderId="0" xfId="0" applyAlignment="1">
      <alignment horizontal="left" vertical="center"/>
    </xf>
    <xf numFmtId="0" fontId="17" fillId="0" borderId="10" xfId="0" applyFont="1" applyBorder="1" applyAlignment="1">
      <alignment horizontal="left" vertical="center" wrapText="1" shrinkToFit="1"/>
    </xf>
    <xf numFmtId="0" fontId="7" fillId="0" borderId="0" xfId="0" applyFont="1" applyBorder="1" applyAlignment="1">
      <alignment horizontal="left" vertical="center" wrapText="1"/>
    </xf>
    <xf numFmtId="0" fontId="7" fillId="0" borderId="25" xfId="0" applyFont="1" applyBorder="1" applyAlignment="1">
      <alignment horizontal="left" vertical="center" wrapText="1"/>
    </xf>
    <xf numFmtId="0" fontId="7" fillId="0" borderId="10" xfId="0" applyFont="1" applyBorder="1" applyAlignment="1">
      <alignment horizontal="left" vertical="center" wrapText="1"/>
    </xf>
    <xf numFmtId="0" fontId="0" fillId="0" borderId="0" xfId="0" applyBorder="1" applyAlignment="1">
      <alignment horizontal="left"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0" fillId="0" borderId="45" xfId="0" applyBorder="1" applyAlignment="1">
      <alignment horizontal="left" vertical="center"/>
    </xf>
    <xf numFmtId="0" fontId="6" fillId="0" borderId="45" xfId="0" applyFont="1" applyBorder="1" applyAlignment="1">
      <alignment horizontal="center"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25" xfId="0" applyFont="1" applyBorder="1" applyAlignment="1">
      <alignment horizontal="left" vertical="center"/>
    </xf>
    <xf numFmtId="0" fontId="0" fillId="0" borderId="46" xfId="0" applyBorder="1" applyAlignment="1">
      <alignment horizontal="left" vertical="center" wrapText="1"/>
    </xf>
    <xf numFmtId="0" fontId="0" fillId="0" borderId="12"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27" xfId="0" applyBorder="1" applyAlignment="1">
      <alignment horizontal="left" vertical="center" wrapText="1"/>
    </xf>
    <xf numFmtId="0" fontId="6" fillId="0" borderId="46" xfId="0" applyFont="1" applyBorder="1" applyAlignment="1">
      <alignment horizontal="left" vertical="center"/>
    </xf>
    <xf numFmtId="0" fontId="6" fillId="0" borderId="12" xfId="0" applyFont="1" applyBorder="1" applyAlignment="1">
      <alignment horizontal="left" vertical="center"/>
    </xf>
    <xf numFmtId="0" fontId="6" fillId="0" borderId="47" xfId="0" applyFont="1" applyBorder="1" applyAlignment="1">
      <alignment horizontal="left" vertical="center"/>
    </xf>
    <xf numFmtId="0" fontId="17" fillId="0" borderId="26" xfId="0" applyFont="1" applyBorder="1" applyAlignment="1">
      <alignment horizontal="left" vertical="center" wrapText="1" shrinkToFit="1"/>
    </xf>
    <xf numFmtId="0" fontId="7" fillId="0" borderId="13" xfId="0" applyFont="1" applyBorder="1" applyAlignment="1">
      <alignment horizontal="left" vertical="center" wrapText="1"/>
    </xf>
    <xf numFmtId="0" fontId="7" fillId="0" borderId="27" xfId="0" applyFont="1" applyBorder="1" applyAlignment="1">
      <alignment horizontal="left" vertical="center" wrapText="1"/>
    </xf>
    <xf numFmtId="0" fontId="0" fillId="0" borderId="14" xfId="0" applyBorder="1" applyAlignment="1">
      <alignment horizontal="center" vertical="center"/>
    </xf>
    <xf numFmtId="0" fontId="0" fillId="0" borderId="48" xfId="0" applyBorder="1" applyAlignment="1">
      <alignment horizontal="center" vertical="center"/>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6"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180" fontId="0" fillId="0" borderId="13" xfId="0" applyNumberFormat="1" applyBorder="1" applyAlignment="1">
      <alignment horizontal="right" vertical="center" shrinkToFit="1"/>
    </xf>
    <xf numFmtId="180" fontId="0" fillId="0" borderId="27" xfId="0" applyNumberFormat="1" applyBorder="1" applyAlignment="1">
      <alignment horizontal="right" vertical="center" shrinkToFit="1"/>
    </xf>
    <xf numFmtId="0" fontId="0" fillId="0" borderId="15" xfId="0" applyBorder="1" applyAlignment="1">
      <alignment horizontal="center" vertical="center"/>
    </xf>
    <xf numFmtId="0" fontId="0" fillId="0" borderId="22" xfId="0"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0" fillId="0" borderId="11" xfId="0" applyBorder="1" applyAlignment="1">
      <alignment horizontal="right" vertical="top"/>
    </xf>
    <xf numFmtId="0" fontId="0" fillId="0" borderId="9" xfId="0" applyBorder="1" applyAlignment="1">
      <alignment horizontal="right" vertical="top"/>
    </xf>
    <xf numFmtId="0" fontId="0" fillId="0" borderId="11" xfId="0" applyBorder="1" applyAlignment="1">
      <alignment horizontal="center" vertical="center" wrapText="1"/>
    </xf>
    <xf numFmtId="0" fontId="0" fillId="0" borderId="9" xfId="0" applyBorder="1" applyAlignment="1">
      <alignment horizontal="center" vertical="center"/>
    </xf>
    <xf numFmtId="0" fontId="6" fillId="0" borderId="49" xfId="0" applyFont="1" applyBorder="1" applyAlignment="1">
      <alignment horizontal="center" vertical="center"/>
    </xf>
    <xf numFmtId="0" fontId="2" fillId="0" borderId="7" xfId="0" applyFont="1" applyBorder="1" applyAlignment="1">
      <alignment horizontal="center" vertical="center"/>
    </xf>
    <xf numFmtId="0" fontId="5"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50" xfId="0" applyFont="1" applyBorder="1" applyAlignment="1">
      <alignment horizontal="center" vertical="center" wrapText="1"/>
    </xf>
    <xf numFmtId="0" fontId="0" fillId="0" borderId="50"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0" xfId="0" applyFont="1" applyBorder="1" applyAlignment="1">
      <alignment horizontal="left" vertical="center" wrapText="1"/>
    </xf>
    <xf numFmtId="0" fontId="0" fillId="0" borderId="0" xfId="0" applyFont="1" applyBorder="1" applyAlignment="1">
      <alignment horizontal="left" vertical="center" wrapText="1"/>
    </xf>
    <xf numFmtId="0" fontId="0" fillId="0" borderId="25" xfId="0" applyFont="1" applyBorder="1" applyAlignment="1">
      <alignment horizontal="left" vertical="center" wrapText="1"/>
    </xf>
    <xf numFmtId="0" fontId="25" fillId="0" borderId="10" xfId="0" applyFont="1" applyBorder="1" applyAlignment="1">
      <alignment horizontal="center" vertical="center" wrapText="1"/>
    </xf>
    <xf numFmtId="0" fontId="0" fillId="0" borderId="0" xfId="0" applyFont="1" applyBorder="1" applyAlignment="1">
      <alignment horizontal="center" vertical="center"/>
    </xf>
    <xf numFmtId="0" fontId="0" fillId="0" borderId="25" xfId="0" applyFont="1" applyBorder="1" applyAlignment="1">
      <alignment horizontal="center" vertical="center"/>
    </xf>
    <xf numFmtId="182" fontId="27" fillId="0" borderId="0" xfId="0" applyNumberFormat="1" applyFont="1" applyBorder="1" applyAlignment="1">
      <alignment horizontal="right" vertical="center" shrinkToFit="1"/>
    </xf>
    <xf numFmtId="182" fontId="0" fillId="0" borderId="25" xfId="0" applyNumberFormat="1" applyFont="1" applyBorder="1" applyAlignment="1">
      <alignment horizontal="right" vertical="center" shrinkToFit="1"/>
    </xf>
    <xf numFmtId="0" fontId="4" fillId="0" borderId="0" xfId="0" applyFont="1" applyAlignment="1">
      <alignment horizontal="center" vertical="center"/>
    </xf>
    <xf numFmtId="0" fontId="0" fillId="0" borderId="14" xfId="0"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2" fillId="0" borderId="25"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6" fillId="0" borderId="4" xfId="0" applyFont="1" applyBorder="1" applyAlignment="1">
      <alignment horizontal="center" vertical="center"/>
    </xf>
    <xf numFmtId="0" fontId="0" fillId="0" borderId="5" xfId="0" applyBorder="1" applyAlignment="1">
      <alignment vertical="center"/>
    </xf>
    <xf numFmtId="0" fontId="6" fillId="0" borderId="10" xfId="0" applyFont="1" applyBorder="1" applyAlignment="1">
      <alignment horizontal="right" vertical="center"/>
    </xf>
    <xf numFmtId="0" fontId="8" fillId="0" borderId="0" xfId="0" applyFont="1" applyAlignment="1">
      <alignment horizontal="right" vertical="center"/>
    </xf>
    <xf numFmtId="180" fontId="6" fillId="0" borderId="0" xfId="0" applyNumberFormat="1" applyFont="1" applyBorder="1" applyAlignment="1">
      <alignment horizontal="center" vertical="center"/>
    </xf>
    <xf numFmtId="180" fontId="20" fillId="0" borderId="0" xfId="0" applyNumberFormat="1" applyFont="1" applyAlignment="1">
      <alignment horizontal="center" vertical="center"/>
    </xf>
    <xf numFmtId="180" fontId="20" fillId="0" borderId="25" xfId="0" applyNumberFormat="1" applyFont="1" applyBorder="1" applyAlignment="1">
      <alignment horizontal="center" vertical="center"/>
    </xf>
    <xf numFmtId="0" fontId="6" fillId="0" borderId="28" xfId="0" applyFont="1" applyBorder="1" applyAlignment="1">
      <alignment horizontal="right" vertical="center"/>
    </xf>
    <xf numFmtId="0" fontId="0" fillId="0" borderId="29" xfId="0" applyBorder="1" applyAlignment="1">
      <alignment horizontal="right" vertical="center"/>
    </xf>
    <xf numFmtId="0" fontId="6" fillId="0" borderId="29" xfId="0" applyFont="1" applyBorder="1" applyAlignment="1">
      <alignment vertical="center" shrinkToFit="1"/>
    </xf>
    <xf numFmtId="0" fontId="0" fillId="0" borderId="29" xfId="0" applyBorder="1" applyAlignment="1">
      <alignment vertical="center" shrinkToFit="1"/>
    </xf>
    <xf numFmtId="0" fontId="0" fillId="0" borderId="22" xfId="0" applyBorder="1" applyAlignment="1">
      <alignment vertical="center" shrinkToFit="1"/>
    </xf>
    <xf numFmtId="177" fontId="6" fillId="3" borderId="44" xfId="0" applyNumberFormat="1" applyFont="1" applyFill="1" applyBorder="1" applyAlignment="1">
      <alignment horizontal="right" vertical="center"/>
    </xf>
    <xf numFmtId="177" fontId="6" fillId="3" borderId="43" xfId="0" applyNumberFormat="1" applyFont="1" applyFill="1" applyBorder="1" applyAlignment="1">
      <alignment horizontal="right" vertical="center"/>
    </xf>
    <xf numFmtId="0" fontId="14" fillId="0" borderId="24" xfId="0" applyFont="1" applyFill="1" applyBorder="1" applyAlignment="1">
      <alignment horizontal="left" vertical="center" wrapText="1"/>
    </xf>
    <xf numFmtId="0" fontId="36" fillId="0" borderId="0" xfId="2" applyFont="1" applyFill="1" applyAlignment="1">
      <alignment vertical="center"/>
    </xf>
    <xf numFmtId="0" fontId="36" fillId="0" borderId="0" xfId="2" applyFont="1" applyFill="1" applyBorder="1" applyAlignment="1">
      <alignment horizontal="justify" vertical="center" wrapText="1"/>
    </xf>
    <xf numFmtId="0" fontId="36" fillId="0" borderId="0" xfId="2" applyFont="1" applyFill="1" applyBorder="1" applyAlignment="1">
      <alignment vertical="center"/>
    </xf>
    <xf numFmtId="0" fontId="36" fillId="0" borderId="0" xfId="2" applyFont="1" applyFill="1" applyBorder="1" applyAlignment="1">
      <alignment vertical="center" wrapText="1"/>
    </xf>
    <xf numFmtId="0" fontId="36" fillId="0" borderId="0" xfId="2" applyFont="1" applyFill="1" applyBorder="1" applyAlignment="1">
      <alignment horizontal="left" vertical="center"/>
    </xf>
    <xf numFmtId="0" fontId="36" fillId="0" borderId="0" xfId="2" applyFont="1" applyFill="1" applyBorder="1" applyAlignment="1" applyProtection="1">
      <alignment vertical="center"/>
    </xf>
    <xf numFmtId="0" fontId="38" fillId="0" borderId="0" xfId="2" applyFont="1" applyFill="1" applyBorder="1" applyAlignment="1" applyProtection="1">
      <alignment vertical="center"/>
    </xf>
    <xf numFmtId="0" fontId="38" fillId="0" borderId="0" xfId="2" applyFont="1" applyFill="1" applyBorder="1" applyAlignment="1" applyProtection="1">
      <alignment horizontal="justify" vertical="center" wrapText="1"/>
    </xf>
    <xf numFmtId="0" fontId="38" fillId="0" borderId="0" xfId="2" applyFont="1" applyFill="1" applyBorder="1" applyAlignment="1" applyProtection="1">
      <alignment vertical="center" wrapText="1"/>
    </xf>
    <xf numFmtId="0" fontId="38" fillId="0" borderId="0" xfId="2" applyFont="1" applyFill="1" applyBorder="1" applyAlignment="1" applyProtection="1">
      <alignment horizontal="left" vertical="center"/>
    </xf>
    <xf numFmtId="0" fontId="36" fillId="0" borderId="0" xfId="2" applyFont="1" applyFill="1" applyAlignment="1" applyProtection="1">
      <alignment vertical="center"/>
    </xf>
    <xf numFmtId="185" fontId="38" fillId="7" borderId="16" xfId="2" applyNumberFormat="1" applyFont="1" applyFill="1" applyBorder="1" applyAlignment="1" applyProtection="1">
      <alignment horizontal="center" vertical="center"/>
    </xf>
    <xf numFmtId="185" fontId="38" fillId="7" borderId="15" xfId="2" applyNumberFormat="1" applyFont="1" applyFill="1" applyBorder="1" applyAlignment="1" applyProtection="1">
      <alignment horizontal="center" vertical="center"/>
    </xf>
    <xf numFmtId="185" fontId="38" fillId="7" borderId="14" xfId="2" applyNumberFormat="1" applyFont="1" applyFill="1" applyBorder="1" applyAlignment="1" applyProtection="1">
      <alignment horizontal="center" vertical="center"/>
    </xf>
    <xf numFmtId="0" fontId="38" fillId="0" borderId="0" xfId="2" applyFont="1" applyFill="1" applyBorder="1" applyAlignment="1" applyProtection="1">
      <alignment horizontal="center" vertical="center"/>
    </xf>
    <xf numFmtId="186" fontId="38" fillId="0" borderId="16" xfId="2" applyNumberFormat="1" applyFont="1" applyFill="1" applyBorder="1" applyAlignment="1" applyProtection="1">
      <alignment horizontal="center" vertical="center"/>
    </xf>
    <xf numFmtId="186" fontId="38" fillId="0" borderId="15" xfId="2" applyNumberFormat="1" applyFont="1" applyFill="1" applyBorder="1" applyAlignment="1" applyProtection="1">
      <alignment horizontal="center" vertical="center"/>
    </xf>
    <xf numFmtId="186" fontId="38" fillId="0" borderId="14" xfId="2" applyNumberFormat="1" applyFont="1" applyFill="1" applyBorder="1" applyAlignment="1" applyProtection="1">
      <alignment horizontal="center" vertical="center"/>
    </xf>
    <xf numFmtId="0" fontId="38" fillId="0" borderId="16" xfId="2" applyFont="1" applyFill="1" applyBorder="1" applyAlignment="1" applyProtection="1">
      <alignment horizontal="center" vertical="center"/>
    </xf>
    <xf numFmtId="0" fontId="38" fillId="0" borderId="15" xfId="2" applyFont="1" applyFill="1" applyBorder="1" applyAlignment="1" applyProtection="1">
      <alignment horizontal="center" vertical="center"/>
    </xf>
    <xf numFmtId="0" fontId="38" fillId="0" borderId="14" xfId="2" applyFont="1" applyFill="1" applyBorder="1" applyAlignment="1" applyProtection="1">
      <alignment horizontal="center" vertical="center"/>
    </xf>
    <xf numFmtId="0" fontId="38" fillId="0" borderId="29" xfId="2" applyFont="1" applyFill="1" applyBorder="1" applyAlignment="1" applyProtection="1">
      <alignment horizontal="center" vertical="center"/>
    </xf>
    <xf numFmtId="0" fontId="38" fillId="0" borderId="0" xfId="2" applyFont="1" applyFill="1" applyAlignment="1" applyProtection="1">
      <alignment vertical="center"/>
    </xf>
    <xf numFmtId="0" fontId="38" fillId="7" borderId="0" xfId="2" applyFont="1" applyFill="1" applyBorder="1" applyAlignment="1" applyProtection="1">
      <alignment vertical="center"/>
    </xf>
    <xf numFmtId="0" fontId="38" fillId="7" borderId="0" xfId="2" applyFont="1" applyFill="1" applyBorder="1" applyAlignment="1" applyProtection="1">
      <alignment horizontal="center" vertical="center"/>
    </xf>
    <xf numFmtId="187" fontId="38" fillId="7" borderId="0" xfId="2" applyNumberFormat="1" applyFont="1" applyFill="1" applyBorder="1" applyAlignment="1" applyProtection="1">
      <alignment horizontal="center" vertical="center"/>
    </xf>
    <xf numFmtId="188" fontId="38" fillId="0" borderId="16" xfId="2" applyNumberFormat="1" applyFont="1" applyFill="1" applyBorder="1" applyAlignment="1" applyProtection="1">
      <alignment horizontal="center" vertical="center"/>
    </xf>
    <xf numFmtId="188" fontId="38" fillId="0" borderId="15" xfId="2" applyNumberFormat="1" applyFont="1" applyFill="1" applyBorder="1" applyAlignment="1" applyProtection="1">
      <alignment horizontal="center" vertical="center"/>
    </xf>
    <xf numFmtId="188" fontId="38" fillId="0" borderId="14" xfId="2" applyNumberFormat="1" applyFont="1" applyFill="1" applyBorder="1" applyAlignment="1" applyProtection="1">
      <alignment horizontal="center" vertical="center"/>
    </xf>
    <xf numFmtId="0" fontId="38" fillId="7" borderId="0" xfId="2" applyFont="1" applyFill="1" applyBorder="1" applyAlignment="1" applyProtection="1">
      <alignment horizontal="left" vertical="center"/>
    </xf>
    <xf numFmtId="0" fontId="38" fillId="0" borderId="0" xfId="2" applyFont="1" applyFill="1" applyBorder="1" applyAlignment="1" applyProtection="1">
      <alignment horizontal="right" vertical="center"/>
    </xf>
    <xf numFmtId="0" fontId="40" fillId="0" borderId="0" xfId="2" applyFont="1" applyFill="1" applyBorder="1" applyAlignment="1" applyProtection="1">
      <alignment vertical="center"/>
    </xf>
    <xf numFmtId="0" fontId="38" fillId="8" borderId="16" xfId="2" applyFont="1" applyFill="1" applyBorder="1" applyAlignment="1" applyProtection="1">
      <alignment horizontal="center" vertical="center"/>
      <protection locked="0"/>
    </xf>
    <xf numFmtId="0" fontId="38" fillId="8" borderId="14" xfId="2" applyFont="1" applyFill="1" applyBorder="1" applyAlignment="1" applyProtection="1">
      <alignment horizontal="center" vertical="center"/>
      <protection locked="0"/>
    </xf>
    <xf numFmtId="186" fontId="38" fillId="7" borderId="0" xfId="2" applyNumberFormat="1" applyFont="1" applyFill="1" applyBorder="1" applyAlignment="1" applyProtection="1">
      <alignment vertical="center"/>
    </xf>
    <xf numFmtId="0" fontId="38" fillId="7" borderId="0" xfId="2" applyFont="1" applyFill="1" applyBorder="1" applyAlignment="1" applyProtection="1">
      <alignment horizontal="right" vertical="center"/>
    </xf>
    <xf numFmtId="0" fontId="38" fillId="7" borderId="0" xfId="2" applyFont="1" applyFill="1" applyBorder="1" applyAlignment="1" applyProtection="1">
      <alignment horizontal="center" vertical="center"/>
    </xf>
    <xf numFmtId="188" fontId="38" fillId="0" borderId="16" xfId="2" applyNumberFormat="1" applyFont="1" applyFill="1" applyBorder="1" applyAlignment="1" applyProtection="1">
      <alignment horizontal="right" vertical="center"/>
    </xf>
    <xf numFmtId="188" fontId="38" fillId="0" borderId="14" xfId="2" applyNumberFormat="1" applyFont="1" applyFill="1" applyBorder="1" applyAlignment="1" applyProtection="1">
      <alignment horizontal="right" vertical="center"/>
    </xf>
    <xf numFmtId="188" fontId="38" fillId="0" borderId="0" xfId="2" applyNumberFormat="1" applyFont="1" applyFill="1" applyAlignment="1" applyProtection="1">
      <alignment vertical="center"/>
    </xf>
    <xf numFmtId="188" fontId="38" fillId="0" borderId="0" xfId="2" applyNumberFormat="1" applyFont="1" applyFill="1" applyBorder="1" applyAlignment="1" applyProtection="1">
      <alignment vertical="center"/>
    </xf>
    <xf numFmtId="188" fontId="38" fillId="0" borderId="16" xfId="3" applyNumberFormat="1" applyFont="1" applyFill="1" applyBorder="1" applyAlignment="1" applyProtection="1">
      <alignment horizontal="right" vertical="center"/>
    </xf>
    <xf numFmtId="188" fontId="38" fillId="0" borderId="14" xfId="3" applyNumberFormat="1" applyFont="1" applyFill="1" applyBorder="1" applyAlignment="1" applyProtection="1">
      <alignment horizontal="right" vertical="center"/>
    </xf>
    <xf numFmtId="187" fontId="38" fillId="7" borderId="0" xfId="3" applyNumberFormat="1" applyFont="1" applyFill="1" applyBorder="1" applyAlignment="1" applyProtection="1">
      <alignment vertical="center"/>
    </xf>
    <xf numFmtId="188" fontId="38" fillId="8" borderId="16" xfId="3" applyNumberFormat="1" applyFont="1" applyFill="1" applyBorder="1" applyAlignment="1" applyProtection="1">
      <alignment horizontal="right" vertical="center"/>
      <protection locked="0"/>
    </xf>
    <xf numFmtId="188" fontId="38" fillId="8" borderId="14" xfId="3" applyNumberFormat="1" applyFont="1" applyFill="1" applyBorder="1" applyAlignment="1" applyProtection="1">
      <alignment horizontal="right" vertical="center"/>
      <protection locked="0"/>
    </xf>
    <xf numFmtId="188" fontId="38" fillId="8" borderId="16" xfId="2" applyNumberFormat="1" applyFont="1" applyFill="1" applyBorder="1" applyAlignment="1" applyProtection="1">
      <alignment horizontal="right" vertical="center"/>
      <protection locked="0"/>
    </xf>
    <xf numFmtId="188" fontId="38" fillId="8" borderId="14" xfId="2" applyNumberFormat="1" applyFont="1" applyFill="1" applyBorder="1" applyAlignment="1" applyProtection="1">
      <alignment horizontal="right" vertical="center"/>
      <protection locked="0"/>
    </xf>
    <xf numFmtId="187" fontId="38" fillId="7" borderId="0" xfId="3" applyNumberFormat="1" applyFont="1" applyFill="1" applyBorder="1" applyAlignment="1" applyProtection="1">
      <alignment horizontal="right" vertical="center"/>
    </xf>
    <xf numFmtId="178" fontId="38" fillId="7" borderId="0" xfId="2" applyNumberFormat="1" applyFont="1" applyFill="1" applyBorder="1" applyAlignment="1" applyProtection="1">
      <alignment horizontal="center" vertical="center"/>
    </xf>
    <xf numFmtId="0" fontId="38" fillId="0" borderId="0" xfId="2" applyFont="1" applyFill="1" applyBorder="1" applyAlignment="1" applyProtection="1">
      <alignment horizontal="centerContinuous" vertical="center"/>
    </xf>
    <xf numFmtId="0" fontId="36" fillId="0" borderId="0" xfId="2" applyFont="1" applyFill="1" applyBorder="1" applyAlignment="1" applyProtection="1">
      <alignment horizontal="center" vertical="center" wrapText="1"/>
    </xf>
    <xf numFmtId="0" fontId="38" fillId="0" borderId="0" xfId="2" applyFont="1" applyFill="1" applyBorder="1" applyAlignment="1" applyProtection="1">
      <alignment horizontal="center" vertical="center"/>
    </xf>
    <xf numFmtId="0" fontId="36" fillId="0" borderId="0" xfId="2" applyFont="1" applyFill="1" applyBorder="1" applyAlignment="1" applyProtection="1">
      <alignment horizontal="left" vertical="center"/>
    </xf>
    <xf numFmtId="0" fontId="41" fillId="0" borderId="0" xfId="2" applyFont="1" applyFill="1" applyBorder="1" applyAlignment="1" applyProtection="1">
      <alignment vertical="center" shrinkToFit="1"/>
    </xf>
    <xf numFmtId="0" fontId="36" fillId="0" borderId="0" xfId="2" applyFont="1" applyFill="1" applyBorder="1" applyAlignment="1" applyProtection="1">
      <alignment vertical="center" shrinkToFit="1"/>
    </xf>
    <xf numFmtId="0" fontId="42" fillId="0" borderId="0" xfId="2" applyFont="1" applyFill="1" applyAlignment="1" applyProtection="1">
      <alignment vertical="center"/>
    </xf>
    <xf numFmtId="0" fontId="43" fillId="8" borderId="91" xfId="2" applyFont="1" applyFill="1" applyBorder="1" applyAlignment="1" applyProtection="1">
      <alignment horizontal="left" vertical="center" wrapText="1"/>
      <protection locked="0"/>
    </xf>
    <xf numFmtId="0" fontId="43" fillId="8" borderId="92" xfId="2" applyFont="1" applyFill="1" applyBorder="1" applyAlignment="1" applyProtection="1">
      <alignment horizontal="left" vertical="center" wrapText="1"/>
      <protection locked="0"/>
    </xf>
    <xf numFmtId="0" fontId="43" fillId="8" borderId="93" xfId="2" applyFont="1" applyFill="1" applyBorder="1" applyAlignment="1" applyProtection="1">
      <alignment horizontal="left" vertical="center" wrapText="1"/>
      <protection locked="0"/>
    </xf>
    <xf numFmtId="189" fontId="44" fillId="7" borderId="91" xfId="3" applyNumberFormat="1" applyFont="1" applyFill="1" applyBorder="1" applyAlignment="1" applyProtection="1">
      <alignment horizontal="center" vertical="center" wrapText="1"/>
    </xf>
    <xf numFmtId="189" fontId="44" fillId="7" borderId="93" xfId="3" applyNumberFormat="1" applyFont="1" applyFill="1" applyBorder="1" applyAlignment="1" applyProtection="1">
      <alignment horizontal="center" vertical="center" wrapText="1"/>
    </xf>
    <xf numFmtId="189" fontId="44" fillId="7" borderId="91" xfId="2" applyNumberFormat="1" applyFont="1" applyFill="1" applyBorder="1" applyAlignment="1" applyProtection="1">
      <alignment horizontal="center" vertical="center" wrapText="1"/>
    </xf>
    <xf numFmtId="189" fontId="44" fillId="7" borderId="93" xfId="2" applyNumberFormat="1" applyFont="1" applyFill="1" applyBorder="1" applyAlignment="1" applyProtection="1">
      <alignment horizontal="center" vertical="center" wrapText="1"/>
    </xf>
    <xf numFmtId="189" fontId="43" fillId="8" borderId="94" xfId="2" applyNumberFormat="1" applyFont="1" applyFill="1" applyBorder="1" applyAlignment="1" applyProtection="1">
      <alignment horizontal="center" vertical="center" shrinkToFit="1"/>
      <protection locked="0"/>
    </xf>
    <xf numFmtId="189" fontId="43" fillId="8" borderId="95" xfId="2" applyNumberFormat="1" applyFont="1" applyFill="1" applyBorder="1" applyAlignment="1" applyProtection="1">
      <alignment horizontal="center" vertical="center" shrinkToFit="1"/>
      <protection locked="0"/>
    </xf>
    <xf numFmtId="189" fontId="43" fillId="8" borderId="96" xfId="2" applyNumberFormat="1" applyFont="1" applyFill="1" applyBorder="1" applyAlignment="1" applyProtection="1">
      <alignment horizontal="center" vertical="center" shrinkToFit="1"/>
      <protection locked="0"/>
    </xf>
    <xf numFmtId="0" fontId="43" fillId="8" borderId="91" xfId="2" applyFont="1" applyFill="1" applyBorder="1" applyAlignment="1" applyProtection="1">
      <alignment horizontal="center" vertical="center" wrapText="1"/>
      <protection locked="0"/>
    </xf>
    <xf numFmtId="0" fontId="43" fillId="8" borderId="92" xfId="2" applyFont="1" applyFill="1" applyBorder="1" applyAlignment="1" applyProtection="1">
      <alignment horizontal="center" vertical="center" wrapText="1"/>
      <protection locked="0"/>
    </xf>
    <xf numFmtId="0" fontId="43" fillId="8" borderId="97" xfId="2" applyFont="1" applyFill="1" applyBorder="1" applyAlignment="1" applyProtection="1">
      <alignment horizontal="center" vertical="center" wrapText="1"/>
      <protection locked="0"/>
    </xf>
    <xf numFmtId="0" fontId="43" fillId="9" borderId="98" xfId="2" applyFont="1" applyFill="1" applyBorder="1" applyAlignment="1" applyProtection="1">
      <alignment horizontal="center" vertical="center" shrinkToFit="1"/>
      <protection locked="0"/>
    </xf>
    <xf numFmtId="0" fontId="43" fillId="9" borderId="92" xfId="2" applyFont="1" applyFill="1" applyBorder="1" applyAlignment="1" applyProtection="1">
      <alignment horizontal="center" vertical="center" shrinkToFit="1"/>
      <protection locked="0"/>
    </xf>
    <xf numFmtId="0" fontId="43" fillId="9" borderId="97" xfId="2" applyFont="1" applyFill="1" applyBorder="1" applyAlignment="1" applyProtection="1">
      <alignment horizontal="center" vertical="center" shrinkToFit="1"/>
      <protection locked="0"/>
    </xf>
    <xf numFmtId="0" fontId="43" fillId="9" borderId="98" xfId="2" applyFont="1" applyFill="1" applyBorder="1" applyAlignment="1" applyProtection="1">
      <alignment horizontal="center" vertical="center" wrapText="1"/>
      <protection locked="0"/>
    </xf>
    <xf numFmtId="0" fontId="43" fillId="9" borderId="97" xfId="2" applyFont="1" applyFill="1" applyBorder="1" applyAlignment="1" applyProtection="1">
      <alignment horizontal="center" vertical="center" wrapText="1"/>
      <protection locked="0"/>
    </xf>
    <xf numFmtId="0" fontId="36" fillId="9" borderId="98" xfId="2" applyFont="1" applyFill="1" applyBorder="1" applyAlignment="1" applyProtection="1">
      <alignment horizontal="center" vertical="center" wrapText="1"/>
      <protection locked="0"/>
    </xf>
    <xf numFmtId="0" fontId="36" fillId="9" borderId="93" xfId="2" applyFont="1" applyFill="1" applyBorder="1" applyAlignment="1" applyProtection="1">
      <alignment horizontal="center" vertical="center" wrapText="1"/>
      <protection locked="0"/>
    </xf>
    <xf numFmtId="0" fontId="43" fillId="0" borderId="99" xfId="2" applyFont="1" applyFill="1" applyBorder="1" applyAlignment="1" applyProtection="1">
      <alignment vertical="center"/>
    </xf>
    <xf numFmtId="0" fontId="43" fillId="8" borderId="100" xfId="2" applyFont="1" applyFill="1" applyBorder="1" applyAlignment="1" applyProtection="1">
      <alignment horizontal="left" vertical="center" wrapText="1"/>
      <protection locked="0"/>
    </xf>
    <xf numFmtId="0" fontId="43" fillId="8" borderId="15" xfId="2" applyFont="1" applyFill="1" applyBorder="1" applyAlignment="1" applyProtection="1">
      <alignment horizontal="left" vertical="center" wrapText="1"/>
      <protection locked="0"/>
    </xf>
    <xf numFmtId="0" fontId="43" fillId="8" borderId="101" xfId="2" applyFont="1" applyFill="1" applyBorder="1" applyAlignment="1" applyProtection="1">
      <alignment horizontal="left" vertical="center" wrapText="1"/>
      <protection locked="0"/>
    </xf>
    <xf numFmtId="189" fontId="44" fillId="7" borderId="100" xfId="3" applyNumberFormat="1" applyFont="1" applyFill="1" applyBorder="1" applyAlignment="1" applyProtection="1">
      <alignment horizontal="center" vertical="center" wrapText="1"/>
    </xf>
    <xf numFmtId="189" fontId="44" fillId="7" borderId="101" xfId="3" applyNumberFormat="1" applyFont="1" applyFill="1" applyBorder="1" applyAlignment="1" applyProtection="1">
      <alignment horizontal="center" vertical="center" wrapText="1"/>
    </xf>
    <xf numFmtId="189" fontId="44" fillId="7" borderId="100" xfId="2" applyNumberFormat="1" applyFont="1" applyFill="1" applyBorder="1" applyAlignment="1" applyProtection="1">
      <alignment horizontal="center" vertical="center" wrapText="1"/>
    </xf>
    <xf numFmtId="189" fontId="44" fillId="7" borderId="101" xfId="2" applyNumberFormat="1" applyFont="1" applyFill="1" applyBorder="1" applyAlignment="1" applyProtection="1">
      <alignment horizontal="center" vertical="center" wrapText="1"/>
    </xf>
    <xf numFmtId="189" fontId="43" fillId="8" borderId="102" xfId="2" applyNumberFormat="1" applyFont="1" applyFill="1" applyBorder="1" applyAlignment="1" applyProtection="1">
      <alignment horizontal="center" vertical="center" shrinkToFit="1"/>
      <protection locked="0"/>
    </xf>
    <xf numFmtId="189" fontId="43" fillId="8" borderId="8" xfId="2" applyNumberFormat="1" applyFont="1" applyFill="1" applyBorder="1" applyAlignment="1" applyProtection="1">
      <alignment horizontal="center" vertical="center" shrinkToFit="1"/>
      <protection locked="0"/>
    </xf>
    <xf numFmtId="189" fontId="43" fillId="8" borderId="103" xfId="2" applyNumberFormat="1" applyFont="1" applyFill="1" applyBorder="1" applyAlignment="1" applyProtection="1">
      <alignment horizontal="center" vertical="center" shrinkToFit="1"/>
      <protection locked="0"/>
    </xf>
    <xf numFmtId="0" fontId="43" fillId="8" borderId="100" xfId="2" applyFont="1" applyFill="1" applyBorder="1" applyAlignment="1" applyProtection="1">
      <alignment horizontal="center" vertical="center" wrapText="1"/>
      <protection locked="0"/>
    </xf>
    <xf numFmtId="0" fontId="43" fillId="8" borderId="15" xfId="2" applyFont="1" applyFill="1" applyBorder="1" applyAlignment="1" applyProtection="1">
      <alignment horizontal="center" vertical="center" wrapText="1"/>
      <protection locked="0"/>
    </xf>
    <xf numFmtId="0" fontId="43" fillId="8" borderId="14" xfId="2" applyFont="1" applyFill="1" applyBorder="1" applyAlignment="1" applyProtection="1">
      <alignment horizontal="center" vertical="center" wrapText="1"/>
      <protection locked="0"/>
    </xf>
    <xf numFmtId="0" fontId="43" fillId="9" borderId="16" xfId="2" applyFont="1" applyFill="1" applyBorder="1" applyAlignment="1" applyProtection="1">
      <alignment horizontal="center" vertical="center" shrinkToFit="1"/>
      <protection locked="0"/>
    </xf>
    <xf numFmtId="0" fontId="43" fillId="9" borderId="15" xfId="2" applyFont="1" applyFill="1" applyBorder="1" applyAlignment="1" applyProtection="1">
      <alignment horizontal="center" vertical="center" shrinkToFit="1"/>
      <protection locked="0"/>
    </xf>
    <xf numFmtId="0" fontId="43" fillId="9" borderId="14" xfId="2" applyFont="1" applyFill="1" applyBorder="1" applyAlignment="1" applyProtection="1">
      <alignment horizontal="center" vertical="center" shrinkToFit="1"/>
      <protection locked="0"/>
    </xf>
    <xf numFmtId="0" fontId="43" fillId="9" borderId="16" xfId="2" applyFont="1" applyFill="1" applyBorder="1" applyAlignment="1" applyProtection="1">
      <alignment horizontal="center" vertical="center" wrapText="1"/>
      <protection locked="0"/>
    </xf>
    <xf numFmtId="0" fontId="43" fillId="9" borderId="14" xfId="2" applyFont="1" applyFill="1" applyBorder="1" applyAlignment="1" applyProtection="1">
      <alignment horizontal="center" vertical="center" wrapText="1"/>
      <protection locked="0"/>
    </xf>
    <xf numFmtId="0" fontId="36" fillId="9" borderId="16" xfId="2" applyFont="1" applyFill="1" applyBorder="1" applyAlignment="1" applyProtection="1">
      <alignment horizontal="center" vertical="center" wrapText="1"/>
      <protection locked="0"/>
    </xf>
    <xf numFmtId="0" fontId="36" fillId="9" borderId="101" xfId="2" applyFont="1" applyFill="1" applyBorder="1" applyAlignment="1" applyProtection="1">
      <alignment horizontal="center" vertical="center" wrapText="1"/>
      <protection locked="0"/>
    </xf>
    <xf numFmtId="0" fontId="43" fillId="0" borderId="104" xfId="2" applyFont="1" applyFill="1" applyBorder="1" applyAlignment="1" applyProtection="1">
      <alignment vertical="center"/>
    </xf>
    <xf numFmtId="0" fontId="43" fillId="8" borderId="105" xfId="2" applyFont="1" applyFill="1" applyBorder="1" applyAlignment="1" applyProtection="1">
      <alignment horizontal="left" vertical="center" wrapText="1"/>
      <protection locked="0"/>
    </xf>
    <xf numFmtId="0" fontId="43" fillId="8" borderId="106" xfId="2" applyFont="1" applyFill="1" applyBorder="1" applyAlignment="1" applyProtection="1">
      <alignment horizontal="left" vertical="center" wrapText="1"/>
      <protection locked="0"/>
    </xf>
    <xf numFmtId="0" fontId="43" fillId="8" borderId="107" xfId="2" applyFont="1" applyFill="1" applyBorder="1" applyAlignment="1" applyProtection="1">
      <alignment horizontal="left" vertical="center" wrapText="1"/>
      <protection locked="0"/>
    </xf>
    <xf numFmtId="189" fontId="44" fillId="7" borderId="105" xfId="3" applyNumberFormat="1" applyFont="1" applyFill="1" applyBorder="1" applyAlignment="1" applyProtection="1">
      <alignment horizontal="center" vertical="center" wrapText="1"/>
    </xf>
    <xf numFmtId="189" fontId="44" fillId="7" borderId="107" xfId="3" applyNumberFormat="1" applyFont="1" applyFill="1" applyBorder="1" applyAlignment="1" applyProtection="1">
      <alignment horizontal="center" vertical="center" wrapText="1"/>
    </xf>
    <xf numFmtId="189" fontId="44" fillId="7" borderId="105" xfId="2" applyNumberFormat="1" applyFont="1" applyFill="1" applyBorder="1" applyAlignment="1" applyProtection="1">
      <alignment horizontal="center" vertical="center" wrapText="1"/>
    </xf>
    <xf numFmtId="189" fontId="44" fillId="7" borderId="107" xfId="2" applyNumberFormat="1" applyFont="1" applyFill="1" applyBorder="1" applyAlignment="1" applyProtection="1">
      <alignment horizontal="center" vertical="center" wrapText="1"/>
    </xf>
    <xf numFmtId="189" fontId="43" fillId="8" borderId="108" xfId="2" applyNumberFormat="1" applyFont="1" applyFill="1" applyBorder="1" applyAlignment="1" applyProtection="1">
      <alignment horizontal="center" vertical="center" shrinkToFit="1"/>
      <protection locked="0"/>
    </xf>
    <xf numFmtId="189" fontId="43" fillId="8" borderId="109" xfId="2" applyNumberFormat="1" applyFont="1" applyFill="1" applyBorder="1" applyAlignment="1" applyProtection="1">
      <alignment horizontal="center" vertical="center" shrinkToFit="1"/>
      <protection locked="0"/>
    </xf>
    <xf numFmtId="189" fontId="43" fillId="8" borderId="110" xfId="2" applyNumberFormat="1" applyFont="1" applyFill="1" applyBorder="1" applyAlignment="1" applyProtection="1">
      <alignment horizontal="center" vertical="center" shrinkToFit="1"/>
      <protection locked="0"/>
    </xf>
    <xf numFmtId="0" fontId="43" fillId="8" borderId="105" xfId="2" applyFont="1" applyFill="1" applyBorder="1" applyAlignment="1" applyProtection="1">
      <alignment horizontal="center" vertical="center" wrapText="1"/>
      <protection locked="0"/>
    </xf>
    <xf numFmtId="0" fontId="43" fillId="8" borderId="106" xfId="2" applyFont="1" applyFill="1" applyBorder="1" applyAlignment="1" applyProtection="1">
      <alignment horizontal="center" vertical="center" wrapText="1"/>
      <protection locked="0"/>
    </xf>
    <xf numFmtId="0" fontId="43" fillId="8" borderId="111" xfId="2" applyFont="1" applyFill="1" applyBorder="1" applyAlignment="1" applyProtection="1">
      <alignment horizontal="center" vertical="center" wrapText="1"/>
      <protection locked="0"/>
    </xf>
    <xf numFmtId="0" fontId="43" fillId="9" borderId="112" xfId="2" applyFont="1" applyFill="1" applyBorder="1" applyAlignment="1" applyProtection="1">
      <alignment horizontal="center" vertical="center" shrinkToFit="1"/>
      <protection locked="0"/>
    </xf>
    <xf numFmtId="0" fontId="43" fillId="9" borderId="106" xfId="2" applyFont="1" applyFill="1" applyBorder="1" applyAlignment="1" applyProtection="1">
      <alignment horizontal="center" vertical="center" shrinkToFit="1"/>
      <protection locked="0"/>
    </xf>
    <xf numFmtId="0" fontId="43" fillId="9" borderId="111" xfId="2" applyFont="1" applyFill="1" applyBorder="1" applyAlignment="1" applyProtection="1">
      <alignment horizontal="center" vertical="center" shrinkToFit="1"/>
      <protection locked="0"/>
    </xf>
    <xf numFmtId="0" fontId="43" fillId="9" borderId="112" xfId="2" applyFont="1" applyFill="1" applyBorder="1" applyAlignment="1" applyProtection="1">
      <alignment horizontal="center" vertical="center" wrapText="1"/>
      <protection locked="0"/>
    </xf>
    <xf numFmtId="0" fontId="43" fillId="9" borderId="111" xfId="2" applyFont="1" applyFill="1" applyBorder="1" applyAlignment="1" applyProtection="1">
      <alignment horizontal="center" vertical="center" wrapText="1"/>
      <protection locked="0"/>
    </xf>
    <xf numFmtId="0" fontId="36" fillId="9" borderId="112" xfId="2" applyFont="1" applyFill="1" applyBorder="1" applyAlignment="1" applyProtection="1">
      <alignment horizontal="center" vertical="center" wrapText="1"/>
      <protection locked="0"/>
    </xf>
    <xf numFmtId="0" fontId="36" fillId="9" borderId="107" xfId="2" applyFont="1" applyFill="1" applyBorder="1" applyAlignment="1" applyProtection="1">
      <alignment horizontal="center" vertical="center" wrapText="1"/>
      <protection locked="0"/>
    </xf>
    <xf numFmtId="0" fontId="43" fillId="0" borderId="113" xfId="2" applyFont="1" applyFill="1" applyBorder="1" applyAlignment="1" applyProtection="1">
      <alignment vertical="center"/>
    </xf>
    <xf numFmtId="0" fontId="43" fillId="0" borderId="44" xfId="2" applyFont="1" applyFill="1" applyBorder="1" applyAlignment="1" applyProtection="1">
      <alignment horizontal="center" vertical="center" wrapText="1"/>
    </xf>
    <xf numFmtId="0" fontId="36" fillId="0" borderId="94" xfId="2" applyFont="1" applyFill="1" applyBorder="1" applyAlignment="1" applyProtection="1">
      <alignment horizontal="center" vertical="center" wrapText="1"/>
    </xf>
    <xf numFmtId="0" fontId="36" fillId="0" borderId="96" xfId="2" applyFont="1" applyFill="1" applyBorder="1" applyAlignment="1" applyProtection="1">
      <alignment horizontal="center" vertical="center" wrapText="1"/>
    </xf>
    <xf numFmtId="0" fontId="43" fillId="0" borderId="95" xfId="2" applyNumberFormat="1" applyFont="1" applyFill="1" applyBorder="1" applyAlignment="1" applyProtection="1">
      <alignment horizontal="center" vertical="center" wrapText="1"/>
    </xf>
    <xf numFmtId="0" fontId="38" fillId="0" borderId="95" xfId="2" applyNumberFormat="1" applyFont="1" applyFill="1" applyBorder="1" applyAlignment="1" applyProtection="1">
      <alignment horizontal="center" vertical="center" wrapText="1"/>
    </xf>
    <xf numFmtId="0" fontId="38" fillId="0" borderId="94" xfId="2" applyNumberFormat="1" applyFont="1" applyFill="1" applyBorder="1" applyAlignment="1" applyProtection="1">
      <alignment horizontal="center" vertical="center" wrapText="1"/>
    </xf>
    <xf numFmtId="0" fontId="38" fillId="0" borderId="96" xfId="2" applyNumberFormat="1" applyFont="1" applyFill="1" applyBorder="1" applyAlignment="1" applyProtection="1">
      <alignment horizontal="center" vertical="center" wrapText="1"/>
    </xf>
    <xf numFmtId="0" fontId="43" fillId="0" borderId="114" xfId="2" applyFont="1" applyFill="1" applyBorder="1" applyAlignment="1" applyProtection="1">
      <alignment horizontal="center" vertical="center" wrapText="1"/>
    </xf>
    <xf numFmtId="0" fontId="43" fillId="0" borderId="115" xfId="2" applyFont="1" applyFill="1" applyBorder="1" applyAlignment="1" applyProtection="1">
      <alignment horizontal="center" vertical="center" wrapText="1"/>
    </xf>
    <xf numFmtId="0" fontId="43" fillId="0" borderId="116" xfId="2" applyFont="1" applyFill="1" applyBorder="1" applyAlignment="1" applyProtection="1">
      <alignment horizontal="center" vertical="center" wrapText="1"/>
    </xf>
    <xf numFmtId="0" fontId="43" fillId="0" borderId="117" xfId="2" applyFont="1" applyFill="1" applyBorder="1" applyAlignment="1" applyProtection="1">
      <alignment horizontal="center" vertical="center" wrapText="1"/>
    </xf>
    <xf numFmtId="0" fontId="43" fillId="0" borderId="43" xfId="2" applyFont="1" applyFill="1" applyBorder="1" applyAlignment="1" applyProtection="1">
      <alignment horizontal="center" vertical="center"/>
    </xf>
    <xf numFmtId="0" fontId="36" fillId="0" borderId="118" xfId="2" applyFont="1" applyFill="1" applyBorder="1" applyAlignment="1" applyProtection="1">
      <alignment horizontal="center" vertical="center" wrapText="1"/>
    </xf>
    <xf numFmtId="0" fontId="36" fillId="0" borderId="119" xfId="2" applyFont="1" applyFill="1" applyBorder="1" applyAlignment="1" applyProtection="1">
      <alignment horizontal="center" vertical="center" wrapText="1"/>
    </xf>
    <xf numFmtId="0" fontId="43" fillId="0" borderId="120" xfId="2" applyFont="1" applyFill="1" applyBorder="1" applyAlignment="1" applyProtection="1">
      <alignment horizontal="center" vertical="center"/>
    </xf>
    <xf numFmtId="0" fontId="38" fillId="0" borderId="7" xfId="2" applyFont="1" applyFill="1" applyBorder="1" applyAlignment="1" applyProtection="1">
      <alignment horizontal="center" vertical="center"/>
    </xf>
    <xf numFmtId="0" fontId="38" fillId="0" borderId="121" xfId="2" applyFont="1" applyFill="1" applyBorder="1" applyAlignment="1" applyProtection="1">
      <alignment horizontal="center" vertical="center"/>
    </xf>
    <xf numFmtId="0" fontId="38" fillId="0" borderId="120" xfId="2" applyFont="1" applyFill="1" applyBorder="1" applyAlignment="1" applyProtection="1">
      <alignment horizontal="center" vertical="center"/>
    </xf>
    <xf numFmtId="0" fontId="43" fillId="0" borderId="122" xfId="2" applyFont="1" applyFill="1" applyBorder="1" applyAlignment="1" applyProtection="1">
      <alignment horizontal="center" vertical="center" wrapText="1"/>
    </xf>
    <xf numFmtId="0" fontId="43" fillId="0" borderId="0" xfId="2" applyFont="1" applyFill="1" applyBorder="1" applyAlignment="1" applyProtection="1">
      <alignment horizontal="center" vertical="center" wrapText="1"/>
    </xf>
    <xf numFmtId="0" fontId="43" fillId="0" borderId="10" xfId="2" applyFont="1" applyFill="1" applyBorder="1" applyAlignment="1" applyProtection="1">
      <alignment horizontal="center" vertical="center" wrapText="1"/>
    </xf>
    <xf numFmtId="0" fontId="43" fillId="0" borderId="25" xfId="2" applyFont="1" applyFill="1" applyBorder="1" applyAlignment="1" applyProtection="1">
      <alignment horizontal="center" vertical="center" wrapText="1"/>
    </xf>
    <xf numFmtId="0" fontId="43" fillId="0" borderId="123" xfId="2" applyFont="1" applyFill="1" applyBorder="1" applyAlignment="1" applyProtection="1">
      <alignment horizontal="center" vertical="center"/>
    </xf>
    <xf numFmtId="0" fontId="43" fillId="0" borderId="18" xfId="2" applyFont="1" applyFill="1" applyBorder="1" applyAlignment="1" applyProtection="1">
      <alignment horizontal="center" vertical="center" wrapText="1"/>
    </xf>
    <xf numFmtId="0" fontId="36" fillId="0" borderId="120" xfId="2" applyFont="1" applyFill="1" applyBorder="1" applyAlignment="1" applyProtection="1">
      <alignment horizontal="center" vertical="center" wrapText="1"/>
    </xf>
    <xf numFmtId="0" fontId="36" fillId="0" borderId="121" xfId="2" applyFont="1" applyFill="1" applyBorder="1" applyAlignment="1" applyProtection="1">
      <alignment horizontal="center" vertical="center" wrapText="1"/>
    </xf>
    <xf numFmtId="0" fontId="43" fillId="0" borderId="100" xfId="2" applyFont="1" applyFill="1" applyBorder="1" applyAlignment="1" applyProtection="1">
      <alignment horizontal="center" vertical="center"/>
    </xf>
    <xf numFmtId="0" fontId="43" fillId="0" borderId="15" xfId="2" applyFont="1" applyFill="1" applyBorder="1" applyAlignment="1" applyProtection="1">
      <alignment horizontal="center" vertical="center"/>
    </xf>
    <xf numFmtId="0" fontId="43" fillId="0" borderId="101" xfId="2" applyFont="1" applyFill="1" applyBorder="1" applyAlignment="1" applyProtection="1">
      <alignment horizontal="center" vertical="center"/>
    </xf>
    <xf numFmtId="0" fontId="36" fillId="0" borderId="124" xfId="2" applyFont="1" applyFill="1" applyBorder="1" applyAlignment="1" applyProtection="1">
      <alignment horizontal="center" vertical="center" wrapText="1"/>
    </xf>
    <xf numFmtId="0" fontId="36" fillId="0" borderId="125" xfId="2" applyFont="1" applyFill="1" applyBorder="1" applyAlignment="1" applyProtection="1">
      <alignment horizontal="center" vertical="center" wrapText="1"/>
    </xf>
    <xf numFmtId="0" fontId="43" fillId="0" borderId="126" xfId="2" applyFont="1" applyFill="1" applyBorder="1" applyAlignment="1" applyProtection="1">
      <alignment horizontal="center" vertical="center"/>
    </xf>
    <xf numFmtId="0" fontId="43" fillId="0" borderId="127" xfId="2" quotePrefix="1" applyFont="1" applyFill="1" applyBorder="1" applyAlignment="1" applyProtection="1">
      <alignment horizontal="center" vertical="center"/>
    </xf>
    <xf numFmtId="0" fontId="43" fillId="0" borderId="128" xfId="2" applyFont="1" applyFill="1" applyBorder="1" applyAlignment="1" applyProtection="1">
      <alignment horizontal="center" vertical="center" wrapText="1"/>
    </xf>
    <xf numFmtId="0" fontId="43" fillId="0" borderId="126" xfId="2" applyFont="1" applyFill="1" applyBorder="1" applyAlignment="1" applyProtection="1">
      <alignment horizontal="center" vertical="center" wrapText="1"/>
    </xf>
    <xf numFmtId="0" fontId="43" fillId="0" borderId="129" xfId="2" applyFont="1" applyFill="1" applyBorder="1" applyAlignment="1" applyProtection="1">
      <alignment horizontal="center" vertical="center" wrapText="1"/>
    </xf>
    <xf numFmtId="0" fontId="43" fillId="0" borderId="130" xfId="2" applyFont="1" applyFill="1" applyBorder="1" applyAlignment="1" applyProtection="1">
      <alignment horizontal="center" vertical="center" wrapText="1"/>
    </xf>
    <xf numFmtId="0" fontId="43" fillId="0" borderId="44" xfId="2" applyFont="1" applyFill="1" applyBorder="1" applyAlignment="1" applyProtection="1">
      <alignment horizontal="center" vertical="center"/>
    </xf>
    <xf numFmtId="0" fontId="36" fillId="0" borderId="0" xfId="2" applyFont="1" applyFill="1" applyAlignment="1">
      <alignment horizontal="right" vertical="center"/>
    </xf>
    <xf numFmtId="0" fontId="36" fillId="0" borderId="0" xfId="2" applyFont="1" applyFill="1" applyAlignment="1" applyProtection="1">
      <alignment horizontal="right" vertical="center"/>
    </xf>
    <xf numFmtId="0" fontId="36" fillId="0" borderId="0" xfId="2" applyFont="1" applyFill="1" applyAlignment="1" applyProtection="1">
      <alignment horizontal="left" vertical="center"/>
    </xf>
    <xf numFmtId="0" fontId="44" fillId="0" borderId="0" xfId="2" applyFont="1" applyFill="1" applyAlignment="1">
      <alignment vertical="center"/>
    </xf>
    <xf numFmtId="0" fontId="44" fillId="0" borderId="0" xfId="2" applyFont="1" applyFill="1" applyAlignment="1">
      <alignment horizontal="right" vertical="center"/>
    </xf>
    <xf numFmtId="0" fontId="44" fillId="0" borderId="0" xfId="2" applyFont="1" applyFill="1" applyAlignment="1" applyProtection="1">
      <alignment vertical="center"/>
    </xf>
    <xf numFmtId="0" fontId="38" fillId="0" borderId="0" xfId="2" applyFont="1" applyProtection="1">
      <alignment vertical="center"/>
    </xf>
    <xf numFmtId="0" fontId="43" fillId="7" borderId="16" xfId="2" applyNumberFormat="1" applyFont="1" applyFill="1" applyBorder="1" applyAlignment="1" applyProtection="1">
      <alignment horizontal="center" vertical="center"/>
    </xf>
    <xf numFmtId="0" fontId="43" fillId="7" borderId="14" xfId="2" applyNumberFormat="1" applyFont="1" applyFill="1" applyBorder="1" applyAlignment="1" applyProtection="1">
      <alignment horizontal="center" vertical="center"/>
    </xf>
    <xf numFmtId="0" fontId="43" fillId="0" borderId="0" xfId="2" applyFont="1" applyProtection="1">
      <alignment vertical="center"/>
    </xf>
    <xf numFmtId="0" fontId="43" fillId="0" borderId="0" xfId="2" applyFont="1" applyFill="1" applyAlignment="1" applyProtection="1">
      <alignment horizontal="center" vertical="center"/>
    </xf>
    <xf numFmtId="0" fontId="43" fillId="0" borderId="0" xfId="2" applyFont="1" applyFill="1" applyAlignment="1" applyProtection="1">
      <alignment horizontal="right" vertical="center"/>
    </xf>
    <xf numFmtId="0" fontId="38" fillId="0" borderId="0" xfId="2" applyFont="1" applyFill="1" applyAlignment="1" applyProtection="1">
      <alignment horizontal="left" vertical="center"/>
    </xf>
    <xf numFmtId="0" fontId="43" fillId="0" borderId="0" xfId="2" applyFont="1" applyFill="1" applyAlignment="1" applyProtection="1">
      <alignment vertical="center"/>
    </xf>
    <xf numFmtId="0" fontId="45" fillId="7" borderId="0" xfId="2" applyFont="1" applyFill="1" applyAlignment="1" applyProtection="1">
      <alignment horizontal="center" vertical="center"/>
    </xf>
    <xf numFmtId="0" fontId="45" fillId="7" borderId="0" xfId="2" applyFont="1" applyFill="1" applyAlignment="1" applyProtection="1">
      <alignment vertical="center"/>
    </xf>
    <xf numFmtId="0" fontId="43" fillId="0" borderId="0" xfId="2" applyFont="1" applyBorder="1" applyAlignment="1" applyProtection="1">
      <alignment horizontal="center" vertical="center"/>
    </xf>
    <xf numFmtId="0" fontId="43" fillId="7" borderId="0" xfId="2" applyFont="1" applyFill="1" applyBorder="1" applyAlignment="1" applyProtection="1">
      <alignment horizontal="left" vertical="center"/>
    </xf>
    <xf numFmtId="186" fontId="43" fillId="7" borderId="0" xfId="2" applyNumberFormat="1" applyFont="1" applyFill="1" applyBorder="1" applyAlignment="1" applyProtection="1">
      <alignment vertical="center"/>
    </xf>
    <xf numFmtId="20" fontId="43" fillId="7" borderId="0" xfId="2" applyNumberFormat="1" applyFont="1" applyFill="1" applyBorder="1" applyAlignment="1" applyProtection="1">
      <alignment horizontal="center" vertical="center"/>
    </xf>
    <xf numFmtId="0" fontId="43" fillId="7" borderId="0" xfId="2" applyFont="1" applyFill="1" applyBorder="1" applyAlignment="1" applyProtection="1">
      <alignment horizontal="center" vertical="center"/>
    </xf>
    <xf numFmtId="20" fontId="43" fillId="7" borderId="0" xfId="2" applyNumberFormat="1" applyFont="1" applyFill="1" applyBorder="1" applyAlignment="1" applyProtection="1">
      <alignment vertical="center"/>
    </xf>
    <xf numFmtId="0" fontId="38" fillId="0" borderId="0" xfId="2" applyFont="1">
      <alignment vertical="center"/>
    </xf>
    <xf numFmtId="0" fontId="43" fillId="8" borderId="16" xfId="2" applyFont="1" applyFill="1" applyBorder="1" applyAlignment="1" applyProtection="1">
      <alignment horizontal="center" vertical="center"/>
      <protection locked="0"/>
    </xf>
    <xf numFmtId="0" fontId="43" fillId="8" borderId="14" xfId="2" applyFont="1" applyFill="1" applyBorder="1" applyAlignment="1" applyProtection="1">
      <alignment horizontal="center" vertical="center"/>
      <protection locked="0"/>
    </xf>
    <xf numFmtId="0" fontId="43" fillId="0" borderId="0" xfId="2" applyFont="1" applyAlignment="1" applyProtection="1">
      <alignment horizontal="right" vertical="center"/>
    </xf>
    <xf numFmtId="0" fontId="43" fillId="0" borderId="0" xfId="2" applyFont="1" applyAlignment="1" applyProtection="1">
      <alignment horizontal="center" vertical="center"/>
    </xf>
    <xf numFmtId="0" fontId="43" fillId="0" borderId="0" xfId="2" applyFont="1" applyBorder="1" applyProtection="1">
      <alignment vertical="center"/>
    </xf>
    <xf numFmtId="0" fontId="43" fillId="7" borderId="0" xfId="2" applyFont="1" applyFill="1" applyBorder="1" applyProtection="1">
      <alignment vertical="center"/>
    </xf>
    <xf numFmtId="0" fontId="43" fillId="7" borderId="0" xfId="2" applyFont="1" applyFill="1" applyBorder="1" applyAlignment="1" applyProtection="1">
      <alignment horizontal="centerContinuous" vertical="center"/>
    </xf>
    <xf numFmtId="0" fontId="38" fillId="7" borderId="0" xfId="2" applyFont="1" applyFill="1" applyBorder="1" applyAlignment="1" applyProtection="1">
      <alignment horizontal="centerContinuous" vertical="center"/>
    </xf>
    <xf numFmtId="0" fontId="44" fillId="7" borderId="0" xfId="2" applyFont="1" applyFill="1" applyBorder="1" applyAlignment="1" applyProtection="1">
      <alignment vertical="center"/>
    </xf>
    <xf numFmtId="0" fontId="43" fillId="7" borderId="0" xfId="2" applyFont="1" applyFill="1" applyBorder="1" applyAlignment="1" applyProtection="1">
      <alignment vertical="center"/>
    </xf>
    <xf numFmtId="0" fontId="44" fillId="0" borderId="0" xfId="2" applyFont="1" applyFill="1" applyAlignment="1" applyProtection="1">
      <alignment horizontal="right" vertical="center"/>
    </xf>
    <xf numFmtId="0" fontId="43" fillId="9" borderId="7" xfId="2" applyFont="1" applyFill="1" applyBorder="1" applyAlignment="1" applyProtection="1">
      <alignment horizontal="center" vertical="center"/>
      <protection locked="0"/>
    </xf>
    <xf numFmtId="0" fontId="43" fillId="0" borderId="0" xfId="2" quotePrefix="1" applyFont="1" applyFill="1" applyAlignment="1" applyProtection="1">
      <alignment horizontal="center" vertical="center"/>
    </xf>
    <xf numFmtId="0" fontId="44" fillId="0" borderId="0" xfId="2" applyFont="1" applyFill="1" applyAlignment="1" applyProtection="1">
      <alignment horizontal="center" vertical="center"/>
    </xf>
    <xf numFmtId="0" fontId="45" fillId="0" borderId="0" xfId="2" applyFont="1" applyFill="1" applyAlignment="1" applyProtection="1">
      <alignment horizontal="left" vertical="center"/>
    </xf>
    <xf numFmtId="0" fontId="45" fillId="0" borderId="0" xfId="2" applyFont="1" applyFill="1" applyAlignment="1" applyProtection="1">
      <alignment vertical="center"/>
    </xf>
    <xf numFmtId="0" fontId="44" fillId="0" borderId="0" xfId="2" applyFont="1" applyBorder="1" applyProtection="1">
      <alignment vertical="center"/>
    </xf>
    <xf numFmtId="0" fontId="44" fillId="7" borderId="0" xfId="2" applyFont="1" applyFill="1" applyBorder="1" applyProtection="1">
      <alignment vertical="center"/>
    </xf>
    <xf numFmtId="0" fontId="44" fillId="7" borderId="0" xfId="2" applyFont="1" applyFill="1" applyBorder="1" applyAlignment="1" applyProtection="1">
      <alignment horizontal="center" vertical="center"/>
    </xf>
    <xf numFmtId="0" fontId="44" fillId="7" borderId="0" xfId="2" applyFont="1" applyFill="1" applyBorder="1" applyAlignment="1" applyProtection="1">
      <alignment horizontal="right" vertical="center"/>
    </xf>
    <xf numFmtId="0" fontId="45" fillId="7" borderId="0" xfId="2" applyFont="1" applyFill="1" applyAlignment="1" applyProtection="1">
      <alignment horizontal="right" vertical="center"/>
    </xf>
    <xf numFmtId="0" fontId="45" fillId="0" borderId="0" xfId="2" applyFont="1" applyFill="1" applyAlignment="1" applyProtection="1">
      <alignment horizontal="right" vertical="center"/>
    </xf>
    <xf numFmtId="0" fontId="44" fillId="0" borderId="0" xfId="2" applyFont="1" applyFill="1" applyAlignment="1" applyProtection="1">
      <alignment horizontal="left" vertical="center"/>
    </xf>
    <xf numFmtId="0" fontId="44" fillId="8" borderId="0" xfId="2" applyFont="1" applyFill="1" applyAlignment="1" applyProtection="1">
      <alignment horizontal="center" vertical="center"/>
      <protection locked="0"/>
    </xf>
    <xf numFmtId="0" fontId="44" fillId="0" borderId="0" xfId="2" applyFont="1" applyFill="1" applyAlignment="1" applyProtection="1">
      <alignment horizontal="center" vertical="center"/>
    </xf>
    <xf numFmtId="0" fontId="43" fillId="0" borderId="0" xfId="2" applyFont="1" applyFill="1" applyAlignment="1">
      <alignment vertical="center"/>
    </xf>
    <xf numFmtId="0" fontId="44" fillId="9" borderId="0" xfId="2" applyFont="1" applyFill="1" applyAlignment="1" applyProtection="1">
      <alignment horizontal="center" vertical="center"/>
      <protection locked="0"/>
    </xf>
    <xf numFmtId="0" fontId="43" fillId="0" borderId="0" xfId="2" applyFont="1" applyFill="1" applyAlignment="1" applyProtection="1">
      <alignment horizontal="left" vertical="center"/>
    </xf>
  </cellXfs>
  <cellStyles count="4">
    <cellStyle name="桁区切り" xfId="1" builtinId="6"/>
    <cellStyle name="桁区切り 2" xfId="3"/>
    <cellStyle name="標準" xfId="0" builtinId="0"/>
    <cellStyle name="標準 2" xfId="2"/>
  </cellStyles>
  <dxfs count="4">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w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13</xdr:col>
      <xdr:colOff>1</xdr:colOff>
      <xdr:row>50</xdr:row>
      <xdr:rowOff>114300</xdr:rowOff>
    </xdr:from>
    <xdr:to>
      <xdr:col>14</xdr:col>
      <xdr:colOff>38101</xdr:colOff>
      <xdr:row>50</xdr:row>
      <xdr:rowOff>115888</xdr:rowOff>
    </xdr:to>
    <xdr:cxnSp macro="">
      <xdr:nvCxnSpPr>
        <xdr:cNvPr id="3" name="直線矢印コネクタ 2"/>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50</xdr:row>
      <xdr:rowOff>114299</xdr:rowOff>
    </xdr:from>
    <xdr:to>
      <xdr:col>14</xdr:col>
      <xdr:colOff>38100</xdr:colOff>
      <xdr:row>54</xdr:row>
      <xdr:rowOff>152403</xdr:rowOff>
    </xdr:to>
    <xdr:cxnSp macro="">
      <xdr:nvCxnSpPr>
        <xdr:cNvPr id="6" name="直線コネクタ 5"/>
        <xdr:cNvCxnSpPr/>
      </xdr:nvCxnSpPr>
      <xdr:spPr>
        <a:xfrm>
          <a:off x="5724525" y="16802099"/>
          <a:ext cx="0" cy="12192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67</xdr:row>
      <xdr:rowOff>0</xdr:rowOff>
    </xdr:from>
    <xdr:to>
      <xdr:col>0</xdr:col>
      <xdr:colOff>266700</xdr:colOff>
      <xdr:row>67</xdr:row>
      <xdr:rowOff>0</xdr:rowOff>
    </xdr:to>
    <xdr:pic>
      <xdr:nvPicPr>
        <xdr:cNvPr id="1702" name="Picture 1" descr="MCj041132000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374225"/>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29</xdr:row>
      <xdr:rowOff>66675</xdr:rowOff>
    </xdr:from>
    <xdr:to>
      <xdr:col>0</xdr:col>
      <xdr:colOff>238125</xdr:colOff>
      <xdr:row>29</xdr:row>
      <xdr:rowOff>238125</xdr:rowOff>
    </xdr:to>
    <xdr:pic>
      <xdr:nvPicPr>
        <xdr:cNvPr id="1704"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2487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80</xdr:row>
      <xdr:rowOff>57150</xdr:rowOff>
    </xdr:from>
    <xdr:to>
      <xdr:col>0</xdr:col>
      <xdr:colOff>276225</xdr:colOff>
      <xdr:row>80</xdr:row>
      <xdr:rowOff>228600</xdr:rowOff>
    </xdr:to>
    <xdr:pic>
      <xdr:nvPicPr>
        <xdr:cNvPr id="1706"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17495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257175</xdr:colOff>
          <xdr:row>25</xdr:row>
          <xdr:rowOff>104775</xdr:rowOff>
        </xdr:from>
        <xdr:to>
          <xdr:col>6</xdr:col>
          <xdr:colOff>228600</xdr:colOff>
          <xdr:row>25</xdr:row>
          <xdr:rowOff>314325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25</xdr:row>
          <xdr:rowOff>104775</xdr:rowOff>
        </xdr:from>
        <xdr:to>
          <xdr:col>10</xdr:col>
          <xdr:colOff>295275</xdr:colOff>
          <xdr:row>25</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36420</xdr:colOff>
      <xdr:row>88</xdr:row>
      <xdr:rowOff>2123515</xdr:rowOff>
    </xdr:from>
    <xdr:to>
      <xdr:col>1</xdr:col>
      <xdr:colOff>255495</xdr:colOff>
      <xdr:row>88</xdr:row>
      <xdr:rowOff>2294965</xdr:rowOff>
    </xdr:to>
    <xdr:pic>
      <xdr:nvPicPr>
        <xdr:cNvPr id="14"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155" y="36077339"/>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36420</xdr:colOff>
      <xdr:row>89</xdr:row>
      <xdr:rowOff>2123515</xdr:rowOff>
    </xdr:from>
    <xdr:to>
      <xdr:col>1</xdr:col>
      <xdr:colOff>255495</xdr:colOff>
      <xdr:row>89</xdr:row>
      <xdr:rowOff>2294965</xdr:rowOff>
    </xdr:to>
    <xdr:pic>
      <xdr:nvPicPr>
        <xdr:cNvPr id="15"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595" y="2955551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381001</xdr:colOff>
      <xdr:row>10</xdr:row>
      <xdr:rowOff>28575</xdr:rowOff>
    </xdr:from>
    <xdr:to>
      <xdr:col>3</xdr:col>
      <xdr:colOff>495301</xdr:colOff>
      <xdr:row>11</xdr:row>
      <xdr:rowOff>161925</xdr:rowOff>
    </xdr:to>
    <xdr:sp macro="" textlink="">
      <xdr:nvSpPr>
        <xdr:cNvPr id="8" name="左大かっこ 7"/>
        <xdr:cNvSpPr/>
      </xdr:nvSpPr>
      <xdr:spPr>
        <a:xfrm>
          <a:off x="2495551" y="2000250"/>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10</xdr:row>
      <xdr:rowOff>0</xdr:rowOff>
    </xdr:from>
    <xdr:to>
      <xdr:col>8</xdr:col>
      <xdr:colOff>588645</xdr:colOff>
      <xdr:row>11</xdr:row>
      <xdr:rowOff>161925</xdr:rowOff>
    </xdr:to>
    <xdr:sp macro="" textlink="">
      <xdr:nvSpPr>
        <xdr:cNvPr id="9" name="右大かっこ 8"/>
        <xdr:cNvSpPr/>
      </xdr:nvSpPr>
      <xdr:spPr>
        <a:xfrm>
          <a:off x="6191251" y="1971675"/>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33</xdr:row>
      <xdr:rowOff>47625</xdr:rowOff>
    </xdr:from>
    <xdr:to>
      <xdr:col>7</xdr:col>
      <xdr:colOff>104776</xdr:colOff>
      <xdr:row>33</xdr:row>
      <xdr:rowOff>495302</xdr:rowOff>
    </xdr:to>
    <xdr:sp macro="" textlink="">
      <xdr:nvSpPr>
        <xdr:cNvPr id="12" name="左大かっこ 11"/>
        <xdr:cNvSpPr/>
      </xdr:nvSpPr>
      <xdr:spPr>
        <a:xfrm>
          <a:off x="5019676" y="9544050"/>
          <a:ext cx="57150" cy="44767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33</xdr:row>
      <xdr:rowOff>28575</xdr:rowOff>
    </xdr:from>
    <xdr:to>
      <xdr:col>8</xdr:col>
      <xdr:colOff>693419</xdr:colOff>
      <xdr:row>33</xdr:row>
      <xdr:rowOff>504823</xdr:rowOff>
    </xdr:to>
    <xdr:sp macro="" textlink="">
      <xdr:nvSpPr>
        <xdr:cNvPr id="13" name="右大かっこ 12"/>
        <xdr:cNvSpPr/>
      </xdr:nvSpPr>
      <xdr:spPr>
        <a:xfrm>
          <a:off x="6419850" y="9953625"/>
          <a:ext cx="45719" cy="47624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36</xdr:row>
      <xdr:rowOff>28575</xdr:rowOff>
    </xdr:from>
    <xdr:to>
      <xdr:col>6</xdr:col>
      <xdr:colOff>95250</xdr:colOff>
      <xdr:row>36</xdr:row>
      <xdr:rowOff>590550</xdr:rowOff>
    </xdr:to>
    <xdr:sp macro="" textlink="">
      <xdr:nvSpPr>
        <xdr:cNvPr id="14" name="左大かっこ 13"/>
        <xdr:cNvSpPr/>
      </xdr:nvSpPr>
      <xdr:spPr>
        <a:xfrm>
          <a:off x="4295775" y="1047750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36</xdr:row>
      <xdr:rowOff>28574</xdr:rowOff>
    </xdr:from>
    <xdr:to>
      <xdr:col>8</xdr:col>
      <xdr:colOff>685800</xdr:colOff>
      <xdr:row>36</xdr:row>
      <xdr:rowOff>609599</xdr:rowOff>
    </xdr:to>
    <xdr:sp macro="" textlink="">
      <xdr:nvSpPr>
        <xdr:cNvPr id="15" name="右大かっこ 14"/>
        <xdr:cNvSpPr/>
      </xdr:nvSpPr>
      <xdr:spPr>
        <a:xfrm flipV="1">
          <a:off x="6305550" y="1047749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45</xdr:row>
      <xdr:rowOff>28576</xdr:rowOff>
    </xdr:from>
    <xdr:to>
      <xdr:col>6</xdr:col>
      <xdr:colOff>104775</xdr:colOff>
      <xdr:row>46</xdr:row>
      <xdr:rowOff>152399</xdr:rowOff>
    </xdr:to>
    <xdr:sp macro="" textlink="">
      <xdr:nvSpPr>
        <xdr:cNvPr id="16" name="左大かっこ 15"/>
        <xdr:cNvSpPr/>
      </xdr:nvSpPr>
      <xdr:spPr>
        <a:xfrm>
          <a:off x="4314825" y="13211176"/>
          <a:ext cx="47625" cy="6381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45</xdr:row>
      <xdr:rowOff>19050</xdr:rowOff>
    </xdr:from>
    <xdr:to>
      <xdr:col>8</xdr:col>
      <xdr:colOff>676275</xdr:colOff>
      <xdr:row>46</xdr:row>
      <xdr:rowOff>152398</xdr:rowOff>
    </xdr:to>
    <xdr:sp macro="" textlink="">
      <xdr:nvSpPr>
        <xdr:cNvPr id="18" name="右大かっこ 17"/>
        <xdr:cNvSpPr/>
      </xdr:nvSpPr>
      <xdr:spPr>
        <a:xfrm>
          <a:off x="6286500" y="12811125"/>
          <a:ext cx="66675" cy="647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49</xdr:row>
      <xdr:rowOff>19049</xdr:rowOff>
    </xdr:from>
    <xdr:to>
      <xdr:col>8</xdr:col>
      <xdr:colOff>695325</xdr:colOff>
      <xdr:row>50</xdr:row>
      <xdr:rowOff>1</xdr:rowOff>
    </xdr:to>
    <xdr:sp macro="" textlink="">
      <xdr:nvSpPr>
        <xdr:cNvPr id="19" name="右大かっこ 18"/>
        <xdr:cNvSpPr/>
      </xdr:nvSpPr>
      <xdr:spPr>
        <a:xfrm>
          <a:off x="6286500" y="143922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49</xdr:row>
      <xdr:rowOff>9526</xdr:rowOff>
    </xdr:from>
    <xdr:to>
      <xdr:col>7</xdr:col>
      <xdr:colOff>64769</xdr:colOff>
      <xdr:row>50</xdr:row>
      <xdr:rowOff>1</xdr:rowOff>
    </xdr:to>
    <xdr:sp macro="" textlink="">
      <xdr:nvSpPr>
        <xdr:cNvPr id="20" name="左大かっこ 19"/>
        <xdr:cNvSpPr/>
      </xdr:nvSpPr>
      <xdr:spPr>
        <a:xfrm>
          <a:off x="4991100" y="14268451"/>
          <a:ext cx="45719" cy="2571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24</xdr:row>
      <xdr:rowOff>28575</xdr:rowOff>
    </xdr:from>
    <xdr:to>
      <xdr:col>1</xdr:col>
      <xdr:colOff>0</xdr:colOff>
      <xdr:row>26</xdr:row>
      <xdr:rowOff>9525</xdr:rowOff>
    </xdr:to>
    <xdr:cxnSp macro="">
      <xdr:nvCxnSpPr>
        <xdr:cNvPr id="21" name="直線コネクタ 20"/>
        <xdr:cNvCxnSpPr/>
      </xdr:nvCxnSpPr>
      <xdr:spPr>
        <a:xfrm>
          <a:off x="19050" y="6800850"/>
          <a:ext cx="6667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40</xdr:row>
      <xdr:rowOff>0</xdr:rowOff>
    </xdr:from>
    <xdr:to>
      <xdr:col>7</xdr:col>
      <xdr:colOff>76200</xdr:colOff>
      <xdr:row>40</xdr:row>
      <xdr:rowOff>295275</xdr:rowOff>
    </xdr:to>
    <xdr:sp macro="" textlink="">
      <xdr:nvSpPr>
        <xdr:cNvPr id="17" name="左大かっこ 16"/>
        <xdr:cNvSpPr/>
      </xdr:nvSpPr>
      <xdr:spPr>
        <a:xfrm>
          <a:off x="4981575" y="1227772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40</xdr:row>
      <xdr:rowOff>0</xdr:rowOff>
    </xdr:from>
    <xdr:to>
      <xdr:col>8</xdr:col>
      <xdr:colOff>685800</xdr:colOff>
      <xdr:row>40</xdr:row>
      <xdr:rowOff>295275</xdr:rowOff>
    </xdr:to>
    <xdr:sp macro="" textlink="">
      <xdr:nvSpPr>
        <xdr:cNvPr id="22" name="右大かっこ 21"/>
        <xdr:cNvSpPr/>
      </xdr:nvSpPr>
      <xdr:spPr>
        <a:xfrm>
          <a:off x="6296025" y="1227772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123825</xdr:colOff>
      <xdr:row>77</xdr:row>
      <xdr:rowOff>0</xdr:rowOff>
    </xdr:from>
    <xdr:to>
      <xdr:col>7</xdr:col>
      <xdr:colOff>581025</xdr:colOff>
      <xdr:row>77</xdr:row>
      <xdr:rowOff>9525</xdr:rowOff>
    </xdr:to>
    <xdr:sp macro="" textlink="">
      <xdr:nvSpPr>
        <xdr:cNvPr id="6460" name="Line 48"/>
        <xdr:cNvSpPr>
          <a:spLocks noChangeShapeType="1"/>
        </xdr:cNvSpPr>
      </xdr:nvSpPr>
      <xdr:spPr bwMode="auto">
        <a:xfrm flipV="1">
          <a:off x="847725" y="18011775"/>
          <a:ext cx="479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647700</xdr:colOff>
          <xdr:row>9</xdr:row>
          <xdr:rowOff>0</xdr:rowOff>
        </xdr:from>
        <xdr:to>
          <xdr:col>5</xdr:col>
          <xdr:colOff>228600</xdr:colOff>
          <xdr:row>10</xdr:row>
          <xdr:rowOff>19050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266700</xdr:rowOff>
        </xdr:from>
        <xdr:to>
          <xdr:col>3</xdr:col>
          <xdr:colOff>714375</xdr:colOff>
          <xdr:row>10</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xdr:row>
          <xdr:rowOff>76200</xdr:rowOff>
        </xdr:from>
        <xdr:to>
          <xdr:col>3</xdr:col>
          <xdr:colOff>666750</xdr:colOff>
          <xdr:row>21</xdr:row>
          <xdr:rowOff>285750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21</xdr:row>
          <xdr:rowOff>76200</xdr:rowOff>
        </xdr:from>
        <xdr:to>
          <xdr:col>5</xdr:col>
          <xdr:colOff>66675</xdr:colOff>
          <xdr:row>21</xdr:row>
          <xdr:rowOff>285750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34</xdr:row>
          <xdr:rowOff>19050</xdr:rowOff>
        </xdr:from>
        <xdr:to>
          <xdr:col>7</xdr:col>
          <xdr:colOff>152400</xdr:colOff>
          <xdr:row>34</xdr:row>
          <xdr:rowOff>228600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32</xdr:row>
          <xdr:rowOff>19050</xdr:rowOff>
        </xdr:from>
        <xdr:to>
          <xdr:col>7</xdr:col>
          <xdr:colOff>142875</xdr:colOff>
          <xdr:row>32</xdr:row>
          <xdr:rowOff>228600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32</xdr:row>
          <xdr:rowOff>19050</xdr:rowOff>
        </xdr:from>
        <xdr:to>
          <xdr:col>8</xdr:col>
          <xdr:colOff>85725</xdr:colOff>
          <xdr:row>32</xdr:row>
          <xdr:rowOff>228600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37</xdr:row>
          <xdr:rowOff>219075</xdr:rowOff>
        </xdr:from>
        <xdr:to>
          <xdr:col>7</xdr:col>
          <xdr:colOff>47625</xdr:colOff>
          <xdr:row>37</xdr:row>
          <xdr:rowOff>428625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34</xdr:row>
          <xdr:rowOff>28575</xdr:rowOff>
        </xdr:from>
        <xdr:to>
          <xdr:col>8</xdr:col>
          <xdr:colOff>114300</xdr:colOff>
          <xdr:row>35</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37</xdr:row>
          <xdr:rowOff>219075</xdr:rowOff>
        </xdr:from>
        <xdr:to>
          <xdr:col>8</xdr:col>
          <xdr:colOff>9525</xdr:colOff>
          <xdr:row>37</xdr:row>
          <xdr:rowOff>428625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39</xdr:row>
          <xdr:rowOff>28575</xdr:rowOff>
        </xdr:from>
        <xdr:to>
          <xdr:col>7</xdr:col>
          <xdr:colOff>76200</xdr:colOff>
          <xdr:row>39</xdr:row>
          <xdr:rowOff>238125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39</xdr:row>
          <xdr:rowOff>19050</xdr:rowOff>
        </xdr:from>
        <xdr:to>
          <xdr:col>8</xdr:col>
          <xdr:colOff>19050</xdr:colOff>
          <xdr:row>39</xdr:row>
          <xdr:rowOff>228600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48</xdr:row>
          <xdr:rowOff>0</xdr:rowOff>
        </xdr:from>
        <xdr:to>
          <xdr:col>8</xdr:col>
          <xdr:colOff>28575</xdr:colOff>
          <xdr:row>48</xdr:row>
          <xdr:rowOff>209550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43</xdr:row>
          <xdr:rowOff>0</xdr:rowOff>
        </xdr:from>
        <xdr:to>
          <xdr:col>7</xdr:col>
          <xdr:colOff>66675</xdr:colOff>
          <xdr:row>44</xdr:row>
          <xdr:rowOff>38100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48</xdr:row>
          <xdr:rowOff>0</xdr:rowOff>
        </xdr:from>
        <xdr:to>
          <xdr:col>7</xdr:col>
          <xdr:colOff>66675</xdr:colOff>
          <xdr:row>48</xdr:row>
          <xdr:rowOff>209550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43</xdr:row>
          <xdr:rowOff>0</xdr:rowOff>
        </xdr:from>
        <xdr:to>
          <xdr:col>8</xdr:col>
          <xdr:colOff>19050</xdr:colOff>
          <xdr:row>44</xdr:row>
          <xdr:rowOff>38100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56</xdr:row>
          <xdr:rowOff>161925</xdr:rowOff>
        </xdr:from>
        <xdr:to>
          <xdr:col>7</xdr:col>
          <xdr:colOff>47625</xdr:colOff>
          <xdr:row>60</xdr:row>
          <xdr:rowOff>28575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0</xdr:rowOff>
        </xdr:from>
        <xdr:to>
          <xdr:col>7</xdr:col>
          <xdr:colOff>47625</xdr:colOff>
          <xdr:row>60</xdr:row>
          <xdr:rowOff>38100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56</xdr:row>
          <xdr:rowOff>152400</xdr:rowOff>
        </xdr:from>
        <xdr:to>
          <xdr:col>7</xdr:col>
          <xdr:colOff>704850</xdr:colOff>
          <xdr:row>60</xdr:row>
          <xdr:rowOff>19050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59</xdr:row>
          <xdr:rowOff>0</xdr:rowOff>
        </xdr:from>
        <xdr:to>
          <xdr:col>7</xdr:col>
          <xdr:colOff>695325</xdr:colOff>
          <xdr:row>60</xdr:row>
          <xdr:rowOff>38100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609600</xdr:colOff>
      <xdr:row>54</xdr:row>
      <xdr:rowOff>19049</xdr:rowOff>
    </xdr:from>
    <xdr:to>
      <xdr:col>8</xdr:col>
      <xdr:colOff>695325</xdr:colOff>
      <xdr:row>55</xdr:row>
      <xdr:rowOff>1</xdr:rowOff>
    </xdr:to>
    <xdr:sp macro="" textlink="">
      <xdr:nvSpPr>
        <xdr:cNvPr id="36" name="右大かっこ 35"/>
        <xdr:cNvSpPr/>
      </xdr:nvSpPr>
      <xdr:spPr>
        <a:xfrm>
          <a:off x="6381750" y="13782674"/>
          <a:ext cx="85725"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54</xdr:row>
      <xdr:rowOff>9526</xdr:rowOff>
    </xdr:from>
    <xdr:to>
      <xdr:col>7</xdr:col>
      <xdr:colOff>64769</xdr:colOff>
      <xdr:row>55</xdr:row>
      <xdr:rowOff>1</xdr:rowOff>
    </xdr:to>
    <xdr:sp macro="" textlink="">
      <xdr:nvSpPr>
        <xdr:cNvPr id="37" name="左大かっこ 36"/>
        <xdr:cNvSpPr/>
      </xdr:nvSpPr>
      <xdr:spPr>
        <a:xfrm>
          <a:off x="5076825" y="13773151"/>
          <a:ext cx="45719"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438150</xdr:colOff>
          <xdr:row>53</xdr:row>
          <xdr:rowOff>0</xdr:rowOff>
        </xdr:from>
        <xdr:to>
          <xdr:col>8</xdr:col>
          <xdr:colOff>28575</xdr:colOff>
          <xdr:row>53</xdr:row>
          <xdr:rowOff>209550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53</xdr:row>
          <xdr:rowOff>0</xdr:rowOff>
        </xdr:from>
        <xdr:to>
          <xdr:col>7</xdr:col>
          <xdr:colOff>66675</xdr:colOff>
          <xdr:row>53</xdr:row>
          <xdr:rowOff>209550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C:/Users/122165/Desktop/200151413.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居宅介護支援"/>
      <sheetName val="居宅介護支援（100名）"/>
      <sheetName val="記入方法"/>
      <sheetName val="プルダウン・リスト"/>
    </sheetNames>
    <sheetDataSet>
      <sheetData sheetId="0"/>
      <sheetData sheetId="1"/>
      <sheetData sheetId="2"/>
      <sheetData sheetId="3">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9.xml" Type="http://schemas.openxmlformats.org/officeDocument/2006/relationships/ctrlProp"/><Relationship Id="rId11" Target="../ctrlProps/ctrlProp10.xml" Type="http://schemas.openxmlformats.org/officeDocument/2006/relationships/ctrlProp"/><Relationship Id="rId12" Target="../ctrlProps/ctrlProp11.xml" Type="http://schemas.openxmlformats.org/officeDocument/2006/relationships/ctrlProp"/><Relationship Id="rId13" Target="../ctrlProps/ctrlProp12.xml" Type="http://schemas.openxmlformats.org/officeDocument/2006/relationships/ctrlProp"/><Relationship Id="rId14" Target="../ctrlProps/ctrlProp13.xml" Type="http://schemas.openxmlformats.org/officeDocument/2006/relationships/ctrlProp"/><Relationship Id="rId15" Target="../ctrlProps/ctrlProp14.xml" Type="http://schemas.openxmlformats.org/officeDocument/2006/relationships/ctrlProp"/><Relationship Id="rId16" Target="../ctrlProps/ctrlProp15.xml" Type="http://schemas.openxmlformats.org/officeDocument/2006/relationships/ctrlProp"/><Relationship Id="rId17" Target="../ctrlProps/ctrlProp16.xml" Type="http://schemas.openxmlformats.org/officeDocument/2006/relationships/ctrlProp"/><Relationship Id="rId18" Target="../ctrlProps/ctrlProp17.xml" Type="http://schemas.openxmlformats.org/officeDocument/2006/relationships/ctrlProp"/><Relationship Id="rId19" Target="../ctrlProps/ctrlProp18.xml" Type="http://schemas.openxmlformats.org/officeDocument/2006/relationships/ctrlProp"/><Relationship Id="rId2" Target="../drawings/drawing2.xml" Type="http://schemas.openxmlformats.org/officeDocument/2006/relationships/drawing"/><Relationship Id="rId20" Target="../ctrlProps/ctrlProp19.xml" Type="http://schemas.openxmlformats.org/officeDocument/2006/relationships/ctrlProp"/><Relationship Id="rId21" Target="../ctrlProps/ctrlProp20.xml" Type="http://schemas.openxmlformats.org/officeDocument/2006/relationships/ctrlProp"/><Relationship Id="rId22" Target="../ctrlProps/ctrlProp21.xml" Type="http://schemas.openxmlformats.org/officeDocument/2006/relationships/ctrlProp"/><Relationship Id="rId23" Target="../ctrlProps/ctrlProp22.xml" Type="http://schemas.openxmlformats.org/officeDocument/2006/relationships/ctrlProp"/><Relationship Id="rId24" Target="../ctrlProps/ctrlProp23.xml" Type="http://schemas.openxmlformats.org/officeDocument/2006/relationships/ctrlProp"/><Relationship Id="rId25" Target="../ctrlProps/ctrlProp24.xml" Type="http://schemas.openxmlformats.org/officeDocument/2006/relationships/ctrlProp"/><Relationship Id="rId3" Target="../drawings/vmlDrawing2.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67"/>
  <sheetViews>
    <sheetView showGridLines="0" tabSelected="1" view="pageBreakPreview" zoomScaleNormal="100" zoomScaleSheetLayoutView="100" workbookViewId="0">
      <selection sqref="A1:Q1"/>
    </sheetView>
  </sheetViews>
  <sheetFormatPr defaultRowHeight="13.5" x14ac:dyDescent="0.15"/>
  <cols>
    <col min="1" max="1" width="8.375" style="88" customWidth="1"/>
    <col min="2" max="2" width="9.375" style="88" customWidth="1"/>
    <col min="3" max="3" width="8.75" style="88" customWidth="1"/>
    <col min="4" max="15" width="4.375" style="88" customWidth="1"/>
    <col min="16" max="16" width="4.5" style="88" customWidth="1"/>
    <col min="17" max="17" width="4.375" style="88" customWidth="1"/>
    <col min="18" max="21" width="4.625" style="88" customWidth="1"/>
    <col min="22" max="16384" width="9" style="88"/>
  </cols>
  <sheetData>
    <row r="1" spans="1:17" ht="30" customHeight="1" x14ac:dyDescent="0.15">
      <c r="A1" s="334" t="s">
        <v>539</v>
      </c>
      <c r="B1" s="334"/>
      <c r="C1" s="334"/>
      <c r="D1" s="334"/>
      <c r="E1" s="334"/>
      <c r="F1" s="334"/>
      <c r="G1" s="334"/>
      <c r="H1" s="334"/>
      <c r="I1" s="334"/>
      <c r="J1" s="334"/>
      <c r="K1" s="334"/>
      <c r="L1" s="334"/>
      <c r="M1" s="334"/>
      <c r="N1" s="334"/>
      <c r="O1" s="334"/>
      <c r="P1" s="334"/>
      <c r="Q1" s="334"/>
    </row>
    <row r="2" spans="1:17" ht="24" customHeight="1" x14ac:dyDescent="0.15">
      <c r="A2" s="335" t="s">
        <v>371</v>
      </c>
      <c r="B2" s="335"/>
      <c r="C2" s="335"/>
      <c r="D2" s="335"/>
      <c r="E2" s="335"/>
      <c r="F2" s="335"/>
      <c r="G2" s="335"/>
      <c r="H2" s="335"/>
      <c r="I2" s="335"/>
      <c r="J2" s="335"/>
      <c r="K2" s="335"/>
      <c r="L2" s="335"/>
      <c r="M2" s="335"/>
      <c r="N2" s="335"/>
      <c r="O2" s="335"/>
      <c r="P2" s="335"/>
      <c r="Q2" s="335"/>
    </row>
    <row r="3" spans="1:17" s="90" customFormat="1" ht="21.75" customHeight="1" x14ac:dyDescent="0.15">
      <c r="A3" s="91" t="s">
        <v>73</v>
      </c>
      <c r="B3" s="92"/>
      <c r="C3" s="92"/>
      <c r="D3" s="341" t="s">
        <v>74</v>
      </c>
      <c r="E3" s="342"/>
      <c r="F3" s="342"/>
      <c r="G3" s="342"/>
      <c r="H3" s="342"/>
      <c r="I3" s="342"/>
      <c r="J3" s="342"/>
      <c r="K3" s="342"/>
      <c r="L3" s="342"/>
      <c r="M3" s="342"/>
      <c r="N3" s="342"/>
      <c r="O3" s="342"/>
      <c r="P3" s="342"/>
      <c r="Q3" s="343"/>
    </row>
    <row r="4" spans="1:17" s="90" customFormat="1" ht="27" customHeight="1" x14ac:dyDescent="0.15">
      <c r="A4" s="325" t="s">
        <v>540</v>
      </c>
      <c r="B4" s="326"/>
      <c r="C4" s="326"/>
      <c r="D4" s="344"/>
      <c r="E4" s="345"/>
      <c r="F4" s="345"/>
      <c r="G4" s="345"/>
      <c r="H4" s="345"/>
      <c r="I4" s="345"/>
      <c r="J4" s="345"/>
      <c r="K4" s="345"/>
      <c r="L4" s="345"/>
      <c r="M4" s="345"/>
      <c r="N4" s="345"/>
      <c r="O4" s="345"/>
      <c r="P4" s="345"/>
      <c r="Q4" s="346"/>
    </row>
    <row r="5" spans="1:17" s="90" customFormat="1" ht="12" x14ac:dyDescent="0.15"/>
    <row r="6" spans="1:17" s="90" customFormat="1" ht="24" customHeight="1" x14ac:dyDescent="0.15">
      <c r="A6" s="351" t="s">
        <v>90</v>
      </c>
      <c r="B6" s="349" t="s">
        <v>67</v>
      </c>
      <c r="C6" s="349"/>
      <c r="D6" s="93">
        <v>1</v>
      </c>
      <c r="E6" s="93">
        <v>4</v>
      </c>
      <c r="F6" s="93"/>
      <c r="G6" s="93"/>
      <c r="H6" s="93"/>
      <c r="I6" s="93"/>
      <c r="J6" s="93"/>
      <c r="K6" s="93"/>
      <c r="L6" s="93"/>
      <c r="M6" s="93"/>
      <c r="N6" s="338"/>
      <c r="O6" s="338"/>
      <c r="P6" s="338"/>
      <c r="Q6" s="339"/>
    </row>
    <row r="7" spans="1:17" s="90" customFormat="1" ht="18.75" customHeight="1" x14ac:dyDescent="0.15">
      <c r="A7" s="268"/>
      <c r="B7" s="94" t="s">
        <v>68</v>
      </c>
      <c r="C7" s="284" t="s">
        <v>69</v>
      </c>
      <c r="D7" s="284"/>
      <c r="E7" s="284"/>
      <c r="F7" s="284"/>
      <c r="G7" s="284"/>
      <c r="H7" s="284"/>
      <c r="I7" s="284"/>
      <c r="J7" s="284"/>
      <c r="K7" s="284"/>
      <c r="L7" s="284"/>
      <c r="M7" s="284"/>
      <c r="N7" s="284"/>
      <c r="O7" s="284"/>
      <c r="P7" s="284"/>
      <c r="Q7" s="340"/>
    </row>
    <row r="8" spans="1:17" s="90" customFormat="1" ht="35.1" customHeight="1" x14ac:dyDescent="0.15">
      <c r="A8" s="268"/>
      <c r="B8" s="94" t="s">
        <v>70</v>
      </c>
      <c r="C8" s="284" t="s">
        <v>69</v>
      </c>
      <c r="D8" s="284"/>
      <c r="E8" s="284"/>
      <c r="F8" s="284"/>
      <c r="G8" s="284"/>
      <c r="H8" s="284"/>
      <c r="I8" s="284"/>
      <c r="J8" s="284"/>
      <c r="K8" s="284"/>
      <c r="L8" s="284"/>
      <c r="M8" s="284"/>
      <c r="N8" s="284"/>
      <c r="O8" s="284"/>
      <c r="P8" s="284"/>
      <c r="Q8" s="340"/>
    </row>
    <row r="9" spans="1:17" s="90" customFormat="1" ht="35.1" customHeight="1" x14ac:dyDescent="0.15">
      <c r="A9" s="268"/>
      <c r="B9" s="94" t="s">
        <v>71</v>
      </c>
      <c r="C9" s="355" t="s">
        <v>72</v>
      </c>
      <c r="D9" s="355"/>
      <c r="E9" s="355"/>
      <c r="F9" s="355"/>
      <c r="G9" s="355"/>
      <c r="H9" s="355"/>
      <c r="I9" s="355"/>
      <c r="J9" s="355"/>
      <c r="K9" s="355"/>
      <c r="L9" s="355"/>
      <c r="M9" s="355"/>
      <c r="N9" s="355"/>
      <c r="O9" s="355"/>
      <c r="P9" s="355"/>
      <c r="Q9" s="356"/>
    </row>
    <row r="10" spans="1:17" s="90" customFormat="1" ht="30" customHeight="1" x14ac:dyDescent="0.15">
      <c r="A10" s="352"/>
      <c r="B10" s="95" t="s">
        <v>244</v>
      </c>
      <c r="C10" s="353"/>
      <c r="D10" s="353"/>
      <c r="E10" s="353"/>
      <c r="F10" s="353"/>
      <c r="G10" s="353"/>
      <c r="H10" s="353"/>
      <c r="I10" s="353"/>
      <c r="J10" s="353"/>
      <c r="K10" s="353"/>
      <c r="L10" s="353"/>
      <c r="M10" s="353"/>
      <c r="N10" s="353"/>
      <c r="O10" s="353"/>
      <c r="P10" s="353"/>
      <c r="Q10" s="354"/>
    </row>
    <row r="11" spans="1:17" s="90" customFormat="1" ht="15.75" customHeight="1" x14ac:dyDescent="0.15">
      <c r="A11" s="96"/>
      <c r="B11" s="96"/>
      <c r="C11" s="97"/>
      <c r="D11" s="97"/>
      <c r="E11" s="97"/>
      <c r="F11" s="97"/>
      <c r="G11" s="97"/>
      <c r="H11" s="97"/>
      <c r="I11" s="97"/>
      <c r="J11" s="97"/>
      <c r="K11" s="97"/>
      <c r="L11" s="97"/>
      <c r="M11" s="97"/>
      <c r="N11" s="97"/>
      <c r="O11" s="97"/>
      <c r="P11" s="97"/>
      <c r="Q11" s="97"/>
    </row>
    <row r="12" spans="1:17" s="90" customFormat="1" ht="30" customHeight="1" x14ac:dyDescent="0.15">
      <c r="A12" s="350" t="s">
        <v>541</v>
      </c>
      <c r="B12" s="350"/>
      <c r="C12" s="350"/>
      <c r="D12" s="350"/>
      <c r="E12" s="350"/>
      <c r="F12" s="350"/>
      <c r="G12" s="350"/>
      <c r="H12" s="350"/>
      <c r="I12" s="350"/>
      <c r="J12" s="350"/>
      <c r="K12" s="350"/>
      <c r="L12" s="350"/>
      <c r="M12" s="350"/>
      <c r="N12" s="350"/>
      <c r="O12" s="350"/>
      <c r="P12" s="350"/>
      <c r="Q12" s="350"/>
    </row>
    <row r="13" spans="1:17" s="90" customFormat="1" ht="79.5" customHeight="1" x14ac:dyDescent="0.15">
      <c r="A13" s="245" t="s">
        <v>239</v>
      </c>
      <c r="B13" s="245"/>
      <c r="C13" s="245"/>
      <c r="D13" s="245"/>
      <c r="E13" s="245"/>
      <c r="F13" s="245"/>
      <c r="G13" s="245"/>
      <c r="H13" s="245"/>
      <c r="I13" s="245"/>
      <c r="J13" s="245"/>
      <c r="K13" s="245"/>
      <c r="L13" s="245"/>
      <c r="M13" s="245"/>
      <c r="N13" s="245"/>
      <c r="O13" s="245"/>
      <c r="P13" s="245"/>
      <c r="Q13" s="245"/>
    </row>
    <row r="14" spans="1:17" s="90" customFormat="1" ht="20.25" customHeight="1" x14ac:dyDescent="0.15">
      <c r="A14" s="98" t="s">
        <v>329</v>
      </c>
      <c r="P14" s="99"/>
    </row>
    <row r="15" spans="1:17" s="90" customFormat="1" ht="12" x14ac:dyDescent="0.15">
      <c r="A15" s="98" t="s">
        <v>318</v>
      </c>
      <c r="P15" s="221" t="s">
        <v>240</v>
      </c>
      <c r="Q15" s="221"/>
    </row>
    <row r="16" spans="1:17" s="90" customFormat="1" ht="34.5" customHeight="1" x14ac:dyDescent="0.15">
      <c r="A16" s="100" t="s">
        <v>64</v>
      </c>
      <c r="B16" s="218" t="s">
        <v>319</v>
      </c>
      <c r="C16" s="218"/>
      <c r="D16" s="218"/>
      <c r="E16" s="218"/>
      <c r="F16" s="218"/>
      <c r="G16" s="218"/>
      <c r="H16" s="218"/>
      <c r="I16" s="218"/>
      <c r="J16" s="218"/>
      <c r="K16" s="218"/>
      <c r="L16" s="218"/>
      <c r="M16" s="218"/>
      <c r="N16" s="218"/>
      <c r="O16" s="218"/>
      <c r="P16" s="219"/>
      <c r="Q16" s="220"/>
    </row>
    <row r="17" spans="1:17" s="90" customFormat="1" ht="13.5" customHeight="1" x14ac:dyDescent="0.15"/>
    <row r="18" spans="1:17" s="90" customFormat="1" ht="12" x14ac:dyDescent="0.15">
      <c r="A18" s="98" t="s">
        <v>328</v>
      </c>
      <c r="P18" s="221" t="s">
        <v>240</v>
      </c>
      <c r="Q18" s="221"/>
    </row>
    <row r="19" spans="1:17" s="90" customFormat="1" ht="55.5" customHeight="1" x14ac:dyDescent="0.15">
      <c r="A19" s="100" t="s">
        <v>64</v>
      </c>
      <c r="B19" s="218" t="s">
        <v>330</v>
      </c>
      <c r="C19" s="218"/>
      <c r="D19" s="218"/>
      <c r="E19" s="218"/>
      <c r="F19" s="218"/>
      <c r="G19" s="218"/>
      <c r="H19" s="218"/>
      <c r="I19" s="218"/>
      <c r="J19" s="218"/>
      <c r="K19" s="218"/>
      <c r="L19" s="218"/>
      <c r="M19" s="218"/>
      <c r="N19" s="218"/>
      <c r="O19" s="218"/>
      <c r="P19" s="219"/>
      <c r="Q19" s="220"/>
    </row>
    <row r="20" spans="1:17" s="90" customFormat="1" ht="20.25" customHeight="1" x14ac:dyDescent="0.15">
      <c r="A20" s="98" t="s">
        <v>317</v>
      </c>
      <c r="P20" s="99"/>
    </row>
    <row r="21" spans="1:17" s="90" customFormat="1" ht="24" customHeight="1" x14ac:dyDescent="0.15">
      <c r="A21" s="98" t="s">
        <v>309</v>
      </c>
    </row>
    <row r="22" spans="1:17" s="90" customFormat="1" ht="9" customHeight="1" x14ac:dyDescent="0.15"/>
    <row r="23" spans="1:17" s="90" customFormat="1" ht="34.5" customHeight="1" x14ac:dyDescent="0.15">
      <c r="A23" s="347" t="s">
        <v>91</v>
      </c>
      <c r="B23" s="182"/>
      <c r="C23" s="348"/>
      <c r="D23" s="348"/>
      <c r="E23" s="348"/>
      <c r="F23" s="214" t="s">
        <v>92</v>
      </c>
      <c r="G23" s="214"/>
      <c r="H23" s="214"/>
      <c r="I23" s="214"/>
      <c r="J23" s="101"/>
      <c r="K23" s="101"/>
      <c r="L23" s="101"/>
      <c r="M23" s="101"/>
      <c r="N23" s="101"/>
      <c r="O23" s="101"/>
      <c r="P23" s="101"/>
      <c r="Q23" s="102"/>
    </row>
    <row r="24" spans="1:17" s="90" customFormat="1" ht="34.5" customHeight="1" x14ac:dyDescent="0.15">
      <c r="A24" s="268" t="s">
        <v>8</v>
      </c>
      <c r="B24" s="216"/>
      <c r="C24" s="216" t="s">
        <v>269</v>
      </c>
      <c r="D24" s="216"/>
      <c r="E24" s="216"/>
      <c r="F24" s="216"/>
      <c r="G24" s="216"/>
      <c r="H24" s="216"/>
      <c r="I24" s="216"/>
      <c r="J24" s="216"/>
      <c r="K24" s="216"/>
      <c r="L24" s="216"/>
      <c r="M24" s="216"/>
      <c r="N24" s="216"/>
      <c r="O24" s="216"/>
      <c r="P24" s="216"/>
      <c r="Q24" s="217"/>
    </row>
    <row r="25" spans="1:17" s="90" customFormat="1" ht="34.5" customHeight="1" x14ac:dyDescent="0.15">
      <c r="A25" s="268" t="s">
        <v>308</v>
      </c>
      <c r="B25" s="216"/>
      <c r="C25" s="216" t="s">
        <v>270</v>
      </c>
      <c r="D25" s="216"/>
      <c r="E25" s="216"/>
      <c r="F25" s="216"/>
      <c r="G25" s="216"/>
      <c r="H25" s="216"/>
      <c r="I25" s="216"/>
      <c r="J25" s="216"/>
      <c r="K25" s="216"/>
      <c r="L25" s="216"/>
      <c r="M25" s="216"/>
      <c r="N25" s="216"/>
      <c r="O25" s="216"/>
      <c r="P25" s="216"/>
      <c r="Q25" s="217"/>
    </row>
    <row r="26" spans="1:17" s="90" customFormat="1" ht="34.5" customHeight="1" x14ac:dyDescent="0.15">
      <c r="A26" s="268" t="s">
        <v>387</v>
      </c>
      <c r="B26" s="216"/>
      <c r="C26" s="216" t="s">
        <v>432</v>
      </c>
      <c r="D26" s="216"/>
      <c r="E26" s="216"/>
      <c r="F26" s="216"/>
      <c r="G26" s="216"/>
      <c r="H26" s="216"/>
      <c r="I26" s="216"/>
      <c r="J26" s="216"/>
      <c r="K26" s="216"/>
      <c r="L26" s="216"/>
      <c r="M26" s="216"/>
      <c r="N26" s="216"/>
      <c r="O26" s="216"/>
      <c r="P26" s="216"/>
      <c r="Q26" s="217"/>
    </row>
    <row r="27" spans="1:17" s="90" customFormat="1" ht="34.5" customHeight="1" x14ac:dyDescent="0.15">
      <c r="A27" s="268" t="s">
        <v>93</v>
      </c>
      <c r="B27" s="216"/>
      <c r="C27" s="216"/>
      <c r="D27" s="216"/>
      <c r="E27" s="216"/>
      <c r="F27" s="216"/>
      <c r="G27" s="216"/>
      <c r="H27" s="216"/>
      <c r="I27" s="216"/>
      <c r="J27" s="216"/>
      <c r="K27" s="216"/>
      <c r="L27" s="216"/>
      <c r="M27" s="216"/>
      <c r="N27" s="216"/>
      <c r="O27" s="216"/>
      <c r="P27" s="216"/>
      <c r="Q27" s="217"/>
    </row>
    <row r="28" spans="1:17" s="90" customFormat="1" ht="34.5" customHeight="1" x14ac:dyDescent="0.15">
      <c r="A28" s="352" t="s">
        <v>372</v>
      </c>
      <c r="B28" s="247"/>
      <c r="C28" s="277"/>
      <c r="D28" s="277"/>
      <c r="E28" s="277"/>
      <c r="F28" s="247" t="s">
        <v>75</v>
      </c>
      <c r="G28" s="247"/>
      <c r="H28" s="277"/>
      <c r="I28" s="277"/>
      <c r="J28" s="277"/>
      <c r="K28" s="277"/>
      <c r="L28" s="277" t="s">
        <v>94</v>
      </c>
      <c r="M28" s="247"/>
      <c r="N28" s="247"/>
      <c r="O28" s="247"/>
      <c r="P28" s="247"/>
      <c r="Q28" s="248"/>
    </row>
    <row r="29" spans="1:17" s="90" customFormat="1" ht="12.75" thickBot="1" x14ac:dyDescent="0.2">
      <c r="A29" s="136"/>
      <c r="B29" s="156"/>
      <c r="C29" s="136"/>
      <c r="D29" s="136"/>
      <c r="E29" s="136"/>
      <c r="F29" s="156"/>
      <c r="G29" s="156"/>
      <c r="H29" s="136"/>
      <c r="I29" s="136"/>
      <c r="J29" s="136"/>
      <c r="K29" s="136"/>
      <c r="L29" s="136"/>
      <c r="M29" s="156"/>
      <c r="N29" s="156"/>
      <c r="O29" s="156"/>
      <c r="P29" s="156"/>
      <c r="Q29" s="156"/>
    </row>
    <row r="30" spans="1:17" s="90" customFormat="1" ht="21.75" customHeight="1" x14ac:dyDescent="0.15">
      <c r="A30" s="103" t="s">
        <v>95</v>
      </c>
      <c r="B30" s="104"/>
      <c r="C30" s="104"/>
      <c r="D30" s="104"/>
      <c r="E30" s="104"/>
      <c r="F30" s="104"/>
      <c r="G30" s="104"/>
      <c r="H30" s="104"/>
      <c r="I30" s="104"/>
      <c r="J30" s="104"/>
      <c r="K30" s="104"/>
      <c r="L30" s="104"/>
      <c r="M30" s="104"/>
      <c r="N30" s="104"/>
      <c r="O30" s="104"/>
      <c r="P30" s="104"/>
      <c r="Q30" s="105"/>
    </row>
    <row r="31" spans="1:17" s="90" customFormat="1" ht="52.5" customHeight="1" x14ac:dyDescent="0.15">
      <c r="A31" s="332" t="s">
        <v>475</v>
      </c>
      <c r="B31" s="242"/>
      <c r="C31" s="242"/>
      <c r="D31" s="242"/>
      <c r="E31" s="242"/>
      <c r="F31" s="242"/>
      <c r="G31" s="242"/>
      <c r="H31" s="242"/>
      <c r="I31" s="242"/>
      <c r="J31" s="242"/>
      <c r="K31" s="242"/>
      <c r="L31" s="242"/>
      <c r="M31" s="242"/>
      <c r="N31" s="242"/>
      <c r="O31" s="242"/>
      <c r="P31" s="242"/>
      <c r="Q31" s="333"/>
    </row>
    <row r="32" spans="1:17" s="90" customFormat="1" ht="22.5" customHeight="1" x14ac:dyDescent="0.15">
      <c r="A32" s="332" t="s">
        <v>476</v>
      </c>
      <c r="B32" s="242"/>
      <c r="C32" s="242"/>
      <c r="D32" s="242"/>
      <c r="E32" s="242"/>
      <c r="F32" s="242"/>
      <c r="G32" s="242"/>
      <c r="H32" s="242"/>
      <c r="I32" s="242"/>
      <c r="J32" s="242"/>
      <c r="K32" s="242"/>
      <c r="L32" s="242"/>
      <c r="M32" s="242"/>
      <c r="N32" s="242"/>
      <c r="O32" s="242"/>
      <c r="P32" s="242"/>
      <c r="Q32" s="333"/>
    </row>
    <row r="33" spans="1:17" s="90" customFormat="1" ht="37.5" customHeight="1" x14ac:dyDescent="0.15">
      <c r="A33" s="332" t="s">
        <v>477</v>
      </c>
      <c r="B33" s="242"/>
      <c r="C33" s="242"/>
      <c r="D33" s="242"/>
      <c r="E33" s="242"/>
      <c r="F33" s="242"/>
      <c r="G33" s="242"/>
      <c r="H33" s="242"/>
      <c r="I33" s="242"/>
      <c r="J33" s="242"/>
      <c r="K33" s="242"/>
      <c r="L33" s="242"/>
      <c r="M33" s="242"/>
      <c r="N33" s="242"/>
      <c r="O33" s="242"/>
      <c r="P33" s="242"/>
      <c r="Q33" s="333"/>
    </row>
    <row r="34" spans="1:17" s="90" customFormat="1" ht="35.1" customHeight="1" thickBot="1" x14ac:dyDescent="0.2">
      <c r="A34" s="327" t="s">
        <v>233</v>
      </c>
      <c r="B34" s="328"/>
      <c r="C34" s="328"/>
      <c r="D34" s="328"/>
      <c r="E34" s="328"/>
      <c r="F34" s="328"/>
      <c r="G34" s="328"/>
      <c r="H34" s="328"/>
      <c r="I34" s="328"/>
      <c r="J34" s="328"/>
      <c r="K34" s="328"/>
      <c r="L34" s="328"/>
      <c r="M34" s="328"/>
      <c r="N34" s="328"/>
      <c r="O34" s="328"/>
      <c r="P34" s="328"/>
      <c r="Q34" s="329"/>
    </row>
    <row r="35" spans="1:17" s="90" customFormat="1" ht="12" x14ac:dyDescent="0.15">
      <c r="A35" s="90" t="s">
        <v>76</v>
      </c>
    </row>
    <row r="36" spans="1:17" s="90" customFormat="1" ht="12" x14ac:dyDescent="0.15">
      <c r="A36" s="98" t="s">
        <v>77</v>
      </c>
      <c r="P36" s="221" t="s">
        <v>240</v>
      </c>
      <c r="Q36" s="221"/>
    </row>
    <row r="37" spans="1:17" s="90" customFormat="1" ht="18" customHeight="1" x14ac:dyDescent="0.15">
      <c r="A37" s="106" t="s">
        <v>150</v>
      </c>
      <c r="B37" s="359" t="s">
        <v>522</v>
      </c>
      <c r="C37" s="359"/>
      <c r="D37" s="359"/>
      <c r="E37" s="359"/>
      <c r="F37" s="359"/>
      <c r="G37" s="359"/>
      <c r="H37" s="359"/>
      <c r="I37" s="359"/>
      <c r="J37" s="359"/>
      <c r="K37" s="359"/>
      <c r="L37" s="359"/>
      <c r="M37" s="359"/>
      <c r="N37" s="359"/>
      <c r="O37" s="359"/>
      <c r="P37" s="336"/>
      <c r="Q37" s="337"/>
    </row>
    <row r="38" spans="1:17" s="90" customFormat="1" ht="30" customHeight="1" x14ac:dyDescent="0.15">
      <c r="A38" s="107" t="s">
        <v>151</v>
      </c>
      <c r="B38" s="236" t="s">
        <v>523</v>
      </c>
      <c r="C38" s="236"/>
      <c r="D38" s="236"/>
      <c r="E38" s="236"/>
      <c r="F38" s="236"/>
      <c r="G38" s="236"/>
      <c r="H38" s="236"/>
      <c r="I38" s="236"/>
      <c r="J38" s="236"/>
      <c r="K38" s="236"/>
      <c r="L38" s="236"/>
      <c r="M38" s="236"/>
      <c r="N38" s="236"/>
      <c r="O38" s="236"/>
      <c r="P38" s="216"/>
      <c r="Q38" s="217"/>
    </row>
    <row r="39" spans="1:17" s="90" customFormat="1" ht="18" customHeight="1" x14ac:dyDescent="0.15">
      <c r="A39" s="107" t="s">
        <v>152</v>
      </c>
      <c r="B39" s="253" t="s">
        <v>524</v>
      </c>
      <c r="C39" s="253"/>
      <c r="D39" s="253"/>
      <c r="E39" s="253"/>
      <c r="F39" s="253"/>
      <c r="G39" s="253"/>
      <c r="H39" s="253"/>
      <c r="I39" s="253"/>
      <c r="J39" s="253"/>
      <c r="K39" s="253"/>
      <c r="L39" s="253"/>
      <c r="M39" s="253"/>
      <c r="N39" s="253"/>
      <c r="O39" s="253"/>
      <c r="P39" s="216"/>
      <c r="Q39" s="217"/>
    </row>
    <row r="40" spans="1:17" s="90" customFormat="1" ht="30" customHeight="1" x14ac:dyDescent="0.15">
      <c r="A40" s="108" t="s">
        <v>153</v>
      </c>
      <c r="B40" s="265" t="s">
        <v>537</v>
      </c>
      <c r="C40" s="265"/>
      <c r="D40" s="265"/>
      <c r="E40" s="265"/>
      <c r="F40" s="265"/>
      <c r="G40" s="265"/>
      <c r="H40" s="265"/>
      <c r="I40" s="265"/>
      <c r="J40" s="265"/>
      <c r="K40" s="265"/>
      <c r="L40" s="265"/>
      <c r="M40" s="265"/>
      <c r="N40" s="265"/>
      <c r="O40" s="265"/>
      <c r="P40" s="247"/>
      <c r="Q40" s="248"/>
    </row>
    <row r="41" spans="1:17" s="90" customFormat="1" ht="12" x14ac:dyDescent="0.15"/>
    <row r="42" spans="1:17" s="90" customFormat="1" ht="12" x14ac:dyDescent="0.15">
      <c r="A42" s="98" t="s">
        <v>80</v>
      </c>
    </row>
    <row r="43" spans="1:17" s="90" customFormat="1" ht="50.25" customHeight="1" x14ac:dyDescent="0.15">
      <c r="A43" s="109" t="s">
        <v>78</v>
      </c>
      <c r="B43" s="213" t="s">
        <v>373</v>
      </c>
      <c r="C43" s="213"/>
      <c r="D43" s="213"/>
      <c r="E43" s="213"/>
      <c r="F43" s="213"/>
      <c r="G43" s="213"/>
      <c r="H43" s="213"/>
      <c r="I43" s="213"/>
      <c r="J43" s="213"/>
      <c r="K43" s="213"/>
      <c r="L43" s="213"/>
      <c r="M43" s="213"/>
      <c r="N43" s="213"/>
      <c r="O43" s="213"/>
      <c r="P43" s="182"/>
      <c r="Q43" s="183"/>
    </row>
    <row r="44" spans="1:17" s="90" customFormat="1" ht="31.5" customHeight="1" x14ac:dyDescent="0.15">
      <c r="A44" s="110" t="s">
        <v>79</v>
      </c>
      <c r="B44" s="190" t="s">
        <v>374</v>
      </c>
      <c r="C44" s="190"/>
      <c r="D44" s="190"/>
      <c r="E44" s="190"/>
      <c r="F44" s="190"/>
      <c r="G44" s="190"/>
      <c r="H44" s="190"/>
      <c r="I44" s="190"/>
      <c r="J44" s="190"/>
      <c r="K44" s="190"/>
      <c r="L44" s="190"/>
      <c r="M44" s="190"/>
      <c r="N44" s="190"/>
      <c r="O44" s="190"/>
      <c r="P44" s="247"/>
      <c r="Q44" s="248"/>
    </row>
    <row r="45" spans="1:17" s="90" customFormat="1" ht="12" x14ac:dyDescent="0.15"/>
    <row r="46" spans="1:17" s="90" customFormat="1" ht="12" x14ac:dyDescent="0.15">
      <c r="A46" s="98" t="s">
        <v>81</v>
      </c>
    </row>
    <row r="47" spans="1:17" s="90" customFormat="1" ht="36.75" customHeight="1" x14ac:dyDescent="0.15">
      <c r="A47" s="229" t="s">
        <v>544</v>
      </c>
      <c r="B47" s="229"/>
      <c r="C47" s="229"/>
      <c r="D47" s="229"/>
      <c r="E47" s="229"/>
      <c r="F47" s="229"/>
      <c r="G47" s="229"/>
      <c r="H47" s="229"/>
      <c r="I47" s="229"/>
      <c r="J47" s="229"/>
      <c r="K47" s="229"/>
      <c r="L47" s="229"/>
      <c r="M47" s="229"/>
      <c r="N47" s="229"/>
      <c r="O47" s="229"/>
      <c r="P47" s="229"/>
      <c r="Q47" s="229"/>
    </row>
    <row r="48" spans="1:17" s="90" customFormat="1" ht="22.5" customHeight="1" x14ac:dyDescent="0.15">
      <c r="A48" s="209" t="s">
        <v>542</v>
      </c>
      <c r="B48" s="210"/>
      <c r="C48" s="111" t="s">
        <v>375</v>
      </c>
      <c r="D48" s="196" t="s">
        <v>381</v>
      </c>
      <c r="E48" s="196"/>
      <c r="F48" s="196" t="s">
        <v>382</v>
      </c>
      <c r="G48" s="196"/>
      <c r="H48" s="196" t="s">
        <v>383</v>
      </c>
      <c r="I48" s="196"/>
      <c r="J48" s="196" t="s">
        <v>384</v>
      </c>
      <c r="K48" s="196"/>
      <c r="L48" s="196" t="s">
        <v>385</v>
      </c>
      <c r="M48" s="197"/>
      <c r="N48" s="112"/>
      <c r="O48" s="112"/>
      <c r="P48" s="112"/>
      <c r="Q48" s="112"/>
    </row>
    <row r="49" spans="1:16" s="90" customFormat="1" ht="23.25" customHeight="1" x14ac:dyDescent="0.15">
      <c r="A49" s="274" t="s">
        <v>85</v>
      </c>
      <c r="B49" s="191"/>
      <c r="C49" s="113"/>
      <c r="D49" s="191"/>
      <c r="E49" s="191"/>
      <c r="F49" s="191"/>
      <c r="G49" s="191"/>
      <c r="H49" s="191"/>
      <c r="I49" s="191"/>
      <c r="J49" s="191"/>
      <c r="K49" s="191"/>
      <c r="L49" s="191"/>
      <c r="M49" s="192"/>
    </row>
    <row r="50" spans="1:16" s="90" customFormat="1" ht="23.25" customHeight="1" x14ac:dyDescent="0.15">
      <c r="A50" s="274" t="s">
        <v>86</v>
      </c>
      <c r="B50" s="191"/>
      <c r="C50" s="114"/>
      <c r="D50" s="191"/>
      <c r="E50" s="191"/>
      <c r="F50" s="191"/>
      <c r="G50" s="191"/>
      <c r="H50" s="191"/>
      <c r="I50" s="191"/>
      <c r="J50" s="191"/>
      <c r="K50" s="191"/>
      <c r="L50" s="191"/>
      <c r="M50" s="192"/>
    </row>
    <row r="51" spans="1:16" s="90" customFormat="1" ht="23.25" customHeight="1" x14ac:dyDescent="0.15">
      <c r="A51" s="357" t="s">
        <v>87</v>
      </c>
      <c r="B51" s="358"/>
      <c r="C51" s="115">
        <f>C49+C50</f>
        <v>0</v>
      </c>
      <c r="D51" s="275">
        <f>D49+D50</f>
        <v>0</v>
      </c>
      <c r="E51" s="275"/>
      <c r="F51" s="275">
        <f>F49+F50</f>
        <v>0</v>
      </c>
      <c r="G51" s="275"/>
      <c r="H51" s="275">
        <f>H49+H50</f>
        <v>0</v>
      </c>
      <c r="I51" s="275"/>
      <c r="J51" s="275">
        <f>J49+J50</f>
        <v>0</v>
      </c>
      <c r="K51" s="275"/>
      <c r="L51" s="275">
        <f>L49+L50</f>
        <v>0</v>
      </c>
      <c r="M51" s="276"/>
    </row>
    <row r="52" spans="1:16" s="90" customFormat="1" ht="23.25" customHeight="1" x14ac:dyDescent="0.15">
      <c r="A52" s="274" t="s">
        <v>88</v>
      </c>
      <c r="B52" s="191"/>
      <c r="C52" s="114"/>
      <c r="D52" s="191"/>
      <c r="E52" s="191"/>
      <c r="F52" s="191"/>
      <c r="G52" s="191"/>
      <c r="H52" s="191"/>
      <c r="I52" s="191"/>
      <c r="J52" s="191"/>
      <c r="K52" s="191"/>
      <c r="L52" s="191"/>
      <c r="M52" s="192"/>
    </row>
    <row r="53" spans="1:16" s="90" customFormat="1" ht="23.25" customHeight="1" x14ac:dyDescent="0.15">
      <c r="A53" s="274" t="s">
        <v>89</v>
      </c>
      <c r="B53" s="191"/>
      <c r="C53" s="114"/>
      <c r="D53" s="191"/>
      <c r="E53" s="191"/>
      <c r="F53" s="191"/>
      <c r="G53" s="191"/>
      <c r="H53" s="191"/>
      <c r="I53" s="191"/>
      <c r="J53" s="191"/>
      <c r="K53" s="191"/>
      <c r="L53" s="191"/>
      <c r="M53" s="192"/>
    </row>
    <row r="54" spans="1:16" s="90" customFormat="1" ht="23.25" customHeight="1" x14ac:dyDescent="0.15">
      <c r="A54" s="272" t="s">
        <v>9</v>
      </c>
      <c r="B54" s="273"/>
      <c r="C54" s="116">
        <f>C51+C52+C53</f>
        <v>0</v>
      </c>
      <c r="D54" s="323">
        <f>D51+D52+D53</f>
        <v>0</v>
      </c>
      <c r="E54" s="323"/>
      <c r="F54" s="323">
        <f>F51+F52+F53</f>
        <v>0</v>
      </c>
      <c r="G54" s="323"/>
      <c r="H54" s="323">
        <f>H51+H52+H53</f>
        <v>0</v>
      </c>
      <c r="I54" s="323"/>
      <c r="J54" s="323">
        <f>J51+J52+J53</f>
        <v>0</v>
      </c>
      <c r="K54" s="323"/>
      <c r="L54" s="323">
        <f>L51+L52+L53</f>
        <v>0</v>
      </c>
      <c r="M54" s="324"/>
    </row>
    <row r="55" spans="1:16" s="90" customFormat="1" ht="12.75" thickBot="1" x14ac:dyDescent="0.2">
      <c r="A55" s="170"/>
      <c r="B55" s="170"/>
      <c r="C55" s="171"/>
      <c r="D55" s="171"/>
      <c r="E55" s="171"/>
      <c r="F55" s="171"/>
      <c r="G55" s="171"/>
      <c r="H55" s="171"/>
      <c r="I55" s="171"/>
      <c r="J55" s="171"/>
      <c r="K55" s="171"/>
      <c r="L55" s="171"/>
      <c r="M55" s="171"/>
    </row>
    <row r="56" spans="1:16" s="90" customFormat="1" ht="12" x14ac:dyDescent="0.15">
      <c r="A56" s="103"/>
      <c r="B56" s="104"/>
      <c r="C56" s="104"/>
      <c r="D56" s="104"/>
      <c r="E56" s="104"/>
      <c r="F56" s="104"/>
      <c r="G56" s="104"/>
      <c r="H56" s="104"/>
      <c r="I56" s="104"/>
      <c r="J56" s="104"/>
      <c r="K56" s="104"/>
      <c r="L56" s="104"/>
      <c r="M56" s="104"/>
      <c r="N56" s="104"/>
      <c r="O56" s="104"/>
      <c r="P56" s="105"/>
    </row>
    <row r="57" spans="1:16" s="90" customFormat="1" ht="35.1" customHeight="1" x14ac:dyDescent="0.15">
      <c r="A57" s="332" t="s">
        <v>10</v>
      </c>
      <c r="B57" s="242"/>
      <c r="C57" s="242"/>
      <c r="D57" s="242"/>
      <c r="E57" s="242"/>
      <c r="F57" s="242"/>
      <c r="G57" s="242"/>
      <c r="H57" s="242"/>
      <c r="I57" s="242"/>
      <c r="J57" s="242"/>
      <c r="K57" s="242"/>
      <c r="L57" s="242"/>
      <c r="M57" s="242"/>
      <c r="N57" s="242"/>
      <c r="O57" s="242"/>
      <c r="P57" s="333"/>
    </row>
    <row r="58" spans="1:16" s="90" customFormat="1" ht="20.100000000000001" customHeight="1" x14ac:dyDescent="0.15">
      <c r="A58" s="330" t="s">
        <v>11</v>
      </c>
      <c r="B58" s="245"/>
      <c r="C58" s="245"/>
      <c r="D58" s="245"/>
      <c r="E58" s="245"/>
      <c r="F58" s="245"/>
      <c r="G58" s="245"/>
      <c r="H58" s="245"/>
      <c r="I58" s="245"/>
      <c r="J58" s="245"/>
      <c r="K58" s="245"/>
      <c r="L58" s="245"/>
      <c r="M58" s="245"/>
      <c r="N58" s="245"/>
      <c r="O58" s="245"/>
      <c r="P58" s="331"/>
    </row>
    <row r="59" spans="1:16" s="90" customFormat="1" ht="57.75" customHeight="1" thickBot="1" x14ac:dyDescent="0.2">
      <c r="A59" s="327" t="s">
        <v>58</v>
      </c>
      <c r="B59" s="328"/>
      <c r="C59" s="328"/>
      <c r="D59" s="328"/>
      <c r="E59" s="328"/>
      <c r="F59" s="328"/>
      <c r="G59" s="328"/>
      <c r="H59" s="328"/>
      <c r="I59" s="328"/>
      <c r="J59" s="328"/>
      <c r="K59" s="328"/>
      <c r="L59" s="328"/>
      <c r="M59" s="328"/>
      <c r="N59" s="328"/>
      <c r="O59" s="328"/>
      <c r="P59" s="329"/>
    </row>
    <row r="60" spans="1:16" s="90" customFormat="1" ht="12" x14ac:dyDescent="0.15">
      <c r="A60" s="135"/>
      <c r="B60" s="135"/>
      <c r="C60" s="135"/>
      <c r="D60" s="135"/>
      <c r="E60" s="135"/>
      <c r="F60" s="135"/>
      <c r="G60" s="135"/>
      <c r="H60" s="135"/>
      <c r="I60" s="135"/>
      <c r="J60" s="135"/>
      <c r="K60" s="135"/>
      <c r="L60" s="135"/>
      <c r="M60" s="135"/>
      <c r="N60" s="135"/>
      <c r="O60" s="135"/>
      <c r="P60" s="135"/>
    </row>
    <row r="61" spans="1:16" s="90" customFormat="1" ht="12" x14ac:dyDescent="0.15"/>
    <row r="62" spans="1:16" s="90" customFormat="1" ht="12" x14ac:dyDescent="0.15">
      <c r="A62" s="98" t="s">
        <v>436</v>
      </c>
    </row>
    <row r="63" spans="1:16" s="90" customFormat="1" ht="12" x14ac:dyDescent="0.15"/>
    <row r="64" spans="1:16" s="90" customFormat="1" ht="12" x14ac:dyDescent="0.15">
      <c r="A64" s="117" t="s">
        <v>543</v>
      </c>
    </row>
    <row r="65" spans="1:16" s="90" customFormat="1" ht="12" x14ac:dyDescent="0.15">
      <c r="A65" s="229" t="s">
        <v>386</v>
      </c>
      <c r="B65" s="229"/>
      <c r="C65" s="229"/>
      <c r="D65" s="229"/>
      <c r="E65" s="229"/>
      <c r="F65" s="229"/>
      <c r="G65" s="229"/>
      <c r="H65" s="229"/>
      <c r="I65" s="229"/>
      <c r="J65" s="229"/>
      <c r="K65" s="229"/>
      <c r="L65" s="229"/>
      <c r="M65" s="229"/>
      <c r="N65" s="229"/>
      <c r="O65" s="229"/>
    </row>
    <row r="66" spans="1:16" s="90" customFormat="1" ht="21" customHeight="1" x14ac:dyDescent="0.15">
      <c r="A66" s="112"/>
      <c r="B66" s="200" t="s">
        <v>545</v>
      </c>
      <c r="C66" s="201"/>
      <c r="D66" s="196" t="s">
        <v>375</v>
      </c>
      <c r="E66" s="196"/>
      <c r="F66" s="196" t="s">
        <v>376</v>
      </c>
      <c r="G66" s="196"/>
      <c r="H66" s="196" t="s">
        <v>377</v>
      </c>
      <c r="I66" s="196"/>
      <c r="J66" s="196" t="s">
        <v>378</v>
      </c>
      <c r="K66" s="196"/>
      <c r="L66" s="196" t="s">
        <v>379</v>
      </c>
      <c r="M66" s="196"/>
      <c r="N66" s="196" t="s">
        <v>380</v>
      </c>
      <c r="O66" s="197"/>
    </row>
    <row r="67" spans="1:16" s="90" customFormat="1" ht="26.25" customHeight="1" x14ac:dyDescent="0.15">
      <c r="B67" s="211" t="s">
        <v>12</v>
      </c>
      <c r="C67" s="212"/>
      <c r="D67" s="198"/>
      <c r="E67" s="198"/>
      <c r="F67" s="198"/>
      <c r="G67" s="198"/>
      <c r="H67" s="198"/>
      <c r="I67" s="198"/>
      <c r="J67" s="198"/>
      <c r="K67" s="198"/>
      <c r="L67" s="198"/>
      <c r="M67" s="198"/>
      <c r="N67" s="198"/>
      <c r="O67" s="199"/>
    </row>
    <row r="68" spans="1:16" s="90" customFormat="1" ht="12" x14ac:dyDescent="0.15"/>
    <row r="69" spans="1:16" s="90" customFormat="1" ht="12" x14ac:dyDescent="0.15">
      <c r="A69" s="118" t="s">
        <v>547</v>
      </c>
      <c r="B69" s="112"/>
      <c r="C69" s="112"/>
      <c r="D69" s="112"/>
      <c r="E69" s="112"/>
      <c r="F69" s="112"/>
      <c r="G69" s="112"/>
      <c r="H69" s="112"/>
      <c r="I69" s="112"/>
      <c r="J69" s="112"/>
      <c r="K69" s="112"/>
      <c r="L69" s="112"/>
      <c r="M69" s="112"/>
      <c r="N69" s="112"/>
      <c r="O69" s="112"/>
      <c r="P69" s="112"/>
    </row>
    <row r="70" spans="1:16" s="90" customFormat="1" ht="21" customHeight="1" x14ac:dyDescent="0.15">
      <c r="A70" s="112"/>
      <c r="B70" s="200" t="s">
        <v>545</v>
      </c>
      <c r="C70" s="201"/>
      <c r="D70" s="196" t="s">
        <v>375</v>
      </c>
      <c r="E70" s="196"/>
      <c r="F70" s="196" t="s">
        <v>376</v>
      </c>
      <c r="G70" s="196"/>
      <c r="H70" s="196" t="s">
        <v>377</v>
      </c>
      <c r="I70" s="196"/>
      <c r="J70" s="196" t="s">
        <v>378</v>
      </c>
      <c r="K70" s="196"/>
      <c r="L70" s="196" t="s">
        <v>379</v>
      </c>
      <c r="M70" s="196"/>
      <c r="N70" s="196" t="s">
        <v>380</v>
      </c>
      <c r="O70" s="197"/>
      <c r="P70" s="112"/>
    </row>
    <row r="71" spans="1:16" s="90" customFormat="1" ht="26.25" customHeight="1" x14ac:dyDescent="0.15">
      <c r="A71" s="112"/>
      <c r="B71" s="207" t="s">
        <v>434</v>
      </c>
      <c r="C71" s="208"/>
      <c r="D71" s="198"/>
      <c r="E71" s="198"/>
      <c r="F71" s="198"/>
      <c r="G71" s="198"/>
      <c r="H71" s="198"/>
      <c r="I71" s="198"/>
      <c r="J71" s="198"/>
      <c r="K71" s="198"/>
      <c r="L71" s="198"/>
      <c r="M71" s="198"/>
      <c r="N71" s="198"/>
      <c r="O71" s="199"/>
      <c r="P71" s="112"/>
    </row>
    <row r="72" spans="1:16" s="90" customFormat="1" ht="12" x14ac:dyDescent="0.15">
      <c r="A72" s="112"/>
      <c r="B72" s="89"/>
      <c r="C72" s="119"/>
      <c r="D72" s="119"/>
      <c r="E72" s="119"/>
      <c r="F72" s="119"/>
      <c r="G72" s="119"/>
      <c r="H72" s="119"/>
      <c r="I72" s="119"/>
      <c r="J72" s="119"/>
      <c r="K72" s="119"/>
      <c r="L72" s="119"/>
      <c r="M72" s="119"/>
      <c r="N72" s="112"/>
      <c r="O72" s="112"/>
      <c r="P72" s="112"/>
    </row>
    <row r="73" spans="1:16" s="90" customFormat="1" ht="12" x14ac:dyDescent="0.15">
      <c r="A73" s="360" t="s">
        <v>546</v>
      </c>
      <c r="B73" s="361"/>
      <c r="C73" s="361"/>
      <c r="D73" s="361"/>
      <c r="E73" s="361"/>
      <c r="F73" s="361"/>
      <c r="G73" s="361"/>
      <c r="H73" s="361"/>
      <c r="I73" s="361"/>
      <c r="J73" s="361"/>
      <c r="K73" s="361"/>
      <c r="L73" s="361"/>
      <c r="M73" s="361"/>
      <c r="N73" s="361"/>
      <c r="O73" s="361"/>
      <c r="P73" s="361"/>
    </row>
    <row r="74" spans="1:16" s="90" customFormat="1" ht="21" customHeight="1" x14ac:dyDescent="0.15">
      <c r="A74" s="120"/>
      <c r="B74" s="200" t="s">
        <v>545</v>
      </c>
      <c r="C74" s="201"/>
      <c r="D74" s="196" t="s">
        <v>375</v>
      </c>
      <c r="E74" s="196"/>
      <c r="F74" s="196" t="s">
        <v>376</v>
      </c>
      <c r="G74" s="196"/>
      <c r="H74" s="196" t="s">
        <v>377</v>
      </c>
      <c r="I74" s="196"/>
      <c r="J74" s="196" t="s">
        <v>378</v>
      </c>
      <c r="K74" s="196"/>
      <c r="L74" s="196" t="s">
        <v>379</v>
      </c>
      <c r="M74" s="196"/>
      <c r="N74" s="196" t="s">
        <v>380</v>
      </c>
      <c r="O74" s="197"/>
      <c r="P74" s="121"/>
    </row>
    <row r="75" spans="1:16" s="90" customFormat="1" ht="26.25" customHeight="1" x14ac:dyDescent="0.15">
      <c r="A75" s="120"/>
      <c r="B75" s="211" t="s">
        <v>433</v>
      </c>
      <c r="C75" s="212"/>
      <c r="D75" s="198"/>
      <c r="E75" s="198"/>
      <c r="F75" s="198"/>
      <c r="G75" s="198"/>
      <c r="H75" s="198"/>
      <c r="I75" s="198"/>
      <c r="J75" s="198"/>
      <c r="K75" s="198"/>
      <c r="L75" s="198"/>
      <c r="M75" s="198"/>
      <c r="N75" s="198"/>
      <c r="O75" s="199"/>
      <c r="P75" s="121"/>
    </row>
    <row r="76" spans="1:16" s="90" customFormat="1" ht="12" x14ac:dyDescent="0.15">
      <c r="A76" s="120"/>
      <c r="B76" s="121"/>
      <c r="C76" s="121"/>
      <c r="D76" s="121"/>
      <c r="E76" s="121"/>
      <c r="F76" s="121"/>
      <c r="G76" s="121"/>
      <c r="H76" s="121"/>
      <c r="I76" s="121"/>
      <c r="J76" s="121"/>
      <c r="K76" s="121"/>
      <c r="L76" s="121"/>
      <c r="M76" s="121"/>
      <c r="N76" s="121"/>
      <c r="O76" s="121"/>
      <c r="P76" s="121"/>
    </row>
    <row r="77" spans="1:16" s="90" customFormat="1" ht="12" x14ac:dyDescent="0.15">
      <c r="A77" s="112" t="s">
        <v>435</v>
      </c>
      <c r="B77" s="89"/>
      <c r="C77" s="119"/>
      <c r="D77" s="119"/>
      <c r="E77" s="119"/>
      <c r="F77" s="119"/>
      <c r="G77" s="119"/>
      <c r="H77" s="119"/>
      <c r="I77" s="119"/>
      <c r="J77" s="119"/>
      <c r="K77" s="119"/>
      <c r="L77" s="119"/>
      <c r="M77" s="119"/>
      <c r="N77" s="112"/>
      <c r="O77" s="112"/>
      <c r="P77" s="112"/>
    </row>
    <row r="78" spans="1:16" s="90" customFormat="1" ht="21" customHeight="1" x14ac:dyDescent="0.15">
      <c r="B78" s="200" t="s">
        <v>545</v>
      </c>
      <c r="C78" s="201"/>
      <c r="D78" s="196" t="s">
        <v>375</v>
      </c>
      <c r="E78" s="196"/>
      <c r="F78" s="196" t="s">
        <v>376</v>
      </c>
      <c r="G78" s="196"/>
      <c r="H78" s="196" t="s">
        <v>377</v>
      </c>
      <c r="I78" s="196"/>
      <c r="J78" s="196" t="s">
        <v>378</v>
      </c>
      <c r="K78" s="196"/>
      <c r="L78" s="196" t="s">
        <v>379</v>
      </c>
      <c r="M78" s="196"/>
      <c r="N78" s="196" t="s">
        <v>380</v>
      </c>
      <c r="O78" s="197"/>
    </row>
    <row r="79" spans="1:16" s="90" customFormat="1" ht="28.5" customHeight="1" x14ac:dyDescent="0.15">
      <c r="B79" s="202" t="s">
        <v>437</v>
      </c>
      <c r="C79" s="203"/>
      <c r="D79" s="198"/>
      <c r="E79" s="198"/>
      <c r="F79" s="198"/>
      <c r="G79" s="198"/>
      <c r="H79" s="198"/>
      <c r="I79" s="198"/>
      <c r="J79" s="198"/>
      <c r="K79" s="198"/>
      <c r="L79" s="198"/>
      <c r="M79" s="198"/>
      <c r="N79" s="198"/>
      <c r="O79" s="199"/>
    </row>
    <row r="80" spans="1:16" s="90" customFormat="1" ht="13.5" customHeight="1" thickBot="1" x14ac:dyDescent="0.2">
      <c r="B80" s="123"/>
      <c r="C80" s="123"/>
      <c r="D80" s="123"/>
      <c r="E80" s="124"/>
      <c r="F80" s="124"/>
      <c r="G80" s="124"/>
      <c r="H80" s="124"/>
      <c r="I80" s="124"/>
      <c r="J80" s="124"/>
      <c r="K80" s="124"/>
      <c r="L80" s="124"/>
      <c r="M80" s="124"/>
      <c r="N80" s="124"/>
      <c r="O80" s="124"/>
      <c r="P80" s="124"/>
    </row>
    <row r="81" spans="1:17" s="90" customFormat="1" ht="21.75" customHeight="1" x14ac:dyDescent="0.15">
      <c r="A81" s="122" t="s">
        <v>439</v>
      </c>
      <c r="B81" s="104"/>
      <c r="C81" s="104"/>
      <c r="D81" s="104"/>
      <c r="E81" s="104"/>
      <c r="F81" s="104"/>
      <c r="G81" s="104"/>
      <c r="H81" s="104"/>
      <c r="I81" s="104"/>
      <c r="J81" s="104"/>
      <c r="K81" s="104"/>
      <c r="L81" s="104"/>
      <c r="M81" s="104"/>
      <c r="N81" s="104"/>
      <c r="O81" s="104"/>
      <c r="P81" s="105"/>
    </row>
    <row r="82" spans="1:17" s="90" customFormat="1" ht="111" customHeight="1" thickBot="1" x14ac:dyDescent="0.2">
      <c r="A82" s="269" t="s">
        <v>438</v>
      </c>
      <c r="B82" s="270"/>
      <c r="C82" s="270"/>
      <c r="D82" s="270"/>
      <c r="E82" s="270"/>
      <c r="F82" s="270"/>
      <c r="G82" s="270"/>
      <c r="H82" s="270"/>
      <c r="I82" s="270"/>
      <c r="J82" s="270"/>
      <c r="K82" s="270"/>
      <c r="L82" s="270"/>
      <c r="M82" s="270"/>
      <c r="N82" s="270"/>
      <c r="O82" s="270"/>
      <c r="P82" s="271"/>
    </row>
    <row r="83" spans="1:17" s="90" customFormat="1" ht="12" x14ac:dyDescent="0.15">
      <c r="A83" s="90" t="s">
        <v>76</v>
      </c>
    </row>
    <row r="84" spans="1:17" s="90" customFormat="1" ht="12" x14ac:dyDescent="0.15"/>
    <row r="85" spans="1:17" s="90" customFormat="1" ht="12" x14ac:dyDescent="0.15">
      <c r="A85" s="98" t="s">
        <v>96</v>
      </c>
    </row>
    <row r="86" spans="1:17" s="90" customFormat="1" ht="12" x14ac:dyDescent="0.15"/>
    <row r="87" spans="1:17" s="90" customFormat="1" ht="12" x14ac:dyDescent="0.15">
      <c r="A87" s="98" t="s">
        <v>97</v>
      </c>
    </row>
    <row r="88" spans="1:17" s="90" customFormat="1" ht="67.5" customHeight="1" x14ac:dyDescent="0.15">
      <c r="A88" s="106" t="s">
        <v>150</v>
      </c>
      <c r="B88" s="213" t="s">
        <v>388</v>
      </c>
      <c r="C88" s="213"/>
      <c r="D88" s="213"/>
      <c r="E88" s="213"/>
      <c r="F88" s="213"/>
      <c r="G88" s="213"/>
      <c r="H88" s="213"/>
      <c r="I88" s="213"/>
      <c r="J88" s="213"/>
      <c r="K88" s="213"/>
      <c r="L88" s="213"/>
      <c r="M88" s="213"/>
      <c r="N88" s="213"/>
      <c r="O88" s="213"/>
      <c r="P88" s="182"/>
      <c r="Q88" s="183"/>
    </row>
    <row r="89" spans="1:17" s="90" customFormat="1" ht="67.5" customHeight="1" x14ac:dyDescent="0.15">
      <c r="A89" s="107" t="s">
        <v>271</v>
      </c>
      <c r="B89" s="204" t="s">
        <v>525</v>
      </c>
      <c r="C89" s="204"/>
      <c r="D89" s="204"/>
      <c r="E89" s="204"/>
      <c r="F89" s="204"/>
      <c r="G89" s="204"/>
      <c r="H89" s="204"/>
      <c r="I89" s="204"/>
      <c r="J89" s="204"/>
      <c r="K89" s="204"/>
      <c r="L89" s="204"/>
      <c r="M89" s="204"/>
      <c r="N89" s="204"/>
      <c r="O89" s="204"/>
      <c r="P89" s="216"/>
      <c r="Q89" s="217"/>
    </row>
    <row r="90" spans="1:17" s="90" customFormat="1" ht="100.5" customHeight="1" x14ac:dyDescent="0.15">
      <c r="A90" s="107" t="s">
        <v>251</v>
      </c>
      <c r="B90" s="204" t="s">
        <v>440</v>
      </c>
      <c r="C90" s="204"/>
      <c r="D90" s="204"/>
      <c r="E90" s="204"/>
      <c r="F90" s="204"/>
      <c r="G90" s="204"/>
      <c r="H90" s="204"/>
      <c r="I90" s="204"/>
      <c r="J90" s="204"/>
      <c r="K90" s="204"/>
      <c r="L90" s="204"/>
      <c r="M90" s="204"/>
      <c r="N90" s="204"/>
      <c r="O90" s="204"/>
      <c r="P90" s="205"/>
      <c r="Q90" s="206"/>
    </row>
    <row r="91" spans="1:17" s="90" customFormat="1" ht="67.5" customHeight="1" x14ac:dyDescent="0.15">
      <c r="A91" s="108" t="s">
        <v>503</v>
      </c>
      <c r="B91" s="265" t="s">
        <v>342</v>
      </c>
      <c r="C91" s="265"/>
      <c r="D91" s="265"/>
      <c r="E91" s="265"/>
      <c r="F91" s="265"/>
      <c r="G91" s="265"/>
      <c r="H91" s="265"/>
      <c r="I91" s="265"/>
      <c r="J91" s="265"/>
      <c r="K91" s="265"/>
      <c r="L91" s="265"/>
      <c r="M91" s="265"/>
      <c r="N91" s="265"/>
      <c r="O91" s="265"/>
      <c r="P91" s="247"/>
      <c r="Q91" s="248"/>
    </row>
    <row r="92" spans="1:17" s="90" customFormat="1" ht="12" x14ac:dyDescent="0.15"/>
    <row r="93" spans="1:17" s="90" customFormat="1" ht="12" x14ac:dyDescent="0.15">
      <c r="A93" s="98" t="s">
        <v>98</v>
      </c>
    </row>
    <row r="94" spans="1:17" s="90" customFormat="1" ht="22.5" customHeight="1" x14ac:dyDescent="0.15">
      <c r="A94" s="100" t="s">
        <v>150</v>
      </c>
      <c r="B94" s="218" t="s">
        <v>118</v>
      </c>
      <c r="C94" s="218"/>
      <c r="D94" s="218"/>
      <c r="E94" s="218"/>
      <c r="F94" s="218"/>
      <c r="G94" s="218"/>
      <c r="H94" s="218"/>
      <c r="I94" s="218"/>
      <c r="J94" s="218"/>
      <c r="K94" s="218"/>
      <c r="L94" s="218"/>
      <c r="M94" s="218"/>
      <c r="N94" s="218"/>
      <c r="O94" s="218"/>
      <c r="P94" s="194"/>
      <c r="Q94" s="195"/>
    </row>
    <row r="95" spans="1:17" s="90" customFormat="1" ht="12" x14ac:dyDescent="0.15"/>
    <row r="96" spans="1:17" s="90" customFormat="1" ht="12" x14ac:dyDescent="0.15">
      <c r="A96" s="98" t="s">
        <v>99</v>
      </c>
    </row>
    <row r="97" spans="1:17" s="90" customFormat="1" ht="60" customHeight="1" x14ac:dyDescent="0.15">
      <c r="A97" s="100" t="s">
        <v>150</v>
      </c>
      <c r="B97" s="218" t="s">
        <v>13</v>
      </c>
      <c r="C97" s="218"/>
      <c r="D97" s="218"/>
      <c r="E97" s="218"/>
      <c r="F97" s="218"/>
      <c r="G97" s="218"/>
      <c r="H97" s="218"/>
      <c r="I97" s="218"/>
      <c r="J97" s="218"/>
      <c r="K97" s="218"/>
      <c r="L97" s="218"/>
      <c r="M97" s="218"/>
      <c r="N97" s="218"/>
      <c r="O97" s="218"/>
      <c r="P97" s="194"/>
      <c r="Q97" s="195"/>
    </row>
    <row r="98" spans="1:17" s="90" customFormat="1" ht="12" x14ac:dyDescent="0.15"/>
    <row r="99" spans="1:17" s="90" customFormat="1" ht="12" x14ac:dyDescent="0.15">
      <c r="A99" s="98" t="s">
        <v>100</v>
      </c>
    </row>
    <row r="100" spans="1:17" s="90" customFormat="1" ht="45" customHeight="1" x14ac:dyDescent="0.15">
      <c r="A100" s="106" t="s">
        <v>150</v>
      </c>
      <c r="B100" s="213" t="s">
        <v>57</v>
      </c>
      <c r="C100" s="213"/>
      <c r="D100" s="213"/>
      <c r="E100" s="213"/>
      <c r="F100" s="213"/>
      <c r="G100" s="213"/>
      <c r="H100" s="213"/>
      <c r="I100" s="213"/>
      <c r="J100" s="213"/>
      <c r="K100" s="213"/>
      <c r="L100" s="213"/>
      <c r="M100" s="213"/>
      <c r="N100" s="213"/>
      <c r="O100" s="213"/>
      <c r="P100" s="182"/>
      <c r="Q100" s="183"/>
    </row>
    <row r="101" spans="1:17" s="90" customFormat="1" ht="45" customHeight="1" x14ac:dyDescent="0.15">
      <c r="A101" s="108" t="s">
        <v>34</v>
      </c>
      <c r="B101" s="265" t="s">
        <v>272</v>
      </c>
      <c r="C101" s="265"/>
      <c r="D101" s="265"/>
      <c r="E101" s="265"/>
      <c r="F101" s="265"/>
      <c r="G101" s="265"/>
      <c r="H101" s="265"/>
      <c r="I101" s="265"/>
      <c r="J101" s="265"/>
      <c r="K101" s="265"/>
      <c r="L101" s="265"/>
      <c r="M101" s="265"/>
      <c r="N101" s="265"/>
      <c r="O101" s="265"/>
      <c r="P101" s="247"/>
      <c r="Q101" s="248"/>
    </row>
    <row r="102" spans="1:17" s="90" customFormat="1" ht="12" x14ac:dyDescent="0.15"/>
    <row r="103" spans="1:17" s="90" customFormat="1" ht="12" x14ac:dyDescent="0.15">
      <c r="A103" s="98" t="s">
        <v>101</v>
      </c>
    </row>
    <row r="104" spans="1:17" s="90" customFormat="1" ht="30" customHeight="1" x14ac:dyDescent="0.15">
      <c r="A104" s="106" t="s">
        <v>150</v>
      </c>
      <c r="B104" s="213" t="s">
        <v>119</v>
      </c>
      <c r="C104" s="213"/>
      <c r="D104" s="213"/>
      <c r="E104" s="213"/>
      <c r="F104" s="213"/>
      <c r="G104" s="213"/>
      <c r="H104" s="213"/>
      <c r="I104" s="213"/>
      <c r="J104" s="213"/>
      <c r="K104" s="213"/>
      <c r="L104" s="213"/>
      <c r="M104" s="213"/>
      <c r="N104" s="213"/>
      <c r="O104" s="213"/>
      <c r="P104" s="214"/>
      <c r="Q104" s="215"/>
    </row>
    <row r="105" spans="1:17" s="90" customFormat="1" ht="75" customHeight="1" x14ac:dyDescent="0.15">
      <c r="A105" s="107" t="s">
        <v>151</v>
      </c>
      <c r="B105" s="204" t="s">
        <v>120</v>
      </c>
      <c r="C105" s="204"/>
      <c r="D105" s="204"/>
      <c r="E105" s="204"/>
      <c r="F105" s="204"/>
      <c r="G105" s="204"/>
      <c r="H105" s="204"/>
      <c r="I105" s="204"/>
      <c r="J105" s="204"/>
      <c r="K105" s="204"/>
      <c r="L105" s="204"/>
      <c r="M105" s="204"/>
      <c r="N105" s="204"/>
      <c r="O105" s="204"/>
      <c r="P105" s="222"/>
      <c r="Q105" s="223"/>
    </row>
    <row r="106" spans="1:17" s="90" customFormat="1" ht="45" customHeight="1" x14ac:dyDescent="0.15">
      <c r="A106" s="108" t="s">
        <v>152</v>
      </c>
      <c r="B106" s="265" t="s">
        <v>121</v>
      </c>
      <c r="C106" s="265"/>
      <c r="D106" s="265"/>
      <c r="E106" s="265"/>
      <c r="F106" s="265"/>
      <c r="G106" s="265"/>
      <c r="H106" s="265"/>
      <c r="I106" s="265"/>
      <c r="J106" s="265"/>
      <c r="K106" s="265"/>
      <c r="L106" s="265"/>
      <c r="M106" s="265"/>
      <c r="N106" s="265"/>
      <c r="O106" s="265"/>
      <c r="P106" s="277"/>
      <c r="Q106" s="278"/>
    </row>
    <row r="107" spans="1:17" s="90" customFormat="1" ht="12" x14ac:dyDescent="0.15"/>
    <row r="108" spans="1:17" s="90" customFormat="1" ht="12" x14ac:dyDescent="0.15">
      <c r="A108" s="98" t="s">
        <v>102</v>
      </c>
    </row>
    <row r="109" spans="1:17" s="90" customFormat="1" ht="45" customHeight="1" x14ac:dyDescent="0.15">
      <c r="A109" s="100" t="s">
        <v>150</v>
      </c>
      <c r="B109" s="218" t="s">
        <v>14</v>
      </c>
      <c r="C109" s="218"/>
      <c r="D109" s="218"/>
      <c r="E109" s="218"/>
      <c r="F109" s="218"/>
      <c r="G109" s="218"/>
      <c r="H109" s="218"/>
      <c r="I109" s="218"/>
      <c r="J109" s="218"/>
      <c r="K109" s="218"/>
      <c r="L109" s="218"/>
      <c r="M109" s="218"/>
      <c r="N109" s="218"/>
      <c r="O109" s="218"/>
      <c r="P109" s="262"/>
      <c r="Q109" s="263"/>
    </row>
    <row r="110" spans="1:17" s="90" customFormat="1" ht="12" x14ac:dyDescent="0.15"/>
    <row r="111" spans="1:17" s="90" customFormat="1" ht="12" x14ac:dyDescent="0.15">
      <c r="A111" s="125" t="s">
        <v>103</v>
      </c>
    </row>
    <row r="112" spans="1:17" s="90" customFormat="1" ht="60" customHeight="1" x14ac:dyDescent="0.15">
      <c r="A112" s="100" t="s">
        <v>150</v>
      </c>
      <c r="B112" s="193" t="s">
        <v>15</v>
      </c>
      <c r="C112" s="193"/>
      <c r="D112" s="193"/>
      <c r="E112" s="193"/>
      <c r="F112" s="193"/>
      <c r="G112" s="193"/>
      <c r="H112" s="193"/>
      <c r="I112" s="193"/>
      <c r="J112" s="193"/>
      <c r="K112" s="193"/>
      <c r="L112" s="193"/>
      <c r="M112" s="193"/>
      <c r="N112" s="193"/>
      <c r="O112" s="193"/>
      <c r="P112" s="262"/>
      <c r="Q112" s="263"/>
    </row>
    <row r="113" spans="1:17" s="90" customFormat="1" ht="12" x14ac:dyDescent="0.15"/>
    <row r="114" spans="1:17" s="90" customFormat="1" ht="12" x14ac:dyDescent="0.15">
      <c r="A114" s="98" t="s">
        <v>104</v>
      </c>
    </row>
    <row r="115" spans="1:17" s="90" customFormat="1" ht="75" customHeight="1" x14ac:dyDescent="0.15">
      <c r="A115" s="100" t="s">
        <v>150</v>
      </c>
      <c r="B115" s="218" t="s">
        <v>56</v>
      </c>
      <c r="C115" s="218"/>
      <c r="D115" s="218"/>
      <c r="E115" s="218"/>
      <c r="F115" s="218"/>
      <c r="G115" s="218"/>
      <c r="H115" s="218"/>
      <c r="I115" s="218"/>
      <c r="J115" s="218"/>
      <c r="K115" s="218"/>
      <c r="L115" s="218"/>
      <c r="M115" s="218"/>
      <c r="N115" s="218"/>
      <c r="O115" s="218"/>
      <c r="P115" s="262"/>
      <c r="Q115" s="263"/>
    </row>
    <row r="116" spans="1:17" s="90" customFormat="1" ht="12" x14ac:dyDescent="0.15"/>
    <row r="117" spans="1:17" s="90" customFormat="1" ht="12" x14ac:dyDescent="0.15">
      <c r="A117" s="98" t="s">
        <v>105</v>
      </c>
    </row>
    <row r="118" spans="1:17" s="90" customFormat="1" ht="45" customHeight="1" x14ac:dyDescent="0.15">
      <c r="A118" s="106" t="s">
        <v>150</v>
      </c>
      <c r="B118" s="181" t="s">
        <v>16</v>
      </c>
      <c r="C118" s="181"/>
      <c r="D118" s="181"/>
      <c r="E118" s="181"/>
      <c r="F118" s="181"/>
      <c r="G118" s="181"/>
      <c r="H118" s="181"/>
      <c r="I118" s="181"/>
      <c r="J118" s="181"/>
      <c r="K118" s="181"/>
      <c r="L118" s="181"/>
      <c r="M118" s="181"/>
      <c r="N118" s="181"/>
      <c r="O118" s="181"/>
      <c r="P118" s="214"/>
      <c r="Q118" s="215"/>
    </row>
    <row r="119" spans="1:17" s="90" customFormat="1" ht="22.5" customHeight="1" x14ac:dyDescent="0.15">
      <c r="A119" s="107" t="s">
        <v>151</v>
      </c>
      <c r="B119" s="204" t="s">
        <v>122</v>
      </c>
      <c r="C119" s="204"/>
      <c r="D119" s="204"/>
      <c r="E119" s="204"/>
      <c r="F119" s="204"/>
      <c r="G119" s="204"/>
      <c r="H119" s="204"/>
      <c r="I119" s="204"/>
      <c r="J119" s="204"/>
      <c r="K119" s="204"/>
      <c r="L119" s="204"/>
      <c r="M119" s="204"/>
      <c r="N119" s="204"/>
      <c r="O119" s="204"/>
      <c r="P119" s="222"/>
      <c r="Q119" s="223"/>
    </row>
    <row r="120" spans="1:17" s="90" customFormat="1" ht="56.25" customHeight="1" x14ac:dyDescent="0.15">
      <c r="A120" s="108" t="s">
        <v>273</v>
      </c>
      <c r="B120" s="265" t="s">
        <v>274</v>
      </c>
      <c r="C120" s="265"/>
      <c r="D120" s="265"/>
      <c r="E120" s="265"/>
      <c r="F120" s="265"/>
      <c r="G120" s="265"/>
      <c r="H120" s="265"/>
      <c r="I120" s="265"/>
      <c r="J120" s="265"/>
      <c r="K120" s="265"/>
      <c r="L120" s="265"/>
      <c r="M120" s="265"/>
      <c r="N120" s="265"/>
      <c r="O120" s="265"/>
      <c r="P120" s="277"/>
      <c r="Q120" s="278"/>
    </row>
    <row r="121" spans="1:17" s="90" customFormat="1" ht="12" x14ac:dyDescent="0.15"/>
    <row r="122" spans="1:17" s="90" customFormat="1" ht="12" x14ac:dyDescent="0.15">
      <c r="A122" s="98" t="s">
        <v>106</v>
      </c>
    </row>
    <row r="123" spans="1:17" s="90" customFormat="1" ht="29.25" customHeight="1" x14ac:dyDescent="0.15">
      <c r="A123" s="106" t="s">
        <v>460</v>
      </c>
      <c r="B123" s="213" t="s">
        <v>17</v>
      </c>
      <c r="C123" s="213"/>
      <c r="D123" s="213"/>
      <c r="E123" s="213"/>
      <c r="F123" s="213"/>
      <c r="G123" s="213"/>
      <c r="H123" s="213"/>
      <c r="I123" s="213"/>
      <c r="J123" s="213"/>
      <c r="K123" s="213"/>
      <c r="L123" s="213"/>
      <c r="M123" s="213"/>
      <c r="N123" s="213"/>
      <c r="O123" s="213"/>
      <c r="P123" s="214"/>
      <c r="Q123" s="215"/>
    </row>
    <row r="124" spans="1:17" s="90" customFormat="1" ht="45" customHeight="1" x14ac:dyDescent="0.15">
      <c r="A124" s="107" t="s">
        <v>461</v>
      </c>
      <c r="B124" s="204" t="s">
        <v>123</v>
      </c>
      <c r="C124" s="204"/>
      <c r="D124" s="204"/>
      <c r="E124" s="204"/>
      <c r="F124" s="204"/>
      <c r="G124" s="204"/>
      <c r="H124" s="204"/>
      <c r="I124" s="204"/>
      <c r="J124" s="204"/>
      <c r="K124" s="204"/>
      <c r="L124" s="204"/>
      <c r="M124" s="204"/>
      <c r="N124" s="204"/>
      <c r="O124" s="204"/>
      <c r="P124" s="222"/>
      <c r="Q124" s="223"/>
    </row>
    <row r="125" spans="1:17" s="90" customFormat="1" ht="65.25" customHeight="1" x14ac:dyDescent="0.15">
      <c r="A125" s="131" t="s">
        <v>462</v>
      </c>
      <c r="B125" s="204" t="s">
        <v>474</v>
      </c>
      <c r="C125" s="204"/>
      <c r="D125" s="204"/>
      <c r="E125" s="204"/>
      <c r="F125" s="204"/>
      <c r="G125" s="204"/>
      <c r="H125" s="204"/>
      <c r="I125" s="204"/>
      <c r="J125" s="204"/>
      <c r="K125" s="204"/>
      <c r="L125" s="204"/>
      <c r="M125" s="204"/>
      <c r="N125" s="204"/>
      <c r="O125" s="204"/>
      <c r="P125" s="222"/>
      <c r="Q125" s="223"/>
    </row>
    <row r="126" spans="1:17" s="90" customFormat="1" ht="72.75" customHeight="1" x14ac:dyDescent="0.15">
      <c r="A126" s="131" t="s">
        <v>463</v>
      </c>
      <c r="B126" s="204" t="s">
        <v>347</v>
      </c>
      <c r="C126" s="204"/>
      <c r="D126" s="204"/>
      <c r="E126" s="204"/>
      <c r="F126" s="204"/>
      <c r="G126" s="204"/>
      <c r="H126" s="204"/>
      <c r="I126" s="204"/>
      <c r="J126" s="204"/>
      <c r="K126" s="204"/>
      <c r="L126" s="204"/>
      <c r="M126" s="204"/>
      <c r="N126" s="204"/>
      <c r="O126" s="204"/>
      <c r="P126" s="222"/>
      <c r="Q126" s="223"/>
    </row>
    <row r="127" spans="1:17" s="90" customFormat="1" ht="75" customHeight="1" x14ac:dyDescent="0.15">
      <c r="A127" s="131" t="s">
        <v>464</v>
      </c>
      <c r="B127" s="204" t="s">
        <v>18</v>
      </c>
      <c r="C127" s="204"/>
      <c r="D127" s="204"/>
      <c r="E127" s="204"/>
      <c r="F127" s="204"/>
      <c r="G127" s="204"/>
      <c r="H127" s="204"/>
      <c r="I127" s="204"/>
      <c r="J127" s="204"/>
      <c r="K127" s="204"/>
      <c r="L127" s="204"/>
      <c r="M127" s="204"/>
      <c r="N127" s="204"/>
      <c r="O127" s="204"/>
      <c r="P127" s="222"/>
      <c r="Q127" s="223"/>
    </row>
    <row r="128" spans="1:17" s="90" customFormat="1" ht="88.5" customHeight="1" x14ac:dyDescent="0.15">
      <c r="A128" s="131" t="s">
        <v>465</v>
      </c>
      <c r="B128" s="204" t="s">
        <v>348</v>
      </c>
      <c r="C128" s="204"/>
      <c r="D128" s="204"/>
      <c r="E128" s="204"/>
      <c r="F128" s="204"/>
      <c r="G128" s="204"/>
      <c r="H128" s="204"/>
      <c r="I128" s="204"/>
      <c r="J128" s="204"/>
      <c r="K128" s="204"/>
      <c r="L128" s="204"/>
      <c r="M128" s="204"/>
      <c r="N128" s="204"/>
      <c r="O128" s="204"/>
      <c r="P128" s="222"/>
      <c r="Q128" s="223"/>
    </row>
    <row r="129" spans="1:17" s="90" customFormat="1" ht="82.5" customHeight="1" x14ac:dyDescent="0.15">
      <c r="A129" s="131" t="s">
        <v>466</v>
      </c>
      <c r="B129" s="236" t="s">
        <v>389</v>
      </c>
      <c r="C129" s="236"/>
      <c r="D129" s="236"/>
      <c r="E129" s="236"/>
      <c r="F129" s="236"/>
      <c r="G129" s="236"/>
      <c r="H129" s="236"/>
      <c r="I129" s="236"/>
      <c r="J129" s="236"/>
      <c r="K129" s="236"/>
      <c r="L129" s="236"/>
      <c r="M129" s="236"/>
      <c r="N129" s="236"/>
      <c r="O129" s="236"/>
      <c r="P129" s="222"/>
      <c r="Q129" s="223"/>
    </row>
    <row r="130" spans="1:17" s="90" customFormat="1" ht="67.5" customHeight="1" x14ac:dyDescent="0.15">
      <c r="A130" s="131" t="s">
        <v>467</v>
      </c>
      <c r="B130" s="236" t="s">
        <v>530</v>
      </c>
      <c r="C130" s="236"/>
      <c r="D130" s="236"/>
      <c r="E130" s="236"/>
      <c r="F130" s="236"/>
      <c r="G130" s="236"/>
      <c r="H130" s="236"/>
      <c r="I130" s="236"/>
      <c r="J130" s="236"/>
      <c r="K130" s="236"/>
      <c r="L130" s="236"/>
      <c r="M130" s="236"/>
      <c r="N130" s="236"/>
      <c r="O130" s="236"/>
      <c r="P130" s="222"/>
      <c r="Q130" s="223"/>
    </row>
    <row r="131" spans="1:17" s="90" customFormat="1" ht="112.5" customHeight="1" x14ac:dyDescent="0.15">
      <c r="A131" s="131" t="s">
        <v>468</v>
      </c>
      <c r="B131" s="236" t="s">
        <v>390</v>
      </c>
      <c r="C131" s="236"/>
      <c r="D131" s="236"/>
      <c r="E131" s="236"/>
      <c r="F131" s="236"/>
      <c r="G131" s="236"/>
      <c r="H131" s="236"/>
      <c r="I131" s="236"/>
      <c r="J131" s="236"/>
      <c r="K131" s="236"/>
      <c r="L131" s="236"/>
      <c r="M131" s="236"/>
      <c r="N131" s="236"/>
      <c r="O131" s="236"/>
      <c r="P131" s="222"/>
      <c r="Q131" s="223"/>
    </row>
    <row r="132" spans="1:17" s="90" customFormat="1" ht="134.25" customHeight="1" x14ac:dyDescent="0.15">
      <c r="A132" s="131" t="s">
        <v>469</v>
      </c>
      <c r="B132" s="236" t="s">
        <v>391</v>
      </c>
      <c r="C132" s="236"/>
      <c r="D132" s="236"/>
      <c r="E132" s="236"/>
      <c r="F132" s="236"/>
      <c r="G132" s="236"/>
      <c r="H132" s="236"/>
      <c r="I132" s="236"/>
      <c r="J132" s="236"/>
      <c r="K132" s="236"/>
      <c r="L132" s="236"/>
      <c r="M132" s="236"/>
      <c r="N132" s="236"/>
      <c r="O132" s="236"/>
      <c r="P132" s="222"/>
      <c r="Q132" s="223"/>
    </row>
    <row r="133" spans="1:17" s="90" customFormat="1" ht="75" customHeight="1" x14ac:dyDescent="0.15">
      <c r="A133" s="131" t="s">
        <v>470</v>
      </c>
      <c r="B133" s="236" t="s">
        <v>392</v>
      </c>
      <c r="C133" s="236"/>
      <c r="D133" s="236"/>
      <c r="E133" s="236"/>
      <c r="F133" s="236"/>
      <c r="G133" s="236"/>
      <c r="H133" s="236"/>
      <c r="I133" s="236"/>
      <c r="J133" s="236"/>
      <c r="K133" s="236"/>
      <c r="L133" s="236"/>
      <c r="M133" s="236"/>
      <c r="N133" s="236"/>
      <c r="O133" s="236"/>
      <c r="P133" s="222"/>
      <c r="Q133" s="223"/>
    </row>
    <row r="134" spans="1:17" s="90" customFormat="1" ht="60" customHeight="1" x14ac:dyDescent="0.15">
      <c r="A134" s="131" t="s">
        <v>471</v>
      </c>
      <c r="B134" s="236" t="s">
        <v>393</v>
      </c>
      <c r="C134" s="236"/>
      <c r="D134" s="236"/>
      <c r="E134" s="236"/>
      <c r="F134" s="236"/>
      <c r="G134" s="236"/>
      <c r="H134" s="236"/>
      <c r="I134" s="236"/>
      <c r="J134" s="236"/>
      <c r="K134" s="236"/>
      <c r="L134" s="236"/>
      <c r="M134" s="236"/>
      <c r="N134" s="236"/>
      <c r="O134" s="236"/>
      <c r="P134" s="222"/>
      <c r="Q134" s="223"/>
    </row>
    <row r="135" spans="1:17" s="90" customFormat="1" ht="22.5" customHeight="1" x14ac:dyDescent="0.15">
      <c r="A135" s="131" t="s">
        <v>245</v>
      </c>
      <c r="B135" s="204" t="s">
        <v>49</v>
      </c>
      <c r="C135" s="204"/>
      <c r="D135" s="204"/>
      <c r="E135" s="204"/>
      <c r="F135" s="204"/>
      <c r="G135" s="204"/>
      <c r="H135" s="204"/>
      <c r="I135" s="204"/>
      <c r="J135" s="204"/>
      <c r="K135" s="204"/>
      <c r="L135" s="204"/>
      <c r="M135" s="204"/>
      <c r="N135" s="204"/>
      <c r="O135" s="204"/>
      <c r="P135" s="222"/>
      <c r="Q135" s="223"/>
    </row>
    <row r="136" spans="1:17" s="127" customFormat="1" ht="60" customHeight="1" x14ac:dyDescent="0.15">
      <c r="A136" s="131" t="s">
        <v>472</v>
      </c>
      <c r="B136" s="224" t="s">
        <v>394</v>
      </c>
      <c r="C136" s="224"/>
      <c r="D136" s="224"/>
      <c r="E136" s="224"/>
      <c r="F136" s="224"/>
      <c r="G136" s="224"/>
      <c r="H136" s="224"/>
      <c r="I136" s="224"/>
      <c r="J136" s="224"/>
      <c r="K136" s="224"/>
      <c r="L136" s="224"/>
      <c r="M136" s="224"/>
      <c r="N136" s="224"/>
      <c r="O136" s="224"/>
      <c r="P136" s="222"/>
      <c r="Q136" s="223"/>
    </row>
    <row r="137" spans="1:17" s="90" customFormat="1" ht="22.5" customHeight="1" x14ac:dyDescent="0.15">
      <c r="A137" s="371" t="s">
        <v>162</v>
      </c>
      <c r="B137" s="237" t="s">
        <v>50</v>
      </c>
      <c r="C137" s="237"/>
      <c r="D137" s="237"/>
      <c r="E137" s="237"/>
      <c r="F137" s="237"/>
      <c r="G137" s="237"/>
      <c r="H137" s="237"/>
      <c r="I137" s="237"/>
      <c r="J137" s="237"/>
      <c r="K137" s="237"/>
      <c r="L137" s="237"/>
      <c r="M137" s="237"/>
      <c r="N137" s="237"/>
      <c r="O137" s="237"/>
      <c r="P137" s="222"/>
      <c r="Q137" s="223"/>
    </row>
    <row r="138" spans="1:17" s="90" customFormat="1" ht="18" customHeight="1" x14ac:dyDescent="0.15">
      <c r="A138" s="372"/>
      <c r="B138" s="237" t="s">
        <v>107</v>
      </c>
      <c r="C138" s="237"/>
      <c r="D138" s="237"/>
      <c r="E138" s="237"/>
      <c r="F138" s="237"/>
      <c r="G138" s="237"/>
      <c r="H138" s="237"/>
      <c r="I138" s="237"/>
      <c r="J138" s="237"/>
      <c r="K138" s="237"/>
      <c r="L138" s="237"/>
      <c r="M138" s="237"/>
      <c r="N138" s="237"/>
      <c r="O138" s="237"/>
      <c r="P138" s="266"/>
      <c r="Q138" s="267"/>
    </row>
    <row r="139" spans="1:17" s="90" customFormat="1" ht="18" customHeight="1" x14ac:dyDescent="0.15">
      <c r="A139" s="372"/>
      <c r="B139" s="237" t="s">
        <v>108</v>
      </c>
      <c r="C139" s="237"/>
      <c r="D139" s="237"/>
      <c r="E139" s="237"/>
      <c r="F139" s="237"/>
      <c r="G139" s="237"/>
      <c r="H139" s="237"/>
      <c r="I139" s="237"/>
      <c r="J139" s="237"/>
      <c r="K139" s="237"/>
      <c r="L139" s="237"/>
      <c r="M139" s="237"/>
      <c r="N139" s="237"/>
      <c r="O139" s="237"/>
      <c r="P139" s="266"/>
      <c r="Q139" s="267"/>
    </row>
    <row r="140" spans="1:17" s="90" customFormat="1" ht="18" customHeight="1" x14ac:dyDescent="0.15">
      <c r="A140" s="372"/>
      <c r="B140" s="237" t="s">
        <v>109</v>
      </c>
      <c r="C140" s="237"/>
      <c r="D140" s="237"/>
      <c r="E140" s="237"/>
      <c r="F140" s="237"/>
      <c r="G140" s="237"/>
      <c r="H140" s="237"/>
      <c r="I140" s="237"/>
      <c r="J140" s="237"/>
      <c r="K140" s="237"/>
      <c r="L140" s="237"/>
      <c r="M140" s="237"/>
      <c r="N140" s="237"/>
      <c r="O140" s="237"/>
      <c r="P140" s="266"/>
      <c r="Q140" s="267"/>
    </row>
    <row r="141" spans="1:17" s="90" customFormat="1" ht="18" customHeight="1" x14ac:dyDescent="0.15">
      <c r="A141" s="372"/>
      <c r="B141" s="237" t="s">
        <v>51</v>
      </c>
      <c r="C141" s="237"/>
      <c r="D141" s="237"/>
      <c r="E141" s="237"/>
      <c r="F141" s="237"/>
      <c r="G141" s="237"/>
      <c r="H141" s="237"/>
      <c r="I141" s="237"/>
      <c r="J141" s="237"/>
      <c r="K141" s="237"/>
      <c r="L141" s="237"/>
      <c r="M141" s="237"/>
      <c r="N141" s="237"/>
      <c r="O141" s="237"/>
      <c r="P141" s="266"/>
      <c r="Q141" s="267"/>
    </row>
    <row r="142" spans="1:17" s="90" customFormat="1" ht="18" customHeight="1" x14ac:dyDescent="0.15">
      <c r="A142" s="372"/>
      <c r="B142" s="237" t="s">
        <v>52</v>
      </c>
      <c r="C142" s="237"/>
      <c r="D142" s="237"/>
      <c r="E142" s="237"/>
      <c r="F142" s="237"/>
      <c r="G142" s="237"/>
      <c r="H142" s="237"/>
      <c r="I142" s="237"/>
      <c r="J142" s="237"/>
      <c r="K142" s="237"/>
      <c r="L142" s="237"/>
      <c r="M142" s="237"/>
      <c r="N142" s="237"/>
      <c r="O142" s="237"/>
      <c r="P142" s="266"/>
      <c r="Q142" s="267"/>
    </row>
    <row r="143" spans="1:17" s="90" customFormat="1" ht="18" customHeight="1" x14ac:dyDescent="0.15">
      <c r="A143" s="373"/>
      <c r="B143" s="237" t="s">
        <v>110</v>
      </c>
      <c r="C143" s="237"/>
      <c r="D143" s="237"/>
      <c r="E143" s="237"/>
      <c r="F143" s="237"/>
      <c r="G143" s="237"/>
      <c r="H143" s="237"/>
      <c r="I143" s="237"/>
      <c r="J143" s="237"/>
      <c r="K143" s="237"/>
      <c r="L143" s="237"/>
      <c r="M143" s="237"/>
      <c r="N143" s="237"/>
      <c r="O143" s="237"/>
      <c r="P143" s="266"/>
      <c r="Q143" s="267"/>
    </row>
    <row r="144" spans="1:17" s="90" customFormat="1" ht="67.5" customHeight="1" x14ac:dyDescent="0.15">
      <c r="A144" s="126" t="s">
        <v>163</v>
      </c>
      <c r="B144" s="224" t="s">
        <v>395</v>
      </c>
      <c r="C144" s="224"/>
      <c r="D144" s="224"/>
      <c r="E144" s="224"/>
      <c r="F144" s="224"/>
      <c r="G144" s="224"/>
      <c r="H144" s="224"/>
      <c r="I144" s="224"/>
      <c r="J144" s="224"/>
      <c r="K144" s="224"/>
      <c r="L144" s="224"/>
      <c r="M144" s="224"/>
      <c r="N144" s="224"/>
      <c r="O144" s="224"/>
      <c r="P144" s="222"/>
      <c r="Q144" s="223"/>
    </row>
    <row r="145" spans="1:17" s="90" customFormat="1" ht="180" customHeight="1" x14ac:dyDescent="0.15">
      <c r="A145" s="128" t="s">
        <v>164</v>
      </c>
      <c r="B145" s="224" t="s">
        <v>441</v>
      </c>
      <c r="C145" s="224"/>
      <c r="D145" s="224"/>
      <c r="E145" s="224"/>
      <c r="F145" s="224"/>
      <c r="G145" s="224"/>
      <c r="H145" s="224"/>
      <c r="I145" s="224"/>
      <c r="J145" s="224"/>
      <c r="K145" s="224"/>
      <c r="L145" s="224"/>
      <c r="M145" s="224"/>
      <c r="N145" s="224"/>
      <c r="O145" s="224"/>
      <c r="P145" s="222"/>
      <c r="Q145" s="223"/>
    </row>
    <row r="146" spans="1:17" s="90" customFormat="1" ht="67.5" customHeight="1" x14ac:dyDescent="0.15">
      <c r="A146" s="128" t="s">
        <v>165</v>
      </c>
      <c r="B146" s="224" t="s">
        <v>396</v>
      </c>
      <c r="C146" s="224"/>
      <c r="D146" s="224"/>
      <c r="E146" s="224"/>
      <c r="F146" s="224"/>
      <c r="G146" s="224"/>
      <c r="H146" s="224"/>
      <c r="I146" s="224"/>
      <c r="J146" s="224"/>
      <c r="K146" s="224"/>
      <c r="L146" s="224"/>
      <c r="M146" s="224"/>
      <c r="N146" s="224"/>
      <c r="O146" s="224"/>
      <c r="P146" s="222"/>
      <c r="Q146" s="223"/>
    </row>
    <row r="147" spans="1:17" s="90" customFormat="1" ht="30" customHeight="1" x14ac:dyDescent="0.15">
      <c r="A147" s="128" t="s">
        <v>166</v>
      </c>
      <c r="B147" s="238" t="s">
        <v>53</v>
      </c>
      <c r="C147" s="238"/>
      <c r="D147" s="238"/>
      <c r="E147" s="238"/>
      <c r="F147" s="238"/>
      <c r="G147" s="238"/>
      <c r="H147" s="238"/>
      <c r="I147" s="238"/>
      <c r="J147" s="238"/>
      <c r="K147" s="238"/>
      <c r="L147" s="238"/>
      <c r="M147" s="238"/>
      <c r="N147" s="238"/>
      <c r="O147" s="238"/>
      <c r="P147" s="222"/>
      <c r="Q147" s="223"/>
    </row>
    <row r="148" spans="1:17" s="90" customFormat="1" ht="82.5" customHeight="1" x14ac:dyDescent="0.15">
      <c r="A148" s="128" t="s">
        <v>167</v>
      </c>
      <c r="B148" s="238" t="s">
        <v>397</v>
      </c>
      <c r="C148" s="238"/>
      <c r="D148" s="238"/>
      <c r="E148" s="238"/>
      <c r="F148" s="238"/>
      <c r="G148" s="238"/>
      <c r="H148" s="238"/>
      <c r="I148" s="238"/>
      <c r="J148" s="238"/>
      <c r="K148" s="238"/>
      <c r="L148" s="238"/>
      <c r="M148" s="238"/>
      <c r="N148" s="238"/>
      <c r="O148" s="238"/>
      <c r="P148" s="222"/>
      <c r="Q148" s="223"/>
    </row>
    <row r="149" spans="1:17" s="90" customFormat="1" ht="120" customHeight="1" x14ac:dyDescent="0.15">
      <c r="A149" s="128" t="s">
        <v>168</v>
      </c>
      <c r="B149" s="224" t="s">
        <v>398</v>
      </c>
      <c r="C149" s="224"/>
      <c r="D149" s="224"/>
      <c r="E149" s="224"/>
      <c r="F149" s="224"/>
      <c r="G149" s="224"/>
      <c r="H149" s="224"/>
      <c r="I149" s="224"/>
      <c r="J149" s="224"/>
      <c r="K149" s="224"/>
      <c r="L149" s="224"/>
      <c r="M149" s="224"/>
      <c r="N149" s="224"/>
      <c r="O149" s="224"/>
      <c r="P149" s="222"/>
      <c r="Q149" s="223"/>
    </row>
    <row r="150" spans="1:17" s="90" customFormat="1" ht="90" customHeight="1" x14ac:dyDescent="0.15">
      <c r="A150" s="128" t="s">
        <v>169</v>
      </c>
      <c r="B150" s="224" t="s">
        <v>399</v>
      </c>
      <c r="C150" s="224"/>
      <c r="D150" s="224"/>
      <c r="E150" s="224"/>
      <c r="F150" s="224"/>
      <c r="G150" s="224"/>
      <c r="H150" s="224"/>
      <c r="I150" s="224"/>
      <c r="J150" s="224"/>
      <c r="K150" s="224"/>
      <c r="L150" s="224"/>
      <c r="M150" s="224"/>
      <c r="N150" s="224"/>
      <c r="O150" s="224"/>
      <c r="P150" s="222"/>
      <c r="Q150" s="223"/>
    </row>
    <row r="151" spans="1:17" s="90" customFormat="1" ht="67.5" customHeight="1" x14ac:dyDescent="0.15">
      <c r="A151" s="128" t="s">
        <v>170</v>
      </c>
      <c r="B151" s="225" t="s">
        <v>400</v>
      </c>
      <c r="C151" s="225"/>
      <c r="D151" s="225"/>
      <c r="E151" s="225"/>
      <c r="F151" s="225"/>
      <c r="G151" s="225"/>
      <c r="H151" s="225"/>
      <c r="I151" s="225"/>
      <c r="J151" s="225"/>
      <c r="K151" s="225"/>
      <c r="L151" s="225"/>
      <c r="M151" s="225"/>
      <c r="N151" s="225"/>
      <c r="O151" s="225"/>
      <c r="P151" s="222"/>
      <c r="Q151" s="223"/>
    </row>
    <row r="152" spans="1:17" s="90" customFormat="1" ht="127.5" customHeight="1" x14ac:dyDescent="0.15">
      <c r="A152" s="128" t="s">
        <v>171</v>
      </c>
      <c r="B152" s="225" t="s">
        <v>531</v>
      </c>
      <c r="C152" s="225"/>
      <c r="D152" s="225"/>
      <c r="E152" s="225"/>
      <c r="F152" s="225"/>
      <c r="G152" s="225"/>
      <c r="H152" s="225"/>
      <c r="I152" s="225"/>
      <c r="J152" s="225"/>
      <c r="K152" s="225"/>
      <c r="L152" s="225"/>
      <c r="M152" s="225"/>
      <c r="N152" s="225"/>
      <c r="O152" s="225"/>
      <c r="P152" s="222"/>
      <c r="Q152" s="223"/>
    </row>
    <row r="153" spans="1:17" s="90" customFormat="1" ht="211.5" customHeight="1" x14ac:dyDescent="0.15">
      <c r="A153" s="128" t="s">
        <v>172</v>
      </c>
      <c r="B153" s="224" t="s">
        <v>401</v>
      </c>
      <c r="C153" s="224"/>
      <c r="D153" s="224"/>
      <c r="E153" s="224"/>
      <c r="F153" s="224"/>
      <c r="G153" s="224"/>
      <c r="H153" s="224"/>
      <c r="I153" s="224"/>
      <c r="J153" s="224"/>
      <c r="K153" s="224"/>
      <c r="L153" s="224"/>
      <c r="M153" s="224"/>
      <c r="N153" s="224"/>
      <c r="O153" s="224"/>
      <c r="P153" s="222"/>
      <c r="Q153" s="223"/>
    </row>
    <row r="154" spans="1:17" s="90" customFormat="1" ht="126.75" customHeight="1" x14ac:dyDescent="0.15">
      <c r="A154" s="128" t="s">
        <v>173</v>
      </c>
      <c r="B154" s="224" t="s">
        <v>442</v>
      </c>
      <c r="C154" s="224"/>
      <c r="D154" s="224"/>
      <c r="E154" s="224"/>
      <c r="F154" s="224"/>
      <c r="G154" s="224"/>
      <c r="H154" s="224"/>
      <c r="I154" s="224"/>
      <c r="J154" s="224"/>
      <c r="K154" s="224"/>
      <c r="L154" s="224"/>
      <c r="M154" s="224"/>
      <c r="N154" s="224"/>
      <c r="O154" s="224"/>
      <c r="P154" s="222"/>
      <c r="Q154" s="223"/>
    </row>
    <row r="155" spans="1:17" s="90" customFormat="1" ht="105" customHeight="1" x14ac:dyDescent="0.15">
      <c r="A155" s="128" t="s">
        <v>174</v>
      </c>
      <c r="B155" s="224" t="s">
        <v>402</v>
      </c>
      <c r="C155" s="224"/>
      <c r="D155" s="224"/>
      <c r="E155" s="224"/>
      <c r="F155" s="224"/>
      <c r="G155" s="224"/>
      <c r="H155" s="224"/>
      <c r="I155" s="224"/>
      <c r="J155" s="224"/>
      <c r="K155" s="224"/>
      <c r="L155" s="224"/>
      <c r="M155" s="224"/>
      <c r="N155" s="224"/>
      <c r="O155" s="224"/>
      <c r="P155" s="222"/>
      <c r="Q155" s="223"/>
    </row>
    <row r="156" spans="1:17" s="90" customFormat="1" ht="90.75" customHeight="1" x14ac:dyDescent="0.15">
      <c r="A156" s="128" t="s">
        <v>246</v>
      </c>
      <c r="B156" s="224" t="s">
        <v>403</v>
      </c>
      <c r="C156" s="224"/>
      <c r="D156" s="224"/>
      <c r="E156" s="224"/>
      <c r="F156" s="224"/>
      <c r="G156" s="224"/>
      <c r="H156" s="224"/>
      <c r="I156" s="224"/>
      <c r="J156" s="224"/>
      <c r="K156" s="224"/>
      <c r="L156" s="224"/>
      <c r="M156" s="224"/>
      <c r="N156" s="224"/>
      <c r="O156" s="224"/>
      <c r="P156" s="222"/>
      <c r="Q156" s="223"/>
    </row>
    <row r="157" spans="1:17" s="90" customFormat="1" ht="135" customHeight="1" x14ac:dyDescent="0.15">
      <c r="A157" s="128" t="s">
        <v>247</v>
      </c>
      <c r="B157" s="224" t="s">
        <v>444</v>
      </c>
      <c r="C157" s="224"/>
      <c r="D157" s="224"/>
      <c r="E157" s="224"/>
      <c r="F157" s="224"/>
      <c r="G157" s="224"/>
      <c r="H157" s="224"/>
      <c r="I157" s="224"/>
      <c r="J157" s="224"/>
      <c r="K157" s="224"/>
      <c r="L157" s="224"/>
      <c r="M157" s="224"/>
      <c r="N157" s="224"/>
      <c r="O157" s="224"/>
      <c r="P157" s="363"/>
      <c r="Q157" s="364"/>
    </row>
    <row r="158" spans="1:17" s="90" customFormat="1" ht="63" customHeight="1" x14ac:dyDescent="0.15">
      <c r="A158" s="128" t="s">
        <v>275</v>
      </c>
      <c r="B158" s="238" t="s">
        <v>404</v>
      </c>
      <c r="C158" s="238"/>
      <c r="D158" s="238"/>
      <c r="E158" s="238"/>
      <c r="F158" s="238"/>
      <c r="G158" s="238"/>
      <c r="H158" s="238"/>
      <c r="I158" s="238"/>
      <c r="J158" s="238"/>
      <c r="K158" s="238"/>
      <c r="L158" s="238"/>
      <c r="M158" s="238"/>
      <c r="N158" s="238"/>
      <c r="O158" s="238"/>
      <c r="P158" s="222"/>
      <c r="Q158" s="223"/>
    </row>
    <row r="159" spans="1:17" s="90" customFormat="1" ht="64.5" customHeight="1" x14ac:dyDescent="0.15">
      <c r="A159" s="374" t="s">
        <v>276</v>
      </c>
      <c r="B159" s="238" t="s">
        <v>405</v>
      </c>
      <c r="C159" s="238"/>
      <c r="D159" s="238"/>
      <c r="E159" s="238"/>
      <c r="F159" s="238"/>
      <c r="G159" s="238"/>
      <c r="H159" s="238"/>
      <c r="I159" s="238"/>
      <c r="J159" s="238"/>
      <c r="K159" s="238"/>
      <c r="L159" s="238"/>
      <c r="M159" s="238"/>
      <c r="N159" s="238"/>
      <c r="O159" s="238"/>
      <c r="P159" s="222"/>
      <c r="Q159" s="223"/>
    </row>
    <row r="160" spans="1:17" s="90" customFormat="1" ht="46.5" customHeight="1" x14ac:dyDescent="0.15">
      <c r="A160" s="374"/>
      <c r="B160" s="129" t="s">
        <v>69</v>
      </c>
      <c r="C160" s="224" t="s">
        <v>260</v>
      </c>
      <c r="D160" s="224"/>
      <c r="E160" s="224"/>
      <c r="F160" s="224"/>
      <c r="G160" s="224"/>
      <c r="H160" s="224"/>
      <c r="I160" s="224"/>
      <c r="J160" s="224"/>
      <c r="K160" s="224"/>
      <c r="L160" s="224"/>
      <c r="M160" s="224"/>
      <c r="N160" s="224"/>
      <c r="O160" s="224"/>
      <c r="P160" s="266"/>
      <c r="Q160" s="267"/>
    </row>
    <row r="161" spans="1:17" s="90" customFormat="1" ht="45" customHeight="1" x14ac:dyDescent="0.15">
      <c r="A161" s="374"/>
      <c r="B161" s="129"/>
      <c r="C161" s="224" t="s">
        <v>261</v>
      </c>
      <c r="D161" s="224"/>
      <c r="E161" s="224"/>
      <c r="F161" s="224"/>
      <c r="G161" s="224"/>
      <c r="H161" s="224"/>
      <c r="I161" s="224"/>
      <c r="J161" s="224"/>
      <c r="K161" s="224"/>
      <c r="L161" s="224"/>
      <c r="M161" s="224"/>
      <c r="N161" s="224"/>
      <c r="O161" s="224"/>
      <c r="P161" s="266"/>
      <c r="Q161" s="267"/>
    </row>
    <row r="162" spans="1:17" s="90" customFormat="1" ht="60" customHeight="1" x14ac:dyDescent="0.15">
      <c r="A162" s="374"/>
      <c r="B162" s="129"/>
      <c r="C162" s="224" t="s">
        <v>262</v>
      </c>
      <c r="D162" s="224"/>
      <c r="E162" s="224"/>
      <c r="F162" s="224"/>
      <c r="G162" s="224"/>
      <c r="H162" s="224"/>
      <c r="I162" s="224"/>
      <c r="J162" s="224"/>
      <c r="K162" s="224"/>
      <c r="L162" s="224"/>
      <c r="M162" s="224"/>
      <c r="N162" s="224"/>
      <c r="O162" s="224"/>
      <c r="P162" s="266"/>
      <c r="Q162" s="267"/>
    </row>
    <row r="163" spans="1:17" s="90" customFormat="1" ht="50.1" customHeight="1" x14ac:dyDescent="0.15">
      <c r="A163" s="374"/>
      <c r="B163" s="362" t="s">
        <v>54</v>
      </c>
      <c r="C163" s="362"/>
      <c r="D163" s="362"/>
      <c r="E163" s="362"/>
      <c r="F163" s="362"/>
      <c r="G163" s="362"/>
      <c r="H163" s="362"/>
      <c r="I163" s="362"/>
      <c r="J163" s="362"/>
      <c r="K163" s="362"/>
      <c r="L163" s="362"/>
      <c r="M163" s="362"/>
      <c r="N163" s="362"/>
      <c r="O163" s="362"/>
      <c r="P163" s="266"/>
      <c r="Q163" s="267"/>
    </row>
    <row r="164" spans="1:17" s="90" customFormat="1" ht="50.1" customHeight="1" x14ac:dyDescent="0.15">
      <c r="A164" s="374"/>
      <c r="B164" s="362" t="s">
        <v>55</v>
      </c>
      <c r="C164" s="362"/>
      <c r="D164" s="362"/>
      <c r="E164" s="362"/>
      <c r="F164" s="362"/>
      <c r="G164" s="362"/>
      <c r="H164" s="362"/>
      <c r="I164" s="362"/>
      <c r="J164" s="362"/>
      <c r="K164" s="362"/>
      <c r="L164" s="362"/>
      <c r="M164" s="362"/>
      <c r="N164" s="362"/>
      <c r="O164" s="362"/>
      <c r="P164" s="266"/>
      <c r="Q164" s="267"/>
    </row>
    <row r="165" spans="1:17" s="90" customFormat="1" ht="60" customHeight="1" x14ac:dyDescent="0.15">
      <c r="A165" s="126" t="s">
        <v>277</v>
      </c>
      <c r="B165" s="224" t="s">
        <v>526</v>
      </c>
      <c r="C165" s="224"/>
      <c r="D165" s="224"/>
      <c r="E165" s="224"/>
      <c r="F165" s="224"/>
      <c r="G165" s="224"/>
      <c r="H165" s="224"/>
      <c r="I165" s="224"/>
      <c r="J165" s="224"/>
      <c r="K165" s="224"/>
      <c r="L165" s="224"/>
      <c r="M165" s="224"/>
      <c r="N165" s="224"/>
      <c r="O165" s="224"/>
      <c r="P165" s="222"/>
      <c r="Q165" s="223"/>
    </row>
    <row r="166" spans="1:17" s="90" customFormat="1" ht="75" customHeight="1" x14ac:dyDescent="0.15">
      <c r="A166" s="128" t="s">
        <v>443</v>
      </c>
      <c r="B166" s="224" t="s">
        <v>406</v>
      </c>
      <c r="C166" s="224"/>
      <c r="D166" s="224"/>
      <c r="E166" s="224"/>
      <c r="F166" s="224"/>
      <c r="G166" s="224"/>
      <c r="H166" s="224"/>
      <c r="I166" s="224"/>
      <c r="J166" s="224"/>
      <c r="K166" s="224"/>
      <c r="L166" s="224"/>
      <c r="M166" s="224"/>
      <c r="N166" s="224"/>
      <c r="O166" s="224"/>
      <c r="P166" s="222"/>
      <c r="Q166" s="223"/>
    </row>
    <row r="167" spans="1:17" s="90" customFormat="1" ht="126.75" customHeight="1" x14ac:dyDescent="0.15">
      <c r="A167" s="180" t="s">
        <v>473</v>
      </c>
      <c r="B167" s="375" t="s">
        <v>407</v>
      </c>
      <c r="C167" s="375"/>
      <c r="D167" s="375"/>
      <c r="E167" s="375"/>
      <c r="F167" s="375"/>
      <c r="G167" s="375"/>
      <c r="H167" s="375"/>
      <c r="I167" s="375"/>
      <c r="J167" s="375"/>
      <c r="K167" s="375"/>
      <c r="L167" s="375"/>
      <c r="M167" s="375"/>
      <c r="N167" s="375"/>
      <c r="O167" s="375"/>
      <c r="P167" s="277"/>
      <c r="Q167" s="278"/>
    </row>
    <row r="168" spans="1:17" s="90" customFormat="1" ht="14.25" customHeight="1" x14ac:dyDescent="0.15"/>
    <row r="169" spans="1:17" s="90" customFormat="1" ht="12" x14ac:dyDescent="0.15">
      <c r="A169" s="98" t="s">
        <v>111</v>
      </c>
    </row>
    <row r="170" spans="1:17" s="90" customFormat="1" ht="56.25" customHeight="1" x14ac:dyDescent="0.15">
      <c r="A170" s="106" t="s">
        <v>150</v>
      </c>
      <c r="B170" s="181" t="s">
        <v>29</v>
      </c>
      <c r="C170" s="181"/>
      <c r="D170" s="181"/>
      <c r="E170" s="181"/>
      <c r="F170" s="181"/>
      <c r="G170" s="181"/>
      <c r="H170" s="181"/>
      <c r="I170" s="181"/>
      <c r="J170" s="181"/>
      <c r="K170" s="181"/>
      <c r="L170" s="181"/>
      <c r="M170" s="181"/>
      <c r="N170" s="181"/>
      <c r="O170" s="181"/>
      <c r="P170" s="214"/>
      <c r="Q170" s="215"/>
    </row>
    <row r="171" spans="1:17" s="90" customFormat="1" ht="51" customHeight="1" x14ac:dyDescent="0.15">
      <c r="A171" s="108" t="s">
        <v>151</v>
      </c>
      <c r="B171" s="190" t="s">
        <v>30</v>
      </c>
      <c r="C171" s="190"/>
      <c r="D171" s="190"/>
      <c r="E171" s="190"/>
      <c r="F171" s="190"/>
      <c r="G171" s="190"/>
      <c r="H171" s="190"/>
      <c r="I171" s="190"/>
      <c r="J171" s="190"/>
      <c r="K171" s="190"/>
      <c r="L171" s="190"/>
      <c r="M171" s="190"/>
      <c r="N171" s="190"/>
      <c r="O171" s="190"/>
      <c r="P171" s="277"/>
      <c r="Q171" s="278"/>
    </row>
    <row r="172" spans="1:17" s="90" customFormat="1" ht="12" x14ac:dyDescent="0.15"/>
    <row r="173" spans="1:17" s="90" customFormat="1" ht="12" x14ac:dyDescent="0.15">
      <c r="A173" s="98" t="s">
        <v>112</v>
      </c>
    </row>
    <row r="174" spans="1:17" s="90" customFormat="1" ht="60" customHeight="1" x14ac:dyDescent="0.15">
      <c r="A174" s="100" t="s">
        <v>150</v>
      </c>
      <c r="B174" s="218" t="s">
        <v>19</v>
      </c>
      <c r="C174" s="218"/>
      <c r="D174" s="218"/>
      <c r="E174" s="218"/>
      <c r="F174" s="218"/>
      <c r="G174" s="218"/>
      <c r="H174" s="218"/>
      <c r="I174" s="218"/>
      <c r="J174" s="218"/>
      <c r="K174" s="218"/>
      <c r="L174" s="218"/>
      <c r="M174" s="218"/>
      <c r="N174" s="218"/>
      <c r="O174" s="218"/>
      <c r="P174" s="262"/>
      <c r="Q174" s="263"/>
    </row>
    <row r="175" spans="1:17" s="90" customFormat="1" ht="12" x14ac:dyDescent="0.15"/>
    <row r="176" spans="1:17" s="90" customFormat="1" ht="12" x14ac:dyDescent="0.15">
      <c r="A176" s="98" t="s">
        <v>113</v>
      </c>
    </row>
    <row r="177" spans="1:17" s="90" customFormat="1" ht="37.5" customHeight="1" x14ac:dyDescent="0.15">
      <c r="A177" s="233" t="s">
        <v>175</v>
      </c>
      <c r="B177" s="226" t="s">
        <v>124</v>
      </c>
      <c r="C177" s="226"/>
      <c r="D177" s="226"/>
      <c r="E177" s="226"/>
      <c r="F177" s="226"/>
      <c r="G177" s="226"/>
      <c r="H177" s="226"/>
      <c r="I177" s="226"/>
      <c r="J177" s="226"/>
      <c r="K177" s="226"/>
      <c r="L177" s="226"/>
      <c r="M177" s="226"/>
      <c r="N177" s="226"/>
      <c r="O177" s="226"/>
      <c r="P177" s="365"/>
      <c r="Q177" s="366"/>
    </row>
    <row r="178" spans="1:17" s="90" customFormat="1" ht="38.25" customHeight="1" x14ac:dyDescent="0.15">
      <c r="A178" s="234"/>
      <c r="B178" s="227" t="s">
        <v>232</v>
      </c>
      <c r="C178" s="228"/>
      <c r="D178" s="228"/>
      <c r="E178" s="228"/>
      <c r="F178" s="228"/>
      <c r="G178" s="228"/>
      <c r="H178" s="228"/>
      <c r="I178" s="228"/>
      <c r="J178" s="228"/>
      <c r="K178" s="228"/>
      <c r="L178" s="228"/>
      <c r="M178" s="228"/>
      <c r="N178" s="228"/>
      <c r="O178" s="228"/>
      <c r="P178" s="367"/>
      <c r="Q178" s="368"/>
    </row>
    <row r="179" spans="1:17" s="90" customFormat="1" ht="22.5" customHeight="1" x14ac:dyDescent="0.15">
      <c r="A179" s="235"/>
      <c r="B179" s="280" t="s">
        <v>125</v>
      </c>
      <c r="C179" s="281"/>
      <c r="D179" s="281"/>
      <c r="E179" s="281"/>
      <c r="F179" s="281"/>
      <c r="G179" s="281"/>
      <c r="H179" s="281"/>
      <c r="I179" s="281"/>
      <c r="J179" s="281"/>
      <c r="K179" s="281"/>
      <c r="L179" s="281"/>
      <c r="M179" s="281"/>
      <c r="N179" s="281"/>
      <c r="O179" s="281"/>
      <c r="P179" s="369"/>
      <c r="Q179" s="370"/>
    </row>
    <row r="180" spans="1:17" s="90" customFormat="1" ht="12" x14ac:dyDescent="0.15"/>
    <row r="181" spans="1:17" s="90" customFormat="1" ht="12" x14ac:dyDescent="0.15">
      <c r="A181" s="98" t="s">
        <v>114</v>
      </c>
    </row>
    <row r="182" spans="1:17" s="90" customFormat="1" ht="35.1" customHeight="1" x14ac:dyDescent="0.15">
      <c r="A182" s="230" t="s">
        <v>150</v>
      </c>
      <c r="B182" s="213" t="s">
        <v>408</v>
      </c>
      <c r="C182" s="213"/>
      <c r="D182" s="213"/>
      <c r="E182" s="213"/>
      <c r="F182" s="213"/>
      <c r="G182" s="213"/>
      <c r="H182" s="213"/>
      <c r="I182" s="213"/>
      <c r="J182" s="213"/>
      <c r="K182" s="213"/>
      <c r="L182" s="213"/>
      <c r="M182" s="213"/>
      <c r="N182" s="213"/>
      <c r="O182" s="213"/>
      <c r="P182" s="213"/>
      <c r="Q182" s="289"/>
    </row>
    <row r="183" spans="1:17" s="90" customFormat="1" ht="24" customHeight="1" x14ac:dyDescent="0.15">
      <c r="A183" s="231"/>
      <c r="B183" s="253" t="s">
        <v>349</v>
      </c>
      <c r="C183" s="253"/>
      <c r="D183" s="253"/>
      <c r="E183" s="253"/>
      <c r="F183" s="253"/>
      <c r="G183" s="253"/>
      <c r="H183" s="253"/>
      <c r="I183" s="253"/>
      <c r="J183" s="253"/>
      <c r="K183" s="253"/>
      <c r="L183" s="253"/>
      <c r="M183" s="253"/>
      <c r="N183" s="253"/>
      <c r="O183" s="253"/>
      <c r="P183" s="216"/>
      <c r="Q183" s="217"/>
    </row>
    <row r="184" spans="1:17" s="90" customFormat="1" ht="24" customHeight="1" x14ac:dyDescent="0.15">
      <c r="A184" s="231"/>
      <c r="B184" s="253" t="s">
        <v>235</v>
      </c>
      <c r="C184" s="253"/>
      <c r="D184" s="253"/>
      <c r="E184" s="253"/>
      <c r="F184" s="253"/>
      <c r="G184" s="253"/>
      <c r="H184" s="253"/>
      <c r="I184" s="253"/>
      <c r="J184" s="253"/>
      <c r="K184" s="253"/>
      <c r="L184" s="253"/>
      <c r="M184" s="253"/>
      <c r="N184" s="253"/>
      <c r="O184" s="253"/>
      <c r="P184" s="216"/>
      <c r="Q184" s="217"/>
    </row>
    <row r="185" spans="1:17" s="90" customFormat="1" ht="24" customHeight="1" x14ac:dyDescent="0.15">
      <c r="A185" s="231"/>
      <c r="B185" s="253" t="s">
        <v>115</v>
      </c>
      <c r="C185" s="253"/>
      <c r="D185" s="253"/>
      <c r="E185" s="253"/>
      <c r="F185" s="253"/>
      <c r="G185" s="253"/>
      <c r="H185" s="253"/>
      <c r="I185" s="253"/>
      <c r="J185" s="253"/>
      <c r="K185" s="253"/>
      <c r="L185" s="253"/>
      <c r="M185" s="253"/>
      <c r="N185" s="253"/>
      <c r="O185" s="253"/>
      <c r="P185" s="216"/>
      <c r="Q185" s="217"/>
    </row>
    <row r="186" spans="1:17" s="90" customFormat="1" ht="36" customHeight="1" x14ac:dyDescent="0.15">
      <c r="A186" s="231"/>
      <c r="B186" s="204" t="s">
        <v>343</v>
      </c>
      <c r="C186" s="204"/>
      <c r="D186" s="204"/>
      <c r="E186" s="204"/>
      <c r="F186" s="204"/>
      <c r="G186" s="204"/>
      <c r="H186" s="204"/>
      <c r="I186" s="204"/>
      <c r="J186" s="204"/>
      <c r="K186" s="204"/>
      <c r="L186" s="204"/>
      <c r="M186" s="204"/>
      <c r="N186" s="204"/>
      <c r="O186" s="204"/>
      <c r="P186" s="216"/>
      <c r="Q186" s="217"/>
    </row>
    <row r="187" spans="1:17" s="90" customFormat="1" ht="24.75" customHeight="1" x14ac:dyDescent="0.15">
      <c r="A187" s="231"/>
      <c r="B187" s="253" t="s">
        <v>116</v>
      </c>
      <c r="C187" s="253"/>
      <c r="D187" s="253"/>
      <c r="E187" s="253"/>
      <c r="F187" s="253"/>
      <c r="G187" s="253"/>
      <c r="H187" s="253"/>
      <c r="I187" s="253"/>
      <c r="J187" s="253"/>
      <c r="K187" s="253"/>
      <c r="L187" s="253"/>
      <c r="M187" s="253"/>
      <c r="N187" s="253"/>
      <c r="O187" s="253"/>
      <c r="P187" s="216"/>
      <c r="Q187" s="217"/>
    </row>
    <row r="188" spans="1:17" s="90" customFormat="1" ht="24" customHeight="1" x14ac:dyDescent="0.15">
      <c r="A188" s="231"/>
      <c r="B188" s="376" t="s">
        <v>445</v>
      </c>
      <c r="C188" s="377"/>
      <c r="D188" s="377"/>
      <c r="E188" s="377"/>
      <c r="F188" s="377"/>
      <c r="G188" s="377"/>
      <c r="H188" s="377"/>
      <c r="I188" s="377"/>
      <c r="J188" s="377"/>
      <c r="K188" s="377"/>
      <c r="L188" s="377"/>
      <c r="M188" s="377"/>
      <c r="N188" s="377"/>
      <c r="O188" s="377"/>
      <c r="P188" s="216"/>
      <c r="Q188" s="217"/>
    </row>
    <row r="189" spans="1:17" s="90" customFormat="1" ht="24.75" customHeight="1" x14ac:dyDescent="0.15">
      <c r="A189" s="232"/>
      <c r="B189" s="239" t="s">
        <v>370</v>
      </c>
      <c r="C189" s="239"/>
      <c r="D189" s="239"/>
      <c r="E189" s="239"/>
      <c r="F189" s="239"/>
      <c r="G189" s="239"/>
      <c r="H189" s="239"/>
      <c r="I189" s="239"/>
      <c r="J189" s="239"/>
      <c r="K189" s="239"/>
      <c r="L189" s="239"/>
      <c r="M189" s="239"/>
      <c r="N189" s="239"/>
      <c r="O189" s="239"/>
      <c r="P189" s="247"/>
      <c r="Q189" s="248"/>
    </row>
    <row r="190" spans="1:17" s="90" customFormat="1" ht="12" x14ac:dyDescent="0.15"/>
    <row r="191" spans="1:17" s="90" customFormat="1" ht="12" x14ac:dyDescent="0.15">
      <c r="A191" s="98" t="s">
        <v>117</v>
      </c>
    </row>
    <row r="192" spans="1:17" s="90" customFormat="1" ht="75" customHeight="1" x14ac:dyDescent="0.15">
      <c r="A192" s="106" t="s">
        <v>150</v>
      </c>
      <c r="B192" s="213" t="s">
        <v>350</v>
      </c>
      <c r="C192" s="213"/>
      <c r="D192" s="213"/>
      <c r="E192" s="213"/>
      <c r="F192" s="213"/>
      <c r="G192" s="213"/>
      <c r="H192" s="213"/>
      <c r="I192" s="213"/>
      <c r="J192" s="213"/>
      <c r="K192" s="213"/>
      <c r="L192" s="213"/>
      <c r="M192" s="213"/>
      <c r="N192" s="213"/>
      <c r="O192" s="213"/>
      <c r="P192" s="214"/>
      <c r="Q192" s="215"/>
    </row>
    <row r="193" spans="1:17" s="90" customFormat="1" ht="52.5" customHeight="1" x14ac:dyDescent="0.15">
      <c r="A193" s="107" t="s">
        <v>151</v>
      </c>
      <c r="B193" s="204" t="s">
        <v>20</v>
      </c>
      <c r="C193" s="204"/>
      <c r="D193" s="204"/>
      <c r="E193" s="204"/>
      <c r="F193" s="204"/>
      <c r="G193" s="204"/>
      <c r="H193" s="204"/>
      <c r="I193" s="204"/>
      <c r="J193" s="204"/>
      <c r="K193" s="204"/>
      <c r="L193" s="204"/>
      <c r="M193" s="204"/>
      <c r="N193" s="204"/>
      <c r="O193" s="204"/>
      <c r="P193" s="222"/>
      <c r="Q193" s="223"/>
    </row>
    <row r="194" spans="1:17" s="90" customFormat="1" ht="30" customHeight="1" x14ac:dyDescent="0.15">
      <c r="A194" s="107" t="s">
        <v>152</v>
      </c>
      <c r="B194" s="204" t="s">
        <v>21</v>
      </c>
      <c r="C194" s="204"/>
      <c r="D194" s="204"/>
      <c r="E194" s="204"/>
      <c r="F194" s="204"/>
      <c r="G194" s="204"/>
      <c r="H194" s="204"/>
      <c r="I194" s="204"/>
      <c r="J194" s="204"/>
      <c r="K194" s="204"/>
      <c r="L194" s="204"/>
      <c r="M194" s="204"/>
      <c r="N194" s="204"/>
      <c r="O194" s="204"/>
      <c r="P194" s="222"/>
      <c r="Q194" s="223"/>
    </row>
    <row r="195" spans="1:17" s="90" customFormat="1" ht="57.75" customHeight="1" x14ac:dyDescent="0.15">
      <c r="A195" s="108" t="s">
        <v>153</v>
      </c>
      <c r="B195" s="265" t="s">
        <v>320</v>
      </c>
      <c r="C195" s="265"/>
      <c r="D195" s="265"/>
      <c r="E195" s="265"/>
      <c r="F195" s="265"/>
      <c r="G195" s="265"/>
      <c r="H195" s="265"/>
      <c r="I195" s="265"/>
      <c r="J195" s="265"/>
      <c r="K195" s="265"/>
      <c r="L195" s="265"/>
      <c r="M195" s="265"/>
      <c r="N195" s="265"/>
      <c r="O195" s="265"/>
      <c r="P195" s="277"/>
      <c r="Q195" s="278"/>
    </row>
    <row r="196" spans="1:17" s="90" customFormat="1" ht="12" x14ac:dyDescent="0.15"/>
    <row r="197" spans="1:17" s="90" customFormat="1" ht="12" x14ac:dyDescent="0.15">
      <c r="A197" s="98" t="s">
        <v>321</v>
      </c>
      <c r="C197" s="133"/>
    </row>
    <row r="198" spans="1:17" s="90" customFormat="1" ht="52.5" customHeight="1" x14ac:dyDescent="0.15">
      <c r="A198" s="106" t="s">
        <v>64</v>
      </c>
      <c r="B198" s="213" t="s">
        <v>446</v>
      </c>
      <c r="C198" s="213"/>
      <c r="D198" s="213"/>
      <c r="E198" s="213"/>
      <c r="F198" s="213"/>
      <c r="G198" s="213"/>
      <c r="H198" s="213"/>
      <c r="I198" s="213"/>
      <c r="J198" s="213"/>
      <c r="K198" s="213"/>
      <c r="L198" s="213"/>
      <c r="M198" s="213"/>
      <c r="N198" s="213"/>
      <c r="O198" s="213"/>
      <c r="P198" s="214"/>
      <c r="Q198" s="215"/>
    </row>
    <row r="199" spans="1:17" s="90" customFormat="1" ht="33" customHeight="1" x14ac:dyDescent="0.15">
      <c r="A199" s="107" t="s">
        <v>34</v>
      </c>
      <c r="B199" s="204" t="s">
        <v>447</v>
      </c>
      <c r="C199" s="204"/>
      <c r="D199" s="204"/>
      <c r="E199" s="204"/>
      <c r="F199" s="204"/>
      <c r="G199" s="204"/>
      <c r="H199" s="204"/>
      <c r="I199" s="204"/>
      <c r="J199" s="204"/>
      <c r="K199" s="204"/>
      <c r="L199" s="204"/>
      <c r="M199" s="204"/>
      <c r="N199" s="204"/>
      <c r="O199" s="204"/>
      <c r="P199" s="222"/>
      <c r="Q199" s="223"/>
    </row>
    <row r="200" spans="1:17" s="90" customFormat="1" ht="22.5" customHeight="1" x14ac:dyDescent="0.15">
      <c r="A200" s="108" t="s">
        <v>66</v>
      </c>
      <c r="B200" s="265" t="s">
        <v>532</v>
      </c>
      <c r="C200" s="265"/>
      <c r="D200" s="265"/>
      <c r="E200" s="265"/>
      <c r="F200" s="265"/>
      <c r="G200" s="265"/>
      <c r="H200" s="265"/>
      <c r="I200" s="265"/>
      <c r="J200" s="265"/>
      <c r="K200" s="265"/>
      <c r="L200" s="265"/>
      <c r="M200" s="265"/>
      <c r="N200" s="265"/>
      <c r="O200" s="265"/>
      <c r="P200" s="277"/>
      <c r="Q200" s="278"/>
    </row>
    <row r="201" spans="1:17" s="90" customFormat="1" ht="12" x14ac:dyDescent="0.15">
      <c r="A201" s="134"/>
      <c r="B201" s="135"/>
      <c r="C201" s="135"/>
      <c r="D201" s="135"/>
      <c r="E201" s="135"/>
      <c r="F201" s="135"/>
      <c r="G201" s="135"/>
      <c r="H201" s="135"/>
      <c r="I201" s="135"/>
      <c r="J201" s="135"/>
      <c r="K201" s="135"/>
      <c r="L201" s="135"/>
      <c r="M201" s="135"/>
      <c r="N201" s="135"/>
      <c r="O201" s="135"/>
      <c r="P201" s="136"/>
      <c r="Q201" s="136"/>
    </row>
    <row r="202" spans="1:17" s="90" customFormat="1" ht="12" x14ac:dyDescent="0.15">
      <c r="A202" s="98" t="s">
        <v>351</v>
      </c>
    </row>
    <row r="203" spans="1:17" s="90" customFormat="1" ht="75" customHeight="1" x14ac:dyDescent="0.15">
      <c r="A203" s="100" t="s">
        <v>176</v>
      </c>
      <c r="B203" s="279" t="s">
        <v>409</v>
      </c>
      <c r="C203" s="279"/>
      <c r="D203" s="279"/>
      <c r="E203" s="279"/>
      <c r="F203" s="279"/>
      <c r="G203" s="279"/>
      <c r="H203" s="279"/>
      <c r="I203" s="279"/>
      <c r="J203" s="279"/>
      <c r="K203" s="279"/>
      <c r="L203" s="279"/>
      <c r="M203" s="279"/>
      <c r="N203" s="279"/>
      <c r="O203" s="279"/>
      <c r="P203" s="262"/>
      <c r="Q203" s="263"/>
    </row>
    <row r="204" spans="1:17" s="90" customFormat="1" ht="12" x14ac:dyDescent="0.15"/>
    <row r="205" spans="1:17" s="90" customFormat="1" ht="12" x14ac:dyDescent="0.15">
      <c r="A205" s="98" t="s">
        <v>352</v>
      </c>
    </row>
    <row r="206" spans="1:17" s="90" customFormat="1" ht="36" customHeight="1" x14ac:dyDescent="0.15">
      <c r="A206" s="100" t="s">
        <v>150</v>
      </c>
      <c r="B206" s="218" t="s">
        <v>234</v>
      </c>
      <c r="C206" s="218"/>
      <c r="D206" s="218"/>
      <c r="E206" s="218"/>
      <c r="F206" s="218"/>
      <c r="G206" s="218"/>
      <c r="H206" s="218"/>
      <c r="I206" s="218"/>
      <c r="J206" s="218"/>
      <c r="K206" s="218"/>
      <c r="L206" s="218"/>
      <c r="M206" s="218"/>
      <c r="N206" s="218"/>
      <c r="O206" s="218"/>
      <c r="P206" s="262"/>
      <c r="Q206" s="263"/>
    </row>
    <row r="207" spans="1:17" s="90" customFormat="1" ht="12" x14ac:dyDescent="0.15"/>
    <row r="208" spans="1:17" s="90" customFormat="1" ht="12" x14ac:dyDescent="0.15">
      <c r="A208" s="137" t="s">
        <v>448</v>
      </c>
      <c r="F208" s="138"/>
    </row>
    <row r="209" spans="1:17" s="90" customFormat="1" ht="60" customHeight="1" x14ac:dyDescent="0.15">
      <c r="A209" s="106" t="s">
        <v>64</v>
      </c>
      <c r="B209" s="213" t="s">
        <v>449</v>
      </c>
      <c r="C209" s="213"/>
      <c r="D209" s="213"/>
      <c r="E209" s="213"/>
      <c r="F209" s="213"/>
      <c r="G209" s="213"/>
      <c r="H209" s="213"/>
      <c r="I209" s="213"/>
      <c r="J209" s="213"/>
      <c r="K209" s="213"/>
      <c r="L209" s="213"/>
      <c r="M209" s="213"/>
      <c r="N209" s="213"/>
      <c r="O209" s="213"/>
      <c r="P209" s="214"/>
      <c r="Q209" s="215"/>
    </row>
    <row r="210" spans="1:17" s="90" customFormat="1" ht="34.5" customHeight="1" x14ac:dyDescent="0.15">
      <c r="A210" s="107" t="s">
        <v>34</v>
      </c>
      <c r="B210" s="204" t="s">
        <v>450</v>
      </c>
      <c r="C210" s="204"/>
      <c r="D210" s="204"/>
      <c r="E210" s="204"/>
      <c r="F210" s="204"/>
      <c r="G210" s="204"/>
      <c r="H210" s="204"/>
      <c r="I210" s="204"/>
      <c r="J210" s="204"/>
      <c r="K210" s="204"/>
      <c r="L210" s="204"/>
      <c r="M210" s="204"/>
      <c r="N210" s="204"/>
      <c r="O210" s="204"/>
      <c r="P210" s="222"/>
      <c r="Q210" s="223"/>
    </row>
    <row r="211" spans="1:17" s="90" customFormat="1" ht="34.5" customHeight="1" x14ac:dyDescent="0.15">
      <c r="A211" s="108" t="s">
        <v>66</v>
      </c>
      <c r="B211" s="265" t="s">
        <v>451</v>
      </c>
      <c r="C211" s="265"/>
      <c r="D211" s="265"/>
      <c r="E211" s="265"/>
      <c r="F211" s="265"/>
      <c r="G211" s="265"/>
      <c r="H211" s="265"/>
      <c r="I211" s="265"/>
      <c r="J211" s="265"/>
      <c r="K211" s="265"/>
      <c r="L211" s="265"/>
      <c r="M211" s="265"/>
      <c r="N211" s="265"/>
      <c r="O211" s="265"/>
      <c r="P211" s="277"/>
      <c r="Q211" s="278"/>
    </row>
    <row r="212" spans="1:17" s="90" customFormat="1" ht="13.5" customHeight="1" x14ac:dyDescent="0.15">
      <c r="A212" s="134"/>
      <c r="B212" s="135"/>
      <c r="C212" s="135"/>
      <c r="D212" s="135"/>
      <c r="E212" s="135"/>
      <c r="F212" s="135"/>
      <c r="G212" s="135"/>
      <c r="H212" s="135"/>
      <c r="I212" s="135"/>
      <c r="J212" s="135"/>
      <c r="K212" s="135"/>
      <c r="L212" s="135"/>
      <c r="M212" s="135"/>
      <c r="N212" s="135"/>
      <c r="O212" s="135"/>
      <c r="P212" s="136"/>
      <c r="Q212" s="136"/>
    </row>
    <row r="213" spans="1:17" s="90" customFormat="1" ht="12" x14ac:dyDescent="0.15">
      <c r="A213" s="98" t="s">
        <v>353</v>
      </c>
    </row>
    <row r="214" spans="1:17" s="90" customFormat="1" ht="66" customHeight="1" x14ac:dyDescent="0.15">
      <c r="A214" s="130" t="s">
        <v>150</v>
      </c>
      <c r="B214" s="226" t="s">
        <v>354</v>
      </c>
      <c r="C214" s="226"/>
      <c r="D214" s="226"/>
      <c r="E214" s="226"/>
      <c r="F214" s="226"/>
      <c r="G214" s="226"/>
      <c r="H214" s="226"/>
      <c r="I214" s="226"/>
      <c r="J214" s="226"/>
      <c r="K214" s="226"/>
      <c r="L214" s="226"/>
      <c r="M214" s="226"/>
      <c r="N214" s="226"/>
      <c r="O214" s="226"/>
      <c r="P214" s="365"/>
      <c r="Q214" s="366"/>
    </row>
    <row r="215" spans="1:17" s="90" customFormat="1" ht="22.5" customHeight="1" x14ac:dyDescent="0.15">
      <c r="A215" s="132" t="s">
        <v>79</v>
      </c>
      <c r="B215" s="265" t="s">
        <v>552</v>
      </c>
      <c r="C215" s="265"/>
      <c r="D215" s="265"/>
      <c r="E215" s="265"/>
      <c r="F215" s="265"/>
      <c r="G215" s="265"/>
      <c r="H215" s="265"/>
      <c r="I215" s="265"/>
      <c r="J215" s="265"/>
      <c r="K215" s="265"/>
      <c r="L215" s="265"/>
      <c r="M215" s="265"/>
      <c r="N215" s="265"/>
      <c r="O215" s="265"/>
      <c r="P215" s="277"/>
      <c r="Q215" s="278"/>
    </row>
    <row r="216" spans="1:17" s="90" customFormat="1" ht="12" x14ac:dyDescent="0.15"/>
    <row r="217" spans="1:17" s="90" customFormat="1" ht="12" x14ac:dyDescent="0.15">
      <c r="A217" s="98" t="s">
        <v>355</v>
      </c>
    </row>
    <row r="218" spans="1:17" s="90" customFormat="1" ht="34.5" customHeight="1" x14ac:dyDescent="0.15">
      <c r="A218" s="106" t="s">
        <v>150</v>
      </c>
      <c r="B218" s="213" t="s">
        <v>35</v>
      </c>
      <c r="C218" s="213"/>
      <c r="D218" s="213"/>
      <c r="E218" s="213"/>
      <c r="F218" s="213"/>
      <c r="G218" s="213"/>
      <c r="H218" s="213"/>
      <c r="I218" s="213"/>
      <c r="J218" s="213"/>
      <c r="K218" s="213"/>
      <c r="L218" s="213"/>
      <c r="M218" s="213"/>
      <c r="N218" s="213"/>
      <c r="O218" s="213"/>
      <c r="P218" s="214"/>
      <c r="Q218" s="215"/>
    </row>
    <row r="219" spans="1:17" s="90" customFormat="1" ht="90" customHeight="1" x14ac:dyDescent="0.15">
      <c r="A219" s="107" t="s">
        <v>34</v>
      </c>
      <c r="B219" s="236" t="s">
        <v>36</v>
      </c>
      <c r="C219" s="236"/>
      <c r="D219" s="236"/>
      <c r="E219" s="236"/>
      <c r="F219" s="236"/>
      <c r="G219" s="236"/>
      <c r="H219" s="236"/>
      <c r="I219" s="236"/>
      <c r="J219" s="236"/>
      <c r="K219" s="236"/>
      <c r="L219" s="236"/>
      <c r="M219" s="236"/>
      <c r="N219" s="236"/>
      <c r="O219" s="236"/>
      <c r="P219" s="222"/>
      <c r="Q219" s="223"/>
    </row>
    <row r="220" spans="1:17" s="90" customFormat="1" ht="34.5" customHeight="1" x14ac:dyDescent="0.15">
      <c r="A220" s="108" t="s">
        <v>66</v>
      </c>
      <c r="B220" s="265" t="s">
        <v>126</v>
      </c>
      <c r="C220" s="265"/>
      <c r="D220" s="265"/>
      <c r="E220" s="265"/>
      <c r="F220" s="265"/>
      <c r="G220" s="265"/>
      <c r="H220" s="265"/>
      <c r="I220" s="265"/>
      <c r="J220" s="265"/>
      <c r="K220" s="265"/>
      <c r="L220" s="265"/>
      <c r="M220" s="265"/>
      <c r="N220" s="265"/>
      <c r="O220" s="265"/>
      <c r="P220" s="277"/>
      <c r="Q220" s="278"/>
    </row>
    <row r="221" spans="1:17" s="90" customFormat="1" ht="12" x14ac:dyDescent="0.15"/>
    <row r="222" spans="1:17" s="90" customFormat="1" ht="12" x14ac:dyDescent="0.15">
      <c r="A222" s="98" t="s">
        <v>356</v>
      </c>
    </row>
    <row r="223" spans="1:17" s="90" customFormat="1" ht="30" customHeight="1" x14ac:dyDescent="0.15">
      <c r="A223" s="100" t="s">
        <v>150</v>
      </c>
      <c r="B223" s="218" t="s">
        <v>410</v>
      </c>
      <c r="C223" s="218"/>
      <c r="D223" s="218"/>
      <c r="E223" s="218"/>
      <c r="F223" s="218"/>
      <c r="G223" s="218"/>
      <c r="H223" s="218"/>
      <c r="I223" s="218"/>
      <c r="J223" s="218"/>
      <c r="K223" s="218"/>
      <c r="L223" s="218"/>
      <c r="M223" s="218"/>
      <c r="N223" s="218"/>
      <c r="O223" s="218"/>
      <c r="P223" s="262"/>
      <c r="Q223" s="263"/>
    </row>
    <row r="224" spans="1:17" s="90" customFormat="1" ht="12" x14ac:dyDescent="0.15"/>
    <row r="225" spans="1:17" s="90" customFormat="1" ht="12" x14ac:dyDescent="0.15">
      <c r="A225" s="98" t="s">
        <v>357</v>
      </c>
    </row>
    <row r="226" spans="1:17" s="90" customFormat="1" ht="37.5" customHeight="1" x14ac:dyDescent="0.15">
      <c r="A226" s="106" t="s">
        <v>150</v>
      </c>
      <c r="B226" s="213" t="s">
        <v>411</v>
      </c>
      <c r="C226" s="213"/>
      <c r="D226" s="213"/>
      <c r="E226" s="213"/>
      <c r="F226" s="213"/>
      <c r="G226" s="213"/>
      <c r="H226" s="213"/>
      <c r="I226" s="213"/>
      <c r="J226" s="213"/>
      <c r="K226" s="213"/>
      <c r="L226" s="213"/>
      <c r="M226" s="213"/>
      <c r="N226" s="213"/>
      <c r="O226" s="213"/>
      <c r="P226" s="214"/>
      <c r="Q226" s="215"/>
    </row>
    <row r="227" spans="1:17" s="90" customFormat="1" ht="37.5" customHeight="1" x14ac:dyDescent="0.15">
      <c r="A227" s="107" t="s">
        <v>151</v>
      </c>
      <c r="B227" s="204" t="s">
        <v>412</v>
      </c>
      <c r="C227" s="204"/>
      <c r="D227" s="204"/>
      <c r="E227" s="204"/>
      <c r="F227" s="204"/>
      <c r="G227" s="204"/>
      <c r="H227" s="204"/>
      <c r="I227" s="204"/>
      <c r="J227" s="204"/>
      <c r="K227" s="204"/>
      <c r="L227" s="204"/>
      <c r="M227" s="204"/>
      <c r="N227" s="204"/>
      <c r="O227" s="204"/>
      <c r="P227" s="222"/>
      <c r="Q227" s="223"/>
    </row>
    <row r="228" spans="1:17" s="90" customFormat="1" ht="52.5" customHeight="1" x14ac:dyDescent="0.15">
      <c r="A228" s="108" t="s">
        <v>152</v>
      </c>
      <c r="B228" s="265" t="s">
        <v>413</v>
      </c>
      <c r="C228" s="265"/>
      <c r="D228" s="265"/>
      <c r="E228" s="265"/>
      <c r="F228" s="265"/>
      <c r="G228" s="265"/>
      <c r="H228" s="265"/>
      <c r="I228" s="265"/>
      <c r="J228" s="265"/>
      <c r="K228" s="265"/>
      <c r="L228" s="265"/>
      <c r="M228" s="265"/>
      <c r="N228" s="265"/>
      <c r="O228" s="265"/>
      <c r="P228" s="277"/>
      <c r="Q228" s="278"/>
    </row>
    <row r="229" spans="1:17" s="90" customFormat="1" ht="12" x14ac:dyDescent="0.15"/>
    <row r="230" spans="1:17" s="90" customFormat="1" ht="12" x14ac:dyDescent="0.15">
      <c r="A230" s="98" t="s">
        <v>358</v>
      </c>
    </row>
    <row r="231" spans="1:17" s="90" customFormat="1" ht="37.5" customHeight="1" x14ac:dyDescent="0.15">
      <c r="A231" s="106" t="s">
        <v>150</v>
      </c>
      <c r="B231" s="213" t="s">
        <v>127</v>
      </c>
      <c r="C231" s="213"/>
      <c r="D231" s="213"/>
      <c r="E231" s="213"/>
      <c r="F231" s="213"/>
      <c r="G231" s="213"/>
      <c r="H231" s="213"/>
      <c r="I231" s="213"/>
      <c r="J231" s="213"/>
      <c r="K231" s="213"/>
      <c r="L231" s="213"/>
      <c r="M231" s="213"/>
      <c r="N231" s="213"/>
      <c r="O231" s="213"/>
      <c r="P231" s="214"/>
      <c r="Q231" s="215"/>
    </row>
    <row r="232" spans="1:17" s="90" customFormat="1" ht="22.5" customHeight="1" x14ac:dyDescent="0.15">
      <c r="A232" s="107" t="s">
        <v>151</v>
      </c>
      <c r="B232" s="204" t="s">
        <v>0</v>
      </c>
      <c r="C232" s="204"/>
      <c r="D232" s="204"/>
      <c r="E232" s="204"/>
      <c r="F232" s="204"/>
      <c r="G232" s="204"/>
      <c r="H232" s="204"/>
      <c r="I232" s="204"/>
      <c r="J232" s="204"/>
      <c r="K232" s="204"/>
      <c r="L232" s="204"/>
      <c r="M232" s="204"/>
      <c r="N232" s="204"/>
      <c r="O232" s="204"/>
      <c r="P232" s="222"/>
      <c r="Q232" s="223"/>
    </row>
    <row r="233" spans="1:17" s="90" customFormat="1" ht="81" customHeight="1" x14ac:dyDescent="0.15">
      <c r="A233" s="107" t="s">
        <v>152</v>
      </c>
      <c r="B233" s="236" t="s">
        <v>31</v>
      </c>
      <c r="C233" s="236"/>
      <c r="D233" s="236"/>
      <c r="E233" s="236"/>
      <c r="F233" s="236"/>
      <c r="G233" s="236"/>
      <c r="H233" s="236"/>
      <c r="I233" s="236"/>
      <c r="J233" s="236"/>
      <c r="K233" s="236"/>
      <c r="L233" s="236"/>
      <c r="M233" s="236"/>
      <c r="N233" s="236"/>
      <c r="O233" s="236"/>
      <c r="P233" s="222"/>
      <c r="Q233" s="223"/>
    </row>
    <row r="234" spans="1:17" s="90" customFormat="1" ht="37.5" customHeight="1" x14ac:dyDescent="0.15">
      <c r="A234" s="107" t="s">
        <v>153</v>
      </c>
      <c r="B234" s="204" t="s">
        <v>414</v>
      </c>
      <c r="C234" s="204"/>
      <c r="D234" s="204"/>
      <c r="E234" s="204"/>
      <c r="F234" s="204"/>
      <c r="G234" s="204"/>
      <c r="H234" s="204"/>
      <c r="I234" s="204"/>
      <c r="J234" s="204"/>
      <c r="K234" s="204"/>
      <c r="L234" s="204"/>
      <c r="M234" s="204"/>
      <c r="N234" s="204"/>
      <c r="O234" s="204"/>
      <c r="P234" s="222"/>
      <c r="Q234" s="223"/>
    </row>
    <row r="235" spans="1:17" s="90" customFormat="1" ht="75" customHeight="1" x14ac:dyDescent="0.15">
      <c r="A235" s="107" t="s">
        <v>241</v>
      </c>
      <c r="B235" s="236" t="s">
        <v>32</v>
      </c>
      <c r="C235" s="236"/>
      <c r="D235" s="236"/>
      <c r="E235" s="236"/>
      <c r="F235" s="236"/>
      <c r="G235" s="236"/>
      <c r="H235" s="236"/>
      <c r="I235" s="236"/>
      <c r="J235" s="236"/>
      <c r="K235" s="236"/>
      <c r="L235" s="236"/>
      <c r="M235" s="236"/>
      <c r="N235" s="236"/>
      <c r="O235" s="236"/>
      <c r="P235" s="222"/>
      <c r="Q235" s="223"/>
    </row>
    <row r="236" spans="1:17" s="90" customFormat="1" ht="54" customHeight="1" x14ac:dyDescent="0.15">
      <c r="A236" s="108" t="s">
        <v>242</v>
      </c>
      <c r="B236" s="190" t="s">
        <v>243</v>
      </c>
      <c r="C236" s="190"/>
      <c r="D236" s="190"/>
      <c r="E236" s="190"/>
      <c r="F236" s="190"/>
      <c r="G236" s="190"/>
      <c r="H236" s="190"/>
      <c r="I236" s="190"/>
      <c r="J236" s="190"/>
      <c r="K236" s="190"/>
      <c r="L236" s="190"/>
      <c r="M236" s="190"/>
      <c r="N236" s="190"/>
      <c r="O236" s="190"/>
      <c r="P236" s="277"/>
      <c r="Q236" s="278"/>
    </row>
    <row r="237" spans="1:17" s="90" customFormat="1" ht="12" x14ac:dyDescent="0.15"/>
    <row r="238" spans="1:17" s="90" customFormat="1" ht="12" x14ac:dyDescent="0.15">
      <c r="A238" s="98" t="s">
        <v>359</v>
      </c>
    </row>
    <row r="239" spans="1:17" s="90" customFormat="1" ht="45" customHeight="1" x14ac:dyDescent="0.15">
      <c r="A239" s="106" t="s">
        <v>150</v>
      </c>
      <c r="B239" s="213" t="s">
        <v>128</v>
      </c>
      <c r="C239" s="213"/>
      <c r="D239" s="213"/>
      <c r="E239" s="213"/>
      <c r="F239" s="213"/>
      <c r="G239" s="213"/>
      <c r="H239" s="213"/>
      <c r="I239" s="213"/>
      <c r="J239" s="213"/>
      <c r="K239" s="213"/>
      <c r="L239" s="213"/>
      <c r="M239" s="213"/>
      <c r="N239" s="213"/>
      <c r="O239" s="213"/>
      <c r="P239" s="214"/>
      <c r="Q239" s="215"/>
    </row>
    <row r="240" spans="1:17" s="90" customFormat="1" ht="30" customHeight="1" x14ac:dyDescent="0.15">
      <c r="A240" s="107" t="s">
        <v>151</v>
      </c>
      <c r="B240" s="204" t="s">
        <v>1</v>
      </c>
      <c r="C240" s="204"/>
      <c r="D240" s="204"/>
      <c r="E240" s="204"/>
      <c r="F240" s="204"/>
      <c r="G240" s="204"/>
      <c r="H240" s="204"/>
      <c r="I240" s="204"/>
      <c r="J240" s="204"/>
      <c r="K240" s="204"/>
      <c r="L240" s="204"/>
      <c r="M240" s="204"/>
      <c r="N240" s="204"/>
      <c r="O240" s="204"/>
      <c r="P240" s="222"/>
      <c r="Q240" s="223"/>
    </row>
    <row r="241" spans="1:17" s="90" customFormat="1" ht="45" customHeight="1" x14ac:dyDescent="0.15">
      <c r="A241" s="107" t="s">
        <v>152</v>
      </c>
      <c r="B241" s="204" t="s">
        <v>129</v>
      </c>
      <c r="C241" s="204"/>
      <c r="D241" s="204"/>
      <c r="E241" s="204"/>
      <c r="F241" s="204"/>
      <c r="G241" s="204"/>
      <c r="H241" s="204"/>
      <c r="I241" s="204"/>
      <c r="J241" s="204"/>
      <c r="K241" s="204"/>
      <c r="L241" s="204"/>
      <c r="M241" s="204"/>
      <c r="N241" s="204"/>
      <c r="O241" s="204"/>
      <c r="P241" s="222"/>
      <c r="Q241" s="223"/>
    </row>
    <row r="242" spans="1:17" s="90" customFormat="1" ht="45" customHeight="1" x14ac:dyDescent="0.15">
      <c r="A242" s="108" t="s">
        <v>153</v>
      </c>
      <c r="B242" s="190" t="s">
        <v>415</v>
      </c>
      <c r="C242" s="265"/>
      <c r="D242" s="265"/>
      <c r="E242" s="265"/>
      <c r="F242" s="265"/>
      <c r="G242" s="265"/>
      <c r="H242" s="265"/>
      <c r="I242" s="265"/>
      <c r="J242" s="265"/>
      <c r="K242" s="265"/>
      <c r="L242" s="265"/>
      <c r="M242" s="265"/>
      <c r="N242" s="265"/>
      <c r="O242" s="265"/>
      <c r="P242" s="277"/>
      <c r="Q242" s="278"/>
    </row>
    <row r="243" spans="1:17" s="90" customFormat="1" ht="12" x14ac:dyDescent="0.15"/>
    <row r="244" spans="1:17" s="90" customFormat="1" ht="12" x14ac:dyDescent="0.15">
      <c r="A244" s="98" t="s">
        <v>322</v>
      </c>
      <c r="C244" s="133"/>
    </row>
    <row r="245" spans="1:17" s="90" customFormat="1" ht="37.5" customHeight="1" x14ac:dyDescent="0.15">
      <c r="A245" s="106" t="s">
        <v>64</v>
      </c>
      <c r="B245" s="213" t="s">
        <v>453</v>
      </c>
      <c r="C245" s="213"/>
      <c r="D245" s="213"/>
      <c r="E245" s="213"/>
      <c r="F245" s="213"/>
      <c r="G245" s="213"/>
      <c r="H245" s="213"/>
      <c r="I245" s="213"/>
      <c r="J245" s="213"/>
      <c r="K245" s="213"/>
      <c r="L245" s="213"/>
      <c r="M245" s="213"/>
      <c r="N245" s="213"/>
      <c r="O245" s="213"/>
      <c r="P245" s="214"/>
      <c r="Q245" s="215"/>
    </row>
    <row r="246" spans="1:17" s="90" customFormat="1" ht="22.5" customHeight="1" x14ac:dyDescent="0.15">
      <c r="A246" s="107" t="s">
        <v>34</v>
      </c>
      <c r="B246" s="204" t="s">
        <v>454</v>
      </c>
      <c r="C246" s="204"/>
      <c r="D246" s="204"/>
      <c r="E246" s="204"/>
      <c r="F246" s="204"/>
      <c r="G246" s="204"/>
      <c r="H246" s="204"/>
      <c r="I246" s="204"/>
      <c r="J246" s="204"/>
      <c r="K246" s="204"/>
      <c r="L246" s="204"/>
      <c r="M246" s="204"/>
      <c r="N246" s="204"/>
      <c r="O246" s="204"/>
      <c r="P246" s="222"/>
      <c r="Q246" s="223"/>
    </row>
    <row r="247" spans="1:17" s="90" customFormat="1" ht="22.5" customHeight="1" x14ac:dyDescent="0.15">
      <c r="A247" s="107" t="s">
        <v>66</v>
      </c>
      <c r="B247" s="204" t="s">
        <v>455</v>
      </c>
      <c r="C247" s="204"/>
      <c r="D247" s="204"/>
      <c r="E247" s="204"/>
      <c r="F247" s="204"/>
      <c r="G247" s="204"/>
      <c r="H247" s="204"/>
      <c r="I247" s="204"/>
      <c r="J247" s="204"/>
      <c r="K247" s="204"/>
      <c r="L247" s="204"/>
      <c r="M247" s="204"/>
      <c r="N247" s="204"/>
      <c r="O247" s="204"/>
      <c r="P247" s="222"/>
      <c r="Q247" s="223"/>
    </row>
    <row r="248" spans="1:17" s="90" customFormat="1" ht="22.5" customHeight="1" x14ac:dyDescent="0.15">
      <c r="A248" s="108" t="s">
        <v>153</v>
      </c>
      <c r="B248" s="383" t="s">
        <v>452</v>
      </c>
      <c r="C248" s="384"/>
      <c r="D248" s="384"/>
      <c r="E248" s="384"/>
      <c r="F248" s="384"/>
      <c r="G248" s="384"/>
      <c r="H248" s="384"/>
      <c r="I248" s="384"/>
      <c r="J248" s="384"/>
      <c r="K248" s="384"/>
      <c r="L248" s="384"/>
      <c r="M248" s="384"/>
      <c r="N248" s="384"/>
      <c r="O248" s="385"/>
      <c r="P248" s="277"/>
      <c r="Q248" s="278"/>
    </row>
    <row r="249" spans="1:17" s="90" customFormat="1" ht="12" x14ac:dyDescent="0.15"/>
    <row r="250" spans="1:17" s="90" customFormat="1" ht="12" x14ac:dyDescent="0.15">
      <c r="A250" s="98" t="s">
        <v>360</v>
      </c>
    </row>
    <row r="251" spans="1:17" s="90" customFormat="1" ht="45" customHeight="1" x14ac:dyDescent="0.15">
      <c r="A251" s="100" t="s">
        <v>150</v>
      </c>
      <c r="B251" s="218" t="s">
        <v>22</v>
      </c>
      <c r="C251" s="218"/>
      <c r="D251" s="218"/>
      <c r="E251" s="218"/>
      <c r="F251" s="218"/>
      <c r="G251" s="218"/>
      <c r="H251" s="218"/>
      <c r="I251" s="218"/>
      <c r="J251" s="218"/>
      <c r="K251" s="218"/>
      <c r="L251" s="218"/>
      <c r="M251" s="218"/>
      <c r="N251" s="218"/>
      <c r="O251" s="218"/>
      <c r="P251" s="262"/>
      <c r="Q251" s="263"/>
    </row>
    <row r="252" spans="1:17" s="90" customFormat="1" ht="12" x14ac:dyDescent="0.15"/>
    <row r="253" spans="1:17" s="90" customFormat="1" ht="12" x14ac:dyDescent="0.15">
      <c r="A253" s="98" t="s">
        <v>361</v>
      </c>
    </row>
    <row r="254" spans="1:17" s="90" customFormat="1" ht="30" customHeight="1" x14ac:dyDescent="0.15">
      <c r="A254" s="106" t="s">
        <v>150</v>
      </c>
      <c r="B254" s="213" t="s">
        <v>282</v>
      </c>
      <c r="C254" s="213"/>
      <c r="D254" s="213"/>
      <c r="E254" s="213"/>
      <c r="F254" s="213"/>
      <c r="G254" s="213"/>
      <c r="H254" s="213"/>
      <c r="I254" s="213"/>
      <c r="J254" s="213"/>
      <c r="K254" s="213"/>
      <c r="L254" s="213"/>
      <c r="M254" s="213"/>
      <c r="N254" s="213"/>
      <c r="O254" s="213"/>
      <c r="P254" s="214"/>
      <c r="Q254" s="215"/>
    </row>
    <row r="255" spans="1:17" s="90" customFormat="1" ht="45" customHeight="1" x14ac:dyDescent="0.15">
      <c r="A255" s="231" t="s">
        <v>151</v>
      </c>
      <c r="B255" s="238" t="s">
        <v>248</v>
      </c>
      <c r="C255" s="238"/>
      <c r="D255" s="238"/>
      <c r="E255" s="238"/>
      <c r="F255" s="238"/>
      <c r="G255" s="238"/>
      <c r="H255" s="238"/>
      <c r="I255" s="238"/>
      <c r="J255" s="238"/>
      <c r="K255" s="238"/>
      <c r="L255" s="238"/>
      <c r="M255" s="238"/>
      <c r="N255" s="238"/>
      <c r="O255" s="238"/>
      <c r="P255" s="222"/>
      <c r="Q255" s="223"/>
    </row>
    <row r="256" spans="1:17" s="90" customFormat="1" ht="15" customHeight="1" x14ac:dyDescent="0.15">
      <c r="A256" s="231"/>
      <c r="B256" s="204" t="s">
        <v>344</v>
      </c>
      <c r="C256" s="204"/>
      <c r="D256" s="204"/>
      <c r="E256" s="204"/>
      <c r="F256" s="204"/>
      <c r="G256" s="204"/>
      <c r="H256" s="204"/>
      <c r="I256" s="204"/>
      <c r="J256" s="204"/>
      <c r="K256" s="204"/>
      <c r="L256" s="204"/>
      <c r="M256" s="204"/>
      <c r="N256" s="204"/>
      <c r="O256" s="204"/>
      <c r="P256" s="204"/>
      <c r="Q256" s="264"/>
    </row>
    <row r="257" spans="1:17" s="90" customFormat="1" ht="75" customHeight="1" x14ac:dyDescent="0.15">
      <c r="A257" s="231"/>
      <c r="B257" s="204" t="s">
        <v>345</v>
      </c>
      <c r="C257" s="204"/>
      <c r="D257" s="204"/>
      <c r="E257" s="204"/>
      <c r="F257" s="204"/>
      <c r="G257" s="204"/>
      <c r="H257" s="204"/>
      <c r="I257" s="204"/>
      <c r="J257" s="204"/>
      <c r="K257" s="204"/>
      <c r="L257" s="204"/>
      <c r="M257" s="204"/>
      <c r="N257" s="204"/>
      <c r="O257" s="204"/>
      <c r="P257" s="204"/>
      <c r="Q257" s="264"/>
    </row>
    <row r="258" spans="1:17" s="90" customFormat="1" ht="15" customHeight="1" x14ac:dyDescent="0.15">
      <c r="A258" s="231"/>
      <c r="B258" s="253" t="s">
        <v>459</v>
      </c>
      <c r="C258" s="253"/>
      <c r="D258" s="253"/>
      <c r="E258" s="253"/>
      <c r="F258" s="253"/>
      <c r="G258" s="253"/>
      <c r="H258" s="253"/>
      <c r="I258" s="253"/>
      <c r="J258" s="253"/>
      <c r="K258" s="253"/>
      <c r="L258" s="253"/>
      <c r="M258" s="253"/>
      <c r="N258" s="253"/>
      <c r="O258" s="253"/>
      <c r="P258" s="253"/>
      <c r="Q258" s="254"/>
    </row>
    <row r="259" spans="1:17" s="90" customFormat="1" ht="15" customHeight="1" x14ac:dyDescent="0.15">
      <c r="A259" s="231"/>
      <c r="B259" s="253" t="s">
        <v>456</v>
      </c>
      <c r="C259" s="253"/>
      <c r="D259" s="253"/>
      <c r="E259" s="253"/>
      <c r="F259" s="253"/>
      <c r="G259" s="253"/>
      <c r="H259" s="253"/>
      <c r="I259" s="253"/>
      <c r="J259" s="253"/>
      <c r="K259" s="253"/>
      <c r="L259" s="253"/>
      <c r="M259" s="253"/>
      <c r="N259" s="253"/>
      <c r="O259" s="253"/>
      <c r="P259" s="253"/>
      <c r="Q259" s="254"/>
    </row>
    <row r="260" spans="1:17" s="90" customFormat="1" ht="15" customHeight="1" x14ac:dyDescent="0.15">
      <c r="A260" s="231"/>
      <c r="B260" s="253" t="s">
        <v>457</v>
      </c>
      <c r="C260" s="253"/>
      <c r="D260" s="253"/>
      <c r="E260" s="253"/>
      <c r="F260" s="253"/>
      <c r="G260" s="253"/>
      <c r="H260" s="253"/>
      <c r="I260" s="253"/>
      <c r="J260" s="253"/>
      <c r="K260" s="253"/>
      <c r="L260" s="253"/>
      <c r="M260" s="253"/>
      <c r="N260" s="253"/>
      <c r="O260" s="253"/>
      <c r="P260" s="253"/>
      <c r="Q260" s="254"/>
    </row>
    <row r="261" spans="1:17" s="90" customFormat="1" ht="15" customHeight="1" x14ac:dyDescent="0.15">
      <c r="A261" s="232"/>
      <c r="B261" s="239" t="s">
        <v>458</v>
      </c>
      <c r="C261" s="239"/>
      <c r="D261" s="239"/>
      <c r="E261" s="239"/>
      <c r="F261" s="239"/>
      <c r="G261" s="239"/>
      <c r="H261" s="239"/>
      <c r="I261" s="239"/>
      <c r="J261" s="239"/>
      <c r="K261" s="239"/>
      <c r="L261" s="239"/>
      <c r="M261" s="239"/>
      <c r="N261" s="239"/>
      <c r="O261" s="239"/>
      <c r="P261" s="239"/>
      <c r="Q261" s="240"/>
    </row>
    <row r="262" spans="1:17" s="90" customFormat="1" ht="15" customHeight="1" x14ac:dyDescent="0.15">
      <c r="A262" s="134"/>
      <c r="B262" s="139"/>
      <c r="C262" s="135"/>
      <c r="D262" s="135"/>
      <c r="E262" s="135"/>
      <c r="F262" s="135"/>
      <c r="G262" s="135"/>
      <c r="H262" s="135"/>
      <c r="I262" s="135"/>
      <c r="J262" s="135"/>
      <c r="K262" s="135"/>
      <c r="L262" s="135"/>
      <c r="M262" s="135"/>
      <c r="N262" s="135"/>
      <c r="O262" s="135"/>
      <c r="P262" s="135"/>
      <c r="Q262" s="135"/>
    </row>
    <row r="263" spans="1:17" s="90" customFormat="1" ht="12" x14ac:dyDescent="0.15">
      <c r="A263" s="98" t="s">
        <v>324</v>
      </c>
    </row>
    <row r="264" spans="1:17" s="90" customFormat="1" ht="55.5" customHeight="1" x14ac:dyDescent="0.15">
      <c r="A264" s="100" t="s">
        <v>64</v>
      </c>
      <c r="B264" s="218" t="s">
        <v>323</v>
      </c>
      <c r="C264" s="218"/>
      <c r="D264" s="218"/>
      <c r="E264" s="218"/>
      <c r="F264" s="218"/>
      <c r="G264" s="218"/>
      <c r="H264" s="218"/>
      <c r="I264" s="218"/>
      <c r="J264" s="218"/>
      <c r="K264" s="218"/>
      <c r="L264" s="218"/>
      <c r="M264" s="218"/>
      <c r="N264" s="218"/>
      <c r="O264" s="218"/>
      <c r="P264" s="262"/>
      <c r="Q264" s="263"/>
    </row>
    <row r="265" spans="1:17" s="90" customFormat="1" ht="13.5" customHeight="1" x14ac:dyDescent="0.15">
      <c r="A265" s="134"/>
      <c r="B265" s="135"/>
      <c r="C265" s="135"/>
      <c r="D265" s="135"/>
      <c r="E265" s="135"/>
      <c r="F265" s="135"/>
      <c r="G265" s="135"/>
      <c r="H265" s="135"/>
      <c r="I265" s="135"/>
      <c r="J265" s="135"/>
      <c r="K265" s="135"/>
      <c r="L265" s="135"/>
      <c r="M265" s="135"/>
      <c r="N265" s="135"/>
      <c r="O265" s="135"/>
      <c r="P265" s="136"/>
      <c r="Q265" s="136"/>
    </row>
    <row r="266" spans="1:17" s="90" customFormat="1" ht="21" customHeight="1" x14ac:dyDescent="0.15">
      <c r="A266" s="98" t="s">
        <v>487</v>
      </c>
    </row>
    <row r="267" spans="1:17" s="90" customFormat="1" ht="18.75" customHeight="1" x14ac:dyDescent="0.15">
      <c r="A267" s="98" t="s">
        <v>130</v>
      </c>
    </row>
    <row r="268" spans="1:17" s="90" customFormat="1" ht="16.5" customHeight="1" x14ac:dyDescent="0.15">
      <c r="A268" s="98" t="s">
        <v>131</v>
      </c>
    </row>
    <row r="269" spans="1:17" s="90" customFormat="1" ht="18.75" customHeight="1" x14ac:dyDescent="0.15">
      <c r="A269" s="140" t="s">
        <v>551</v>
      </c>
    </row>
    <row r="270" spans="1:17" s="90" customFormat="1" ht="12" x14ac:dyDescent="0.15"/>
    <row r="271" spans="1:17" s="90" customFormat="1" ht="12" x14ac:dyDescent="0.15">
      <c r="A271" s="141"/>
      <c r="B271" s="142"/>
      <c r="C271" s="142"/>
      <c r="D271" s="142"/>
      <c r="E271" s="142"/>
      <c r="F271" s="142"/>
      <c r="G271" s="142"/>
      <c r="H271" s="142"/>
      <c r="I271" s="142"/>
      <c r="J271" s="142"/>
      <c r="K271" s="142"/>
      <c r="L271" s="142"/>
      <c r="M271" s="142"/>
      <c r="N271" s="142"/>
      <c r="O271" s="142"/>
      <c r="P271" s="142"/>
      <c r="Q271" s="143"/>
    </row>
    <row r="272" spans="1:17" s="90" customFormat="1" ht="12" x14ac:dyDescent="0.15">
      <c r="A272" s="144" t="s">
        <v>134</v>
      </c>
      <c r="B272" s="139"/>
      <c r="C272" s="139"/>
      <c r="D272" s="139"/>
      <c r="E272" s="139"/>
      <c r="F272" s="139"/>
      <c r="G272" s="139"/>
      <c r="H272" s="139"/>
      <c r="I272" s="139"/>
      <c r="J272" s="139"/>
      <c r="K272" s="139"/>
      <c r="L272" s="139"/>
      <c r="M272" s="139"/>
      <c r="N272" s="139"/>
      <c r="O272" s="139"/>
      <c r="P272" s="139"/>
      <c r="Q272" s="145"/>
    </row>
    <row r="273" spans="1:17" s="90" customFormat="1" ht="18" customHeight="1" x14ac:dyDescent="0.15">
      <c r="A273" s="241" t="s">
        <v>479</v>
      </c>
      <c r="B273" s="242"/>
      <c r="C273" s="242"/>
      <c r="D273" s="242"/>
      <c r="E273" s="242"/>
      <c r="F273" s="242"/>
      <c r="G273" s="242"/>
      <c r="H273" s="242"/>
      <c r="I273" s="242"/>
      <c r="J273" s="242"/>
      <c r="K273" s="242"/>
      <c r="L273" s="242"/>
      <c r="M273" s="242"/>
      <c r="N273" s="243"/>
      <c r="O273" s="243"/>
      <c r="P273" s="243"/>
      <c r="Q273" s="145"/>
    </row>
    <row r="274" spans="1:17" s="90" customFormat="1" ht="28.5" customHeight="1" x14ac:dyDescent="0.15">
      <c r="A274" s="146"/>
      <c r="B274" s="114" t="s">
        <v>480</v>
      </c>
      <c r="C274" s="114" t="s">
        <v>481</v>
      </c>
      <c r="D274" s="191" t="s">
        <v>482</v>
      </c>
      <c r="E274" s="191"/>
      <c r="F274" s="191" t="s">
        <v>483</v>
      </c>
      <c r="G274" s="191"/>
      <c r="H274" s="191" t="s">
        <v>484</v>
      </c>
      <c r="I274" s="191"/>
      <c r="J274" s="139"/>
      <c r="K274" s="191" t="s">
        <v>478</v>
      </c>
      <c r="L274" s="191"/>
      <c r="M274" s="191"/>
      <c r="N274" s="191"/>
      <c r="O274" s="191"/>
      <c r="P274" s="191"/>
      <c r="Q274" s="145"/>
    </row>
    <row r="275" spans="1:17" s="90" customFormat="1" ht="28.5" customHeight="1" x14ac:dyDescent="0.15">
      <c r="A275" s="146"/>
      <c r="B275" s="147"/>
      <c r="C275" s="147"/>
      <c r="D275" s="282"/>
      <c r="E275" s="282"/>
      <c r="F275" s="282"/>
      <c r="G275" s="282"/>
      <c r="H275" s="282"/>
      <c r="I275" s="282"/>
      <c r="J275" s="139"/>
      <c r="K275" s="382" t="s">
        <v>179</v>
      </c>
      <c r="L275" s="191"/>
      <c r="M275" s="283"/>
      <c r="N275" s="283"/>
      <c r="O275" s="283"/>
      <c r="P275" s="283"/>
      <c r="Q275" s="145"/>
    </row>
    <row r="276" spans="1:17" s="90" customFormat="1" ht="33" customHeight="1" x14ac:dyDescent="0.15">
      <c r="A276" s="146"/>
      <c r="B276" s="257" t="s">
        <v>180</v>
      </c>
      <c r="C276" s="258"/>
      <c r="D276" s="258"/>
      <c r="E276" s="258"/>
      <c r="F276" s="251">
        <f>SUM(B275,C275,D275,F275,H275)</f>
        <v>0</v>
      </c>
      <c r="G276" s="251"/>
      <c r="H276" s="252"/>
      <c r="I276" s="252"/>
      <c r="J276" s="139"/>
      <c r="K276" s="255" t="s">
        <v>23</v>
      </c>
      <c r="L276" s="256"/>
      <c r="M276" s="259">
        <f>F276+M275</f>
        <v>0</v>
      </c>
      <c r="N276" s="259"/>
      <c r="O276" s="259"/>
      <c r="P276" s="260"/>
      <c r="Q276" s="145"/>
    </row>
    <row r="277" spans="1:17" s="90" customFormat="1" ht="12" x14ac:dyDescent="0.15">
      <c r="A277" s="146"/>
      <c r="B277" s="139"/>
      <c r="C277" s="139"/>
      <c r="D277" s="139"/>
      <c r="E277" s="139"/>
      <c r="F277" s="139"/>
      <c r="G277" s="139"/>
      <c r="H277" s="139"/>
      <c r="I277" s="139"/>
      <c r="J277" s="139"/>
      <c r="K277" s="139"/>
      <c r="L277" s="139"/>
      <c r="M277" s="139"/>
      <c r="N277" s="139"/>
      <c r="O277" s="139"/>
      <c r="P277" s="148"/>
      <c r="Q277" s="145"/>
    </row>
    <row r="278" spans="1:17" s="90" customFormat="1" ht="12" x14ac:dyDescent="0.15">
      <c r="A278" s="144" t="s">
        <v>485</v>
      </c>
      <c r="B278" s="139"/>
      <c r="C278" s="139"/>
      <c r="D278" s="139"/>
      <c r="E278" s="139"/>
      <c r="F278" s="139"/>
      <c r="G278" s="139"/>
      <c r="H278" s="139"/>
      <c r="I278" s="139"/>
      <c r="J278" s="139"/>
      <c r="K278" s="317"/>
      <c r="L278" s="318"/>
      <c r="M278" s="139"/>
      <c r="N278" s="139"/>
      <c r="O278" s="139"/>
      <c r="P278" s="148"/>
      <c r="Q278" s="145"/>
    </row>
    <row r="279" spans="1:17" s="90" customFormat="1" ht="12" x14ac:dyDescent="0.15">
      <c r="A279" s="146" t="s">
        <v>369</v>
      </c>
      <c r="B279" s="139"/>
      <c r="C279" s="139"/>
      <c r="D279" s="139"/>
      <c r="E279" s="139"/>
      <c r="F279" s="139"/>
      <c r="G279" s="139"/>
      <c r="H279" s="139"/>
      <c r="I279" s="139"/>
      <c r="J279" s="139"/>
      <c r="K279" s="319"/>
      <c r="L279" s="320"/>
      <c r="M279" s="149" t="s">
        <v>181</v>
      </c>
      <c r="N279" s="149"/>
      <c r="O279" s="139"/>
      <c r="P279" s="139"/>
      <c r="Q279" s="145"/>
    </row>
    <row r="280" spans="1:17" s="90" customFormat="1" ht="12" x14ac:dyDescent="0.15">
      <c r="A280" s="146" t="s">
        <v>132</v>
      </c>
      <c r="B280" s="139"/>
      <c r="C280" s="139"/>
      <c r="D280" s="139"/>
      <c r="E280" s="139"/>
      <c r="F280" s="139"/>
      <c r="G280" s="139"/>
      <c r="H280" s="139"/>
      <c r="I280" s="139"/>
      <c r="J280" s="139"/>
      <c r="K280" s="321"/>
      <c r="L280" s="322"/>
      <c r="M280" s="139"/>
      <c r="N280" s="139"/>
      <c r="O280" s="139"/>
      <c r="P280" s="139"/>
      <c r="Q280" s="145"/>
    </row>
    <row r="281" spans="1:17" s="90" customFormat="1" ht="12" x14ac:dyDescent="0.15">
      <c r="A281" s="144" t="s">
        <v>486</v>
      </c>
      <c r="B281" s="139"/>
      <c r="C281" s="139"/>
      <c r="D281" s="139"/>
      <c r="E281" s="139"/>
      <c r="F281" s="139"/>
      <c r="G281" s="311" t="str">
        <f>IF(COUNT(M276/K278)=0,"",(M276/K278))</f>
        <v/>
      </c>
      <c r="H281" s="312"/>
      <c r="I281" s="139"/>
      <c r="J281" s="139"/>
      <c r="K281" s="139"/>
      <c r="L281" s="139"/>
      <c r="M281" s="139"/>
      <c r="N281" s="139"/>
      <c r="O281" s="139"/>
      <c r="P281" s="139"/>
      <c r="Q281" s="145"/>
    </row>
    <row r="282" spans="1:17" s="90" customFormat="1" ht="12" x14ac:dyDescent="0.15">
      <c r="A282" s="146"/>
      <c r="B282" s="139"/>
      <c r="C282" s="139"/>
      <c r="D282" s="139"/>
      <c r="E282" s="139"/>
      <c r="F282" s="139"/>
      <c r="G282" s="313"/>
      <c r="H282" s="314"/>
      <c r="I282" s="149" t="s">
        <v>182</v>
      </c>
      <c r="J282" s="149"/>
      <c r="K282" s="149"/>
      <c r="L282" s="139"/>
      <c r="M282" s="139"/>
      <c r="N282" s="139"/>
      <c r="O282" s="139"/>
      <c r="P282" s="139"/>
      <c r="Q282" s="145"/>
    </row>
    <row r="283" spans="1:17" s="90" customFormat="1" ht="12" x14ac:dyDescent="0.15">
      <c r="A283" s="146"/>
      <c r="B283" s="139"/>
      <c r="C283" s="139"/>
      <c r="D283" s="139"/>
      <c r="E283" s="139"/>
      <c r="F283" s="139"/>
      <c r="G283" s="315"/>
      <c r="H283" s="316"/>
      <c r="I283" s="139"/>
      <c r="J283" s="139"/>
      <c r="K283" s="139"/>
      <c r="L283" s="139"/>
      <c r="M283" s="139"/>
      <c r="N283" s="139"/>
      <c r="O283" s="139"/>
      <c r="P283" s="139"/>
      <c r="Q283" s="145"/>
    </row>
    <row r="284" spans="1:17" s="90" customFormat="1" ht="12" x14ac:dyDescent="0.15">
      <c r="A284" s="150"/>
      <c r="B284" s="151"/>
      <c r="C284" s="151"/>
      <c r="D284" s="151"/>
      <c r="E284" s="151"/>
      <c r="F284" s="151"/>
      <c r="G284" s="151"/>
      <c r="H284" s="151"/>
      <c r="I284" s="151"/>
      <c r="J284" s="151"/>
      <c r="K284" s="151"/>
      <c r="L284" s="151"/>
      <c r="M284" s="151"/>
      <c r="N284" s="151"/>
      <c r="O284" s="151"/>
      <c r="P284" s="151"/>
      <c r="Q284" s="152"/>
    </row>
    <row r="285" spans="1:17" s="90" customFormat="1" ht="12" x14ac:dyDescent="0.15"/>
    <row r="286" spans="1:17" s="90" customFormat="1" ht="21.75" customHeight="1" x14ac:dyDescent="0.15">
      <c r="A286" s="303" t="s">
        <v>48</v>
      </c>
      <c r="B286" s="304"/>
      <c r="C286" s="304"/>
      <c r="D286" s="304"/>
      <c r="E286" s="304"/>
      <c r="F286" s="304"/>
      <c r="G286" s="304"/>
      <c r="H286" s="304"/>
      <c r="I286" s="304"/>
      <c r="J286" s="304"/>
      <c r="K286" s="304"/>
      <c r="L286" s="304"/>
      <c r="M286" s="304"/>
      <c r="N286" s="304"/>
      <c r="O286" s="304"/>
      <c r="P286" s="297"/>
      <c r="Q286" s="298"/>
    </row>
    <row r="287" spans="1:17" s="90" customFormat="1" ht="12" x14ac:dyDescent="0.15">
      <c r="A287" s="146" t="s">
        <v>362</v>
      </c>
      <c r="B287" s="139"/>
      <c r="C287" s="139"/>
      <c r="D287" s="139"/>
      <c r="E287" s="139"/>
      <c r="F287" s="139"/>
      <c r="G287" s="139"/>
      <c r="H287" s="139"/>
      <c r="I287" s="139"/>
      <c r="J287" s="139"/>
      <c r="K287" s="139"/>
      <c r="L287" s="139"/>
      <c r="M287" s="139"/>
      <c r="N287" s="139"/>
      <c r="O287" s="139"/>
      <c r="P287" s="299"/>
      <c r="Q287" s="300"/>
    </row>
    <row r="288" spans="1:17" s="90" customFormat="1" ht="22.5" customHeight="1" x14ac:dyDescent="0.15">
      <c r="A288" s="146"/>
      <c r="B288" s="296" t="s">
        <v>416</v>
      </c>
      <c r="C288" s="296"/>
      <c r="D288" s="296"/>
      <c r="E288" s="296"/>
      <c r="F288" s="296" t="s">
        <v>417</v>
      </c>
      <c r="G288" s="296"/>
      <c r="H288" s="296"/>
      <c r="I288" s="296"/>
      <c r="J288" s="296"/>
      <c r="K288" s="296" t="s">
        <v>418</v>
      </c>
      <c r="L288" s="296"/>
      <c r="M288" s="296"/>
      <c r="N288" s="296"/>
      <c r="O288" s="139"/>
      <c r="P288" s="299"/>
      <c r="Q288" s="300"/>
    </row>
    <row r="289" spans="1:17" s="90" customFormat="1" ht="22.5" customHeight="1" x14ac:dyDescent="0.15">
      <c r="A289" s="146"/>
      <c r="B289" s="287" t="s">
        <v>419</v>
      </c>
      <c r="C289" s="287"/>
      <c r="D289" s="287"/>
      <c r="E289" s="287"/>
      <c r="F289" s="379">
        <v>1086</v>
      </c>
      <c r="G289" s="380"/>
      <c r="H289" s="380"/>
      <c r="I289" s="380"/>
      <c r="J289" s="381"/>
      <c r="K289" s="290">
        <v>1411</v>
      </c>
      <c r="L289" s="291"/>
      <c r="M289" s="291"/>
      <c r="N289" s="292"/>
      <c r="O289" s="139"/>
      <c r="P289" s="299"/>
      <c r="Q289" s="300"/>
    </row>
    <row r="290" spans="1:17" s="90" customFormat="1" ht="52.5" customHeight="1" x14ac:dyDescent="0.15">
      <c r="A290" s="146"/>
      <c r="B290" s="287" t="s">
        <v>420</v>
      </c>
      <c r="C290" s="287"/>
      <c r="D290" s="287"/>
      <c r="E290" s="287"/>
      <c r="F290" s="293">
        <v>544</v>
      </c>
      <c r="G290" s="294"/>
      <c r="H290" s="294"/>
      <c r="I290" s="294"/>
      <c r="J290" s="295"/>
      <c r="K290" s="293">
        <v>704</v>
      </c>
      <c r="L290" s="294"/>
      <c r="M290" s="294"/>
      <c r="N290" s="295"/>
      <c r="O290" s="139"/>
      <c r="P290" s="299"/>
      <c r="Q290" s="300"/>
    </row>
    <row r="291" spans="1:17" s="90" customFormat="1" ht="60" customHeight="1" x14ac:dyDescent="0.15">
      <c r="A291" s="146"/>
      <c r="B291" s="287" t="s">
        <v>421</v>
      </c>
      <c r="C291" s="287"/>
      <c r="D291" s="287"/>
      <c r="E291" s="287"/>
      <c r="F291" s="293">
        <v>326</v>
      </c>
      <c r="G291" s="294"/>
      <c r="H291" s="294"/>
      <c r="I291" s="294"/>
      <c r="J291" s="295"/>
      <c r="K291" s="293">
        <v>422</v>
      </c>
      <c r="L291" s="294"/>
      <c r="M291" s="294"/>
      <c r="N291" s="295"/>
      <c r="O291" s="139"/>
      <c r="P291" s="299"/>
      <c r="Q291" s="300"/>
    </row>
    <row r="292" spans="1:17" s="90" customFormat="1" ht="13.5" customHeight="1" x14ac:dyDescent="0.15">
      <c r="A292" s="146"/>
      <c r="B292" s="153"/>
      <c r="C292" s="153"/>
      <c r="D292" s="153"/>
      <c r="E292" s="153"/>
      <c r="F292" s="154"/>
      <c r="G292" s="154"/>
      <c r="H292" s="154"/>
      <c r="I292" s="154"/>
      <c r="J292" s="154"/>
      <c r="K292" s="154"/>
      <c r="L292" s="154"/>
      <c r="M292" s="154"/>
      <c r="N292" s="154"/>
      <c r="O292" s="139"/>
      <c r="P292" s="299"/>
      <c r="Q292" s="300"/>
    </row>
    <row r="293" spans="1:17" s="90" customFormat="1" ht="12" x14ac:dyDescent="0.15">
      <c r="A293" s="146" t="s">
        <v>527</v>
      </c>
      <c r="B293" s="139"/>
      <c r="C293" s="139"/>
      <c r="D293" s="139"/>
      <c r="E293" s="139"/>
      <c r="F293" s="139"/>
      <c r="G293" s="139"/>
      <c r="H293" s="139"/>
      <c r="I293" s="139"/>
      <c r="J293" s="139"/>
      <c r="K293" s="139"/>
      <c r="L293" s="139"/>
      <c r="M293" s="139"/>
      <c r="N293" s="139"/>
      <c r="O293" s="139"/>
      <c r="P293" s="299"/>
      <c r="Q293" s="300"/>
    </row>
    <row r="294" spans="1:17" s="90" customFormat="1" ht="22.5" customHeight="1" x14ac:dyDescent="0.15">
      <c r="A294" s="146"/>
      <c r="B294" s="296" t="s">
        <v>416</v>
      </c>
      <c r="C294" s="296"/>
      <c r="D294" s="296"/>
      <c r="E294" s="296"/>
      <c r="F294" s="296" t="s">
        <v>417</v>
      </c>
      <c r="G294" s="296"/>
      <c r="H294" s="296"/>
      <c r="I294" s="296"/>
      <c r="J294" s="296"/>
      <c r="K294" s="296" t="s">
        <v>418</v>
      </c>
      <c r="L294" s="296"/>
      <c r="M294" s="296"/>
      <c r="N294" s="296"/>
      <c r="O294" s="139"/>
      <c r="P294" s="299"/>
      <c r="Q294" s="300"/>
    </row>
    <row r="295" spans="1:17" s="90" customFormat="1" ht="22.5" customHeight="1" x14ac:dyDescent="0.15">
      <c r="A295" s="146"/>
      <c r="B295" s="287" t="s">
        <v>488</v>
      </c>
      <c r="C295" s="287"/>
      <c r="D295" s="287"/>
      <c r="E295" s="287"/>
      <c r="F295" s="379">
        <v>1086</v>
      </c>
      <c r="G295" s="380"/>
      <c r="H295" s="380"/>
      <c r="I295" s="380"/>
      <c r="J295" s="381"/>
      <c r="K295" s="290">
        <v>1411</v>
      </c>
      <c r="L295" s="291"/>
      <c r="M295" s="291"/>
      <c r="N295" s="292"/>
      <c r="O295" s="139"/>
      <c r="P295" s="299"/>
      <c r="Q295" s="300"/>
    </row>
    <row r="296" spans="1:17" s="90" customFormat="1" ht="52.5" customHeight="1" x14ac:dyDescent="0.15">
      <c r="A296" s="146"/>
      <c r="B296" s="287" t="s">
        <v>489</v>
      </c>
      <c r="C296" s="287"/>
      <c r="D296" s="287"/>
      <c r="E296" s="287"/>
      <c r="F296" s="293">
        <v>527</v>
      </c>
      <c r="G296" s="294"/>
      <c r="H296" s="294"/>
      <c r="I296" s="294"/>
      <c r="J296" s="295"/>
      <c r="K296" s="293">
        <v>683</v>
      </c>
      <c r="L296" s="294"/>
      <c r="M296" s="294"/>
      <c r="N296" s="295"/>
      <c r="O296" s="139"/>
      <c r="P296" s="299"/>
      <c r="Q296" s="300"/>
    </row>
    <row r="297" spans="1:17" s="90" customFormat="1" ht="60" customHeight="1" x14ac:dyDescent="0.15">
      <c r="A297" s="146"/>
      <c r="B297" s="287" t="s">
        <v>490</v>
      </c>
      <c r="C297" s="287"/>
      <c r="D297" s="287"/>
      <c r="E297" s="287"/>
      <c r="F297" s="293">
        <v>316</v>
      </c>
      <c r="G297" s="294"/>
      <c r="H297" s="294"/>
      <c r="I297" s="294"/>
      <c r="J297" s="295"/>
      <c r="K297" s="293">
        <v>410</v>
      </c>
      <c r="L297" s="294"/>
      <c r="M297" s="294"/>
      <c r="N297" s="295"/>
      <c r="O297" s="139"/>
      <c r="P297" s="299"/>
      <c r="Q297" s="300"/>
    </row>
    <row r="298" spans="1:17" s="90" customFormat="1" ht="12" x14ac:dyDescent="0.15">
      <c r="A298" s="150"/>
      <c r="B298" s="151"/>
      <c r="C298" s="151"/>
      <c r="D298" s="151"/>
      <c r="E298" s="151"/>
      <c r="F298" s="151"/>
      <c r="G298" s="151"/>
      <c r="H298" s="151"/>
      <c r="I298" s="151"/>
      <c r="J298" s="151"/>
      <c r="K298" s="151"/>
      <c r="L298" s="151"/>
      <c r="M298" s="151"/>
      <c r="N298" s="151"/>
      <c r="O298" s="151"/>
      <c r="P298" s="301"/>
      <c r="Q298" s="302"/>
    </row>
    <row r="299" spans="1:17" s="90" customFormat="1" ht="12" x14ac:dyDescent="0.15">
      <c r="A299" s="139"/>
      <c r="B299" s="139"/>
      <c r="C299" s="139"/>
      <c r="D299" s="139"/>
      <c r="E299" s="139"/>
      <c r="F299" s="139"/>
      <c r="G299" s="139"/>
      <c r="H299" s="139"/>
      <c r="I299" s="139"/>
      <c r="J299" s="139"/>
      <c r="K299" s="139"/>
      <c r="L299" s="139"/>
      <c r="M299" s="139"/>
      <c r="N299" s="139"/>
      <c r="O299" s="139"/>
      <c r="P299" s="139"/>
      <c r="Q299" s="139"/>
    </row>
    <row r="300" spans="1:17" s="90" customFormat="1" ht="12" x14ac:dyDescent="0.15">
      <c r="A300" s="98" t="s">
        <v>133</v>
      </c>
    </row>
    <row r="301" spans="1:17" s="90" customFormat="1" ht="30" customHeight="1" x14ac:dyDescent="0.15">
      <c r="A301" s="106" t="s">
        <v>150</v>
      </c>
      <c r="B301" s="213" t="s">
        <v>24</v>
      </c>
      <c r="C301" s="213"/>
      <c r="D301" s="213"/>
      <c r="E301" s="213"/>
      <c r="F301" s="213"/>
      <c r="G301" s="213"/>
      <c r="H301" s="213"/>
      <c r="I301" s="213"/>
      <c r="J301" s="213"/>
      <c r="K301" s="213"/>
      <c r="L301" s="213"/>
      <c r="M301" s="213"/>
      <c r="N301" s="213"/>
      <c r="O301" s="213"/>
      <c r="P301" s="182"/>
      <c r="Q301" s="183"/>
    </row>
    <row r="302" spans="1:17" s="90" customFormat="1" ht="30" customHeight="1" x14ac:dyDescent="0.15">
      <c r="A302" s="108" t="s">
        <v>151</v>
      </c>
      <c r="B302" s="265" t="s">
        <v>25</v>
      </c>
      <c r="C302" s="265"/>
      <c r="D302" s="265"/>
      <c r="E302" s="265"/>
      <c r="F302" s="265"/>
      <c r="G302" s="265"/>
      <c r="H302" s="265"/>
      <c r="I302" s="265"/>
      <c r="J302" s="265"/>
      <c r="K302" s="265"/>
      <c r="L302" s="265"/>
      <c r="M302" s="265"/>
      <c r="N302" s="265"/>
      <c r="O302" s="265"/>
      <c r="P302" s="247"/>
      <c r="Q302" s="248"/>
    </row>
    <row r="303" spans="1:17" s="90" customFormat="1" ht="12" x14ac:dyDescent="0.15"/>
    <row r="304" spans="1:17" s="90" customFormat="1" ht="63.75" customHeight="1" x14ac:dyDescent="0.15">
      <c r="A304" s="155" t="s">
        <v>143</v>
      </c>
      <c r="B304" s="288" t="s">
        <v>26</v>
      </c>
      <c r="C304" s="288"/>
      <c r="D304" s="288"/>
      <c r="E304" s="288"/>
      <c r="F304" s="288"/>
      <c r="G304" s="288"/>
      <c r="H304" s="288"/>
      <c r="I304" s="288"/>
      <c r="J304" s="288"/>
      <c r="K304" s="288"/>
      <c r="L304" s="288"/>
      <c r="M304" s="288"/>
      <c r="N304" s="288"/>
      <c r="O304" s="288"/>
      <c r="P304" s="288"/>
      <c r="Q304" s="288"/>
    </row>
    <row r="305" spans="1:17" s="90" customFormat="1" ht="12" x14ac:dyDescent="0.15">
      <c r="A305" s="98" t="s">
        <v>135</v>
      </c>
    </row>
    <row r="306" spans="1:17" s="90" customFormat="1" ht="23.25" customHeight="1" x14ac:dyDescent="0.15">
      <c r="A306" s="106" t="s">
        <v>175</v>
      </c>
      <c r="B306" s="261" t="s">
        <v>422</v>
      </c>
      <c r="C306" s="261"/>
      <c r="D306" s="261"/>
      <c r="E306" s="261"/>
      <c r="F306" s="261"/>
      <c r="G306" s="261"/>
      <c r="H306" s="261"/>
      <c r="I306" s="261"/>
      <c r="J306" s="261"/>
      <c r="K306" s="261"/>
      <c r="L306" s="261"/>
      <c r="M306" s="261"/>
      <c r="N306" s="261"/>
      <c r="O306" s="261"/>
      <c r="P306" s="182"/>
      <c r="Q306" s="183"/>
    </row>
    <row r="307" spans="1:17" s="90" customFormat="1" ht="30" customHeight="1" x14ac:dyDescent="0.15">
      <c r="A307" s="107" t="s">
        <v>151</v>
      </c>
      <c r="B307" s="204" t="s">
        <v>236</v>
      </c>
      <c r="C307" s="204"/>
      <c r="D307" s="204"/>
      <c r="E307" s="204"/>
      <c r="F307" s="204"/>
      <c r="G307" s="204"/>
      <c r="H307" s="204"/>
      <c r="I307" s="204"/>
      <c r="J307" s="204"/>
      <c r="K307" s="204"/>
      <c r="L307" s="204"/>
      <c r="M307" s="204"/>
      <c r="N307" s="204"/>
      <c r="O307" s="204"/>
      <c r="P307" s="216"/>
      <c r="Q307" s="217"/>
    </row>
    <row r="308" spans="1:17" s="90" customFormat="1" ht="30" customHeight="1" x14ac:dyDescent="0.15">
      <c r="A308" s="107" t="s">
        <v>152</v>
      </c>
      <c r="B308" s="238" t="s">
        <v>423</v>
      </c>
      <c r="C308" s="238"/>
      <c r="D308" s="238"/>
      <c r="E308" s="238"/>
      <c r="F308" s="238"/>
      <c r="G308" s="238"/>
      <c r="H308" s="238"/>
      <c r="I308" s="238"/>
      <c r="J308" s="238"/>
      <c r="K308" s="238"/>
      <c r="L308" s="238"/>
      <c r="M308" s="238"/>
      <c r="N308" s="238"/>
      <c r="O308" s="238"/>
      <c r="P308" s="216"/>
      <c r="Q308" s="217"/>
    </row>
    <row r="309" spans="1:17" s="90" customFormat="1" ht="30" customHeight="1" x14ac:dyDescent="0.15">
      <c r="A309" s="107" t="s">
        <v>153</v>
      </c>
      <c r="B309" s="204" t="s">
        <v>238</v>
      </c>
      <c r="C309" s="204"/>
      <c r="D309" s="204"/>
      <c r="E309" s="204"/>
      <c r="F309" s="204"/>
      <c r="G309" s="204"/>
      <c r="H309" s="204"/>
      <c r="I309" s="204"/>
      <c r="J309" s="204"/>
      <c r="K309" s="204"/>
      <c r="L309" s="204"/>
      <c r="M309" s="204"/>
      <c r="N309" s="204"/>
      <c r="O309" s="204"/>
      <c r="P309" s="216"/>
      <c r="Q309" s="217"/>
    </row>
    <row r="310" spans="1:17" s="90" customFormat="1" ht="30" customHeight="1" x14ac:dyDescent="0.15">
      <c r="A310" s="107" t="s">
        <v>154</v>
      </c>
      <c r="B310" s="238" t="s">
        <v>424</v>
      </c>
      <c r="C310" s="238"/>
      <c r="D310" s="238"/>
      <c r="E310" s="238"/>
      <c r="F310" s="238"/>
      <c r="G310" s="238"/>
      <c r="H310" s="238"/>
      <c r="I310" s="238"/>
      <c r="J310" s="238"/>
      <c r="K310" s="238"/>
      <c r="L310" s="238"/>
      <c r="M310" s="238"/>
      <c r="N310" s="238"/>
      <c r="O310" s="238"/>
      <c r="P310" s="216"/>
      <c r="Q310" s="217"/>
    </row>
    <row r="311" spans="1:17" s="90" customFormat="1" ht="45" customHeight="1" x14ac:dyDescent="0.15">
      <c r="A311" s="107" t="s">
        <v>155</v>
      </c>
      <c r="B311" s="224" t="s">
        <v>425</v>
      </c>
      <c r="C311" s="224"/>
      <c r="D311" s="224"/>
      <c r="E311" s="224"/>
      <c r="F311" s="224"/>
      <c r="G311" s="224"/>
      <c r="H311" s="224"/>
      <c r="I311" s="224"/>
      <c r="J311" s="224"/>
      <c r="K311" s="224"/>
      <c r="L311" s="224"/>
      <c r="M311" s="224"/>
      <c r="N311" s="224"/>
      <c r="O311" s="224"/>
      <c r="P311" s="216"/>
      <c r="Q311" s="217"/>
    </row>
    <row r="312" spans="1:17" s="90" customFormat="1" ht="30" customHeight="1" x14ac:dyDescent="0.15">
      <c r="A312" s="107" t="s">
        <v>156</v>
      </c>
      <c r="B312" s="204" t="s">
        <v>144</v>
      </c>
      <c r="C312" s="204"/>
      <c r="D312" s="204"/>
      <c r="E312" s="204"/>
      <c r="F312" s="204"/>
      <c r="G312" s="204"/>
      <c r="H312" s="204"/>
      <c r="I312" s="204"/>
      <c r="J312" s="204"/>
      <c r="K312" s="204"/>
      <c r="L312" s="204"/>
      <c r="M312" s="204"/>
      <c r="N312" s="204"/>
      <c r="O312" s="204"/>
      <c r="P312" s="216"/>
      <c r="Q312" s="217"/>
    </row>
    <row r="313" spans="1:17" s="90" customFormat="1" ht="30" customHeight="1" x14ac:dyDescent="0.15">
      <c r="A313" s="107" t="s">
        <v>157</v>
      </c>
      <c r="B313" s="204" t="s">
        <v>528</v>
      </c>
      <c r="C313" s="204"/>
      <c r="D313" s="204"/>
      <c r="E313" s="204"/>
      <c r="F313" s="204"/>
      <c r="G313" s="204"/>
      <c r="H313" s="204"/>
      <c r="I313" s="204"/>
      <c r="J313" s="204"/>
      <c r="K313" s="204"/>
      <c r="L313" s="204"/>
      <c r="M313" s="204"/>
      <c r="N313" s="204"/>
      <c r="O313" s="204"/>
      <c r="P313" s="216"/>
      <c r="Q313" s="217"/>
    </row>
    <row r="314" spans="1:17" s="90" customFormat="1" ht="22.5" customHeight="1" x14ac:dyDescent="0.15">
      <c r="A314" s="107" t="s">
        <v>158</v>
      </c>
      <c r="B314" s="204" t="s">
        <v>491</v>
      </c>
      <c r="C314" s="204"/>
      <c r="D314" s="204"/>
      <c r="E314" s="204"/>
      <c r="F314" s="204"/>
      <c r="G314" s="204"/>
      <c r="H314" s="204"/>
      <c r="I314" s="204"/>
      <c r="J314" s="204"/>
      <c r="K314" s="204"/>
      <c r="L314" s="204"/>
      <c r="M314" s="204"/>
      <c r="N314" s="204"/>
      <c r="O314" s="204"/>
      <c r="P314" s="216"/>
      <c r="Q314" s="217"/>
    </row>
    <row r="315" spans="1:17" s="90" customFormat="1" ht="30" customHeight="1" x14ac:dyDescent="0.15">
      <c r="A315" s="107" t="s">
        <v>177</v>
      </c>
      <c r="B315" s="204" t="s">
        <v>492</v>
      </c>
      <c r="C315" s="204"/>
      <c r="D315" s="204"/>
      <c r="E315" s="204"/>
      <c r="F315" s="204"/>
      <c r="G315" s="204"/>
      <c r="H315" s="204"/>
      <c r="I315" s="204"/>
      <c r="J315" s="204"/>
      <c r="K315" s="204"/>
      <c r="L315" s="204"/>
      <c r="M315" s="204"/>
      <c r="N315" s="204"/>
      <c r="O315" s="204"/>
      <c r="P315" s="216"/>
      <c r="Q315" s="217"/>
    </row>
    <row r="316" spans="1:17" s="90" customFormat="1" ht="30" customHeight="1" x14ac:dyDescent="0.15">
      <c r="A316" s="107" t="s">
        <v>178</v>
      </c>
      <c r="B316" s="204" t="s">
        <v>493</v>
      </c>
      <c r="C316" s="204"/>
      <c r="D316" s="204"/>
      <c r="E316" s="204"/>
      <c r="F316" s="204"/>
      <c r="G316" s="204"/>
      <c r="H316" s="204"/>
      <c r="I316" s="204"/>
      <c r="J316" s="204"/>
      <c r="K316" s="204"/>
      <c r="L316" s="204"/>
      <c r="M316" s="204"/>
      <c r="N316" s="204"/>
      <c r="O316" s="204"/>
      <c r="P316" s="216"/>
      <c r="Q316" s="217"/>
    </row>
    <row r="317" spans="1:17" s="90" customFormat="1" ht="22.5" customHeight="1" x14ac:dyDescent="0.15">
      <c r="A317" s="107" t="s">
        <v>259</v>
      </c>
      <c r="B317" s="238" t="s">
        <v>533</v>
      </c>
      <c r="C317" s="238"/>
      <c r="D317" s="238"/>
      <c r="E317" s="238"/>
      <c r="F317" s="238"/>
      <c r="G317" s="238"/>
      <c r="H317" s="238"/>
      <c r="I317" s="238"/>
      <c r="J317" s="238"/>
      <c r="K317" s="238"/>
      <c r="L317" s="238"/>
      <c r="M317" s="238"/>
      <c r="N317" s="238"/>
      <c r="O317" s="238"/>
      <c r="P317" s="216"/>
      <c r="Q317" s="217"/>
    </row>
    <row r="318" spans="1:17" s="90" customFormat="1" ht="60" customHeight="1" x14ac:dyDescent="0.15">
      <c r="A318" s="107" t="s">
        <v>278</v>
      </c>
      <c r="B318" s="238" t="s">
        <v>331</v>
      </c>
      <c r="C318" s="238"/>
      <c r="D318" s="238"/>
      <c r="E318" s="238"/>
      <c r="F318" s="238"/>
      <c r="G318" s="238"/>
      <c r="H318" s="238"/>
      <c r="I318" s="238"/>
      <c r="J318" s="238"/>
      <c r="K318" s="238"/>
      <c r="L318" s="238"/>
      <c r="M318" s="238"/>
      <c r="N318" s="238"/>
      <c r="O318" s="238"/>
      <c r="P318" s="216"/>
      <c r="Q318" s="217"/>
    </row>
    <row r="319" spans="1:17" s="90" customFormat="1" ht="30" customHeight="1" x14ac:dyDescent="0.15">
      <c r="A319" s="108" t="s">
        <v>161</v>
      </c>
      <c r="B319" s="265" t="s">
        <v>426</v>
      </c>
      <c r="C319" s="265"/>
      <c r="D319" s="265"/>
      <c r="E319" s="265"/>
      <c r="F319" s="265"/>
      <c r="G319" s="265"/>
      <c r="H319" s="265"/>
      <c r="I319" s="265"/>
      <c r="J319" s="265"/>
      <c r="K319" s="265"/>
      <c r="L319" s="265"/>
      <c r="M319" s="265"/>
      <c r="N319" s="265"/>
      <c r="O319" s="265"/>
      <c r="P319" s="247"/>
      <c r="Q319" s="248"/>
    </row>
    <row r="320" spans="1:17" s="90" customFormat="1" ht="17.25" customHeight="1" x14ac:dyDescent="0.15">
      <c r="A320" s="134"/>
      <c r="B320" s="135"/>
      <c r="C320" s="135"/>
      <c r="D320" s="135"/>
      <c r="E320" s="135"/>
      <c r="F320" s="135"/>
      <c r="G320" s="135"/>
      <c r="H320" s="135"/>
      <c r="I320" s="135"/>
      <c r="J320" s="135"/>
      <c r="K320" s="135"/>
      <c r="L320" s="135"/>
      <c r="M320" s="135"/>
      <c r="N320" s="135"/>
      <c r="O320" s="139"/>
      <c r="P320" s="139"/>
    </row>
    <row r="321" spans="1:34" s="90" customFormat="1" ht="12" x14ac:dyDescent="0.15">
      <c r="A321" s="98" t="s">
        <v>249</v>
      </c>
    </row>
    <row r="322" spans="1:34" s="90" customFormat="1" ht="22.5" customHeight="1" x14ac:dyDescent="0.15">
      <c r="A322" s="106" t="s">
        <v>64</v>
      </c>
      <c r="B322" s="261" t="s">
        <v>258</v>
      </c>
      <c r="C322" s="261"/>
      <c r="D322" s="261"/>
      <c r="E322" s="261"/>
      <c r="F322" s="261"/>
      <c r="G322" s="261"/>
      <c r="H322" s="261"/>
      <c r="I322" s="261"/>
      <c r="J322" s="261"/>
      <c r="K322" s="261"/>
      <c r="L322" s="261"/>
      <c r="M322" s="261"/>
      <c r="N322" s="261"/>
      <c r="O322" s="261"/>
      <c r="P322" s="182"/>
      <c r="Q322" s="183"/>
    </row>
    <row r="323" spans="1:34" s="90" customFormat="1" ht="30" customHeight="1" x14ac:dyDescent="0.15">
      <c r="A323" s="107" t="s">
        <v>252</v>
      </c>
      <c r="B323" s="238" t="s">
        <v>256</v>
      </c>
      <c r="C323" s="238"/>
      <c r="D323" s="238"/>
      <c r="E323" s="238"/>
      <c r="F323" s="238"/>
      <c r="G323" s="238"/>
      <c r="H323" s="238"/>
      <c r="I323" s="238"/>
      <c r="J323" s="238"/>
      <c r="K323" s="238"/>
      <c r="L323" s="238"/>
      <c r="M323" s="238"/>
      <c r="N323" s="238"/>
      <c r="O323" s="238"/>
      <c r="P323" s="216"/>
      <c r="Q323" s="217"/>
    </row>
    <row r="324" spans="1:34" s="90" customFormat="1" ht="30" customHeight="1" x14ac:dyDescent="0.15">
      <c r="A324" s="107" t="s">
        <v>251</v>
      </c>
      <c r="B324" s="238" t="s">
        <v>423</v>
      </c>
      <c r="C324" s="238"/>
      <c r="D324" s="238"/>
      <c r="E324" s="238"/>
      <c r="F324" s="238"/>
      <c r="G324" s="238"/>
      <c r="H324" s="238"/>
      <c r="I324" s="238"/>
      <c r="J324" s="238"/>
      <c r="K324" s="238"/>
      <c r="L324" s="238"/>
      <c r="M324" s="238"/>
      <c r="N324" s="238"/>
      <c r="O324" s="238"/>
      <c r="P324" s="216"/>
      <c r="Q324" s="217"/>
    </row>
    <row r="325" spans="1:34" s="90" customFormat="1" ht="30" customHeight="1" x14ac:dyDescent="0.15">
      <c r="A325" s="107" t="s">
        <v>253</v>
      </c>
      <c r="B325" s="238" t="s">
        <v>238</v>
      </c>
      <c r="C325" s="238"/>
      <c r="D325" s="238"/>
      <c r="E325" s="238"/>
      <c r="F325" s="238"/>
      <c r="G325" s="238"/>
      <c r="H325" s="238"/>
      <c r="I325" s="238"/>
      <c r="J325" s="238"/>
      <c r="K325" s="238"/>
      <c r="L325" s="238"/>
      <c r="M325" s="238"/>
      <c r="N325" s="238"/>
      <c r="O325" s="238"/>
      <c r="P325" s="216"/>
      <c r="Q325" s="217"/>
    </row>
    <row r="326" spans="1:34" s="90" customFormat="1" ht="45" customHeight="1" x14ac:dyDescent="0.15">
      <c r="A326" s="107" t="s">
        <v>254</v>
      </c>
      <c r="B326" s="224" t="s">
        <v>425</v>
      </c>
      <c r="C326" s="224"/>
      <c r="D326" s="224"/>
      <c r="E326" s="224"/>
      <c r="F326" s="224"/>
      <c r="G326" s="224"/>
      <c r="H326" s="224"/>
      <c r="I326" s="224"/>
      <c r="J326" s="224"/>
      <c r="K326" s="224"/>
      <c r="L326" s="224"/>
      <c r="M326" s="224"/>
      <c r="N326" s="224"/>
      <c r="O326" s="224"/>
      <c r="P326" s="216"/>
      <c r="Q326" s="217"/>
    </row>
    <row r="327" spans="1:34" s="90" customFormat="1" ht="30" customHeight="1" x14ac:dyDescent="0.15">
      <c r="A327" s="107" t="s">
        <v>255</v>
      </c>
      <c r="B327" s="238" t="s">
        <v>144</v>
      </c>
      <c r="C327" s="238"/>
      <c r="D327" s="238"/>
      <c r="E327" s="238"/>
      <c r="F327" s="238"/>
      <c r="G327" s="238"/>
      <c r="H327" s="238"/>
      <c r="I327" s="238"/>
      <c r="J327" s="238"/>
      <c r="K327" s="238"/>
      <c r="L327" s="238"/>
      <c r="M327" s="238"/>
      <c r="N327" s="238"/>
      <c r="O327" s="238"/>
      <c r="P327" s="216"/>
      <c r="Q327" s="217"/>
    </row>
    <row r="328" spans="1:34" s="90" customFormat="1" ht="30" customHeight="1" x14ac:dyDescent="0.15">
      <c r="A328" s="107" t="s">
        <v>156</v>
      </c>
      <c r="B328" s="204" t="s">
        <v>528</v>
      </c>
      <c r="C328" s="204"/>
      <c r="D328" s="204"/>
      <c r="E328" s="204"/>
      <c r="F328" s="204"/>
      <c r="G328" s="204"/>
      <c r="H328" s="204"/>
      <c r="I328" s="204"/>
      <c r="J328" s="204"/>
      <c r="K328" s="204"/>
      <c r="L328" s="204"/>
      <c r="M328" s="204"/>
      <c r="N328" s="204"/>
      <c r="O328" s="204"/>
      <c r="P328" s="216"/>
      <c r="Q328" s="217"/>
    </row>
    <row r="329" spans="1:34" s="90" customFormat="1" ht="22.5" customHeight="1" x14ac:dyDescent="0.15">
      <c r="A329" s="107" t="s">
        <v>279</v>
      </c>
      <c r="B329" s="204" t="s">
        <v>491</v>
      </c>
      <c r="C329" s="204"/>
      <c r="D329" s="204"/>
      <c r="E329" s="204"/>
      <c r="F329" s="204"/>
      <c r="G329" s="204"/>
      <c r="H329" s="204"/>
      <c r="I329" s="204"/>
      <c r="J329" s="204"/>
      <c r="K329" s="204"/>
      <c r="L329" s="204"/>
      <c r="M329" s="204"/>
      <c r="N329" s="204"/>
      <c r="O329" s="204"/>
      <c r="P329" s="216"/>
      <c r="Q329" s="217"/>
    </row>
    <row r="330" spans="1:34" s="90" customFormat="1" ht="30" customHeight="1" x14ac:dyDescent="0.15">
      <c r="A330" s="107" t="s">
        <v>280</v>
      </c>
      <c r="B330" s="204" t="s">
        <v>492</v>
      </c>
      <c r="C330" s="204"/>
      <c r="D330" s="204"/>
      <c r="E330" s="204"/>
      <c r="F330" s="204"/>
      <c r="G330" s="204"/>
      <c r="H330" s="204"/>
      <c r="I330" s="204"/>
      <c r="J330" s="204"/>
      <c r="K330" s="204"/>
      <c r="L330" s="204"/>
      <c r="M330" s="204"/>
      <c r="N330" s="204"/>
      <c r="O330" s="204"/>
      <c r="P330" s="216"/>
      <c r="Q330" s="217"/>
    </row>
    <row r="331" spans="1:34" s="90" customFormat="1" ht="30" customHeight="1" x14ac:dyDescent="0.15">
      <c r="A331" s="107" t="s">
        <v>159</v>
      </c>
      <c r="B331" s="204" t="s">
        <v>493</v>
      </c>
      <c r="C331" s="204"/>
      <c r="D331" s="204"/>
      <c r="E331" s="204"/>
      <c r="F331" s="204"/>
      <c r="G331" s="204"/>
      <c r="H331" s="204"/>
      <c r="I331" s="204"/>
      <c r="J331" s="204"/>
      <c r="K331" s="204"/>
      <c r="L331" s="204"/>
      <c r="M331" s="204"/>
      <c r="N331" s="204"/>
      <c r="O331" s="204"/>
      <c r="P331" s="216"/>
      <c r="Q331" s="217"/>
      <c r="R331" s="134"/>
      <c r="S331" s="135"/>
      <c r="T331" s="135"/>
      <c r="U331" s="135"/>
      <c r="V331" s="135"/>
      <c r="W331" s="135"/>
      <c r="X331" s="135"/>
      <c r="Y331" s="135"/>
      <c r="Z331" s="135"/>
      <c r="AA331" s="135"/>
      <c r="AB331" s="135"/>
      <c r="AC331" s="135"/>
      <c r="AD331" s="135"/>
      <c r="AE331" s="135"/>
      <c r="AF331" s="135"/>
      <c r="AG331" s="156"/>
      <c r="AH331" s="156"/>
    </row>
    <row r="332" spans="1:34" s="90" customFormat="1" ht="22.5" customHeight="1" x14ac:dyDescent="0.15">
      <c r="A332" s="107" t="s">
        <v>160</v>
      </c>
      <c r="B332" s="238" t="s">
        <v>533</v>
      </c>
      <c r="C332" s="238"/>
      <c r="D332" s="238"/>
      <c r="E332" s="238"/>
      <c r="F332" s="238"/>
      <c r="G332" s="238"/>
      <c r="H332" s="238"/>
      <c r="I332" s="238"/>
      <c r="J332" s="238"/>
      <c r="K332" s="238"/>
      <c r="L332" s="238"/>
      <c r="M332" s="238"/>
      <c r="N332" s="238"/>
      <c r="O332" s="238"/>
      <c r="P332" s="216"/>
      <c r="Q332" s="217"/>
      <c r="R332" s="134"/>
      <c r="S332" s="135"/>
      <c r="T332" s="135"/>
      <c r="U332" s="135"/>
      <c r="V332" s="135"/>
      <c r="W332" s="135"/>
      <c r="X332" s="135"/>
      <c r="Y332" s="135"/>
      <c r="Z332" s="135"/>
      <c r="AA332" s="135"/>
      <c r="AB332" s="135"/>
      <c r="AC332" s="135"/>
      <c r="AD332" s="135"/>
      <c r="AE332" s="135"/>
      <c r="AF332" s="135"/>
      <c r="AG332" s="156"/>
      <c r="AH332" s="156"/>
    </row>
    <row r="333" spans="1:34" s="90" customFormat="1" ht="60" customHeight="1" x14ac:dyDescent="0.15">
      <c r="A333" s="107" t="s">
        <v>259</v>
      </c>
      <c r="B333" s="238" t="s">
        <v>331</v>
      </c>
      <c r="C333" s="238"/>
      <c r="D333" s="238"/>
      <c r="E333" s="238"/>
      <c r="F333" s="238"/>
      <c r="G333" s="238"/>
      <c r="H333" s="238"/>
      <c r="I333" s="238"/>
      <c r="J333" s="238"/>
      <c r="K333" s="238"/>
      <c r="L333" s="238"/>
      <c r="M333" s="238"/>
      <c r="N333" s="238"/>
      <c r="O333" s="238"/>
      <c r="P333" s="216"/>
      <c r="Q333" s="217"/>
    </row>
    <row r="334" spans="1:34" s="90" customFormat="1" ht="30" customHeight="1" x14ac:dyDescent="0.15">
      <c r="A334" s="108" t="s">
        <v>333</v>
      </c>
      <c r="B334" s="286" t="s">
        <v>427</v>
      </c>
      <c r="C334" s="286"/>
      <c r="D334" s="286"/>
      <c r="E334" s="286"/>
      <c r="F334" s="286"/>
      <c r="G334" s="286"/>
      <c r="H334" s="286"/>
      <c r="I334" s="286"/>
      <c r="J334" s="286"/>
      <c r="K334" s="286"/>
      <c r="L334" s="286"/>
      <c r="M334" s="286"/>
      <c r="N334" s="286"/>
      <c r="O334" s="286"/>
      <c r="P334" s="247"/>
      <c r="Q334" s="248"/>
      <c r="R334" s="134"/>
      <c r="S334" s="135"/>
      <c r="T334" s="135"/>
      <c r="U334" s="135"/>
      <c r="V334" s="135"/>
      <c r="W334" s="135"/>
      <c r="X334" s="135"/>
      <c r="Y334" s="135"/>
      <c r="Z334" s="135"/>
      <c r="AA334" s="135"/>
      <c r="AB334" s="135"/>
      <c r="AC334" s="135"/>
      <c r="AD334" s="135"/>
      <c r="AE334" s="135"/>
      <c r="AF334" s="135"/>
      <c r="AG334" s="156"/>
      <c r="AH334" s="156"/>
    </row>
    <row r="335" spans="1:34" s="90" customFormat="1" ht="17.25" customHeight="1" x14ac:dyDescent="0.15">
      <c r="A335" s="157"/>
      <c r="B335" s="158"/>
      <c r="C335" s="158"/>
      <c r="D335" s="158"/>
      <c r="E335" s="158"/>
      <c r="F335" s="158"/>
      <c r="G335" s="158"/>
      <c r="H335" s="158"/>
      <c r="I335" s="158"/>
      <c r="J335" s="158"/>
      <c r="K335" s="158"/>
      <c r="L335" s="158"/>
      <c r="M335" s="158"/>
      <c r="N335" s="158"/>
      <c r="O335" s="158"/>
      <c r="P335" s="159"/>
      <c r="Q335" s="159"/>
      <c r="R335" s="157"/>
      <c r="S335" s="135"/>
      <c r="T335" s="135"/>
      <c r="U335" s="135"/>
      <c r="V335" s="135"/>
      <c r="W335" s="135"/>
      <c r="X335" s="135"/>
      <c r="Y335" s="135"/>
      <c r="Z335" s="135"/>
      <c r="AA335" s="135"/>
      <c r="AB335" s="135"/>
      <c r="AC335" s="135"/>
      <c r="AD335" s="135"/>
      <c r="AE335" s="135"/>
      <c r="AF335" s="135"/>
      <c r="AG335" s="156"/>
      <c r="AH335" s="156"/>
    </row>
    <row r="336" spans="1:34" s="90" customFormat="1" ht="12" x14ac:dyDescent="0.15">
      <c r="A336" s="140" t="s">
        <v>250</v>
      </c>
    </row>
    <row r="337" spans="1:17" s="90" customFormat="1" ht="22.5" customHeight="1" x14ac:dyDescent="0.15">
      <c r="A337" s="106" t="s">
        <v>64</v>
      </c>
      <c r="B337" s="261" t="s">
        <v>258</v>
      </c>
      <c r="C337" s="261"/>
      <c r="D337" s="261"/>
      <c r="E337" s="261"/>
      <c r="F337" s="261"/>
      <c r="G337" s="261"/>
      <c r="H337" s="261"/>
      <c r="I337" s="261"/>
      <c r="J337" s="261"/>
      <c r="K337" s="261"/>
      <c r="L337" s="261"/>
      <c r="M337" s="261"/>
      <c r="N337" s="261"/>
      <c r="O337" s="261"/>
      <c r="P337" s="182"/>
      <c r="Q337" s="183"/>
    </row>
    <row r="338" spans="1:17" s="90" customFormat="1" ht="30" customHeight="1" x14ac:dyDescent="0.15">
      <c r="A338" s="107" t="s">
        <v>65</v>
      </c>
      <c r="B338" s="238" t="s">
        <v>237</v>
      </c>
      <c r="C338" s="238"/>
      <c r="D338" s="238"/>
      <c r="E338" s="238"/>
      <c r="F338" s="238"/>
      <c r="G338" s="238"/>
      <c r="H338" s="238"/>
      <c r="I338" s="238"/>
      <c r="J338" s="238"/>
      <c r="K338" s="238"/>
      <c r="L338" s="238"/>
      <c r="M338" s="238"/>
      <c r="N338" s="238"/>
      <c r="O338" s="238"/>
      <c r="P338" s="216"/>
      <c r="Q338" s="217"/>
    </row>
    <row r="339" spans="1:17" s="90" customFormat="1" ht="30" customHeight="1" x14ac:dyDescent="0.15">
      <c r="A339" s="107" t="s">
        <v>152</v>
      </c>
      <c r="B339" s="238" t="s">
        <v>428</v>
      </c>
      <c r="C339" s="238"/>
      <c r="D339" s="238"/>
      <c r="E339" s="238"/>
      <c r="F339" s="238"/>
      <c r="G339" s="238"/>
      <c r="H339" s="238"/>
      <c r="I339" s="238"/>
      <c r="J339" s="238"/>
      <c r="K339" s="238"/>
      <c r="L339" s="238"/>
      <c r="M339" s="238"/>
      <c r="N339" s="238"/>
      <c r="O339" s="238"/>
      <c r="P339" s="216"/>
      <c r="Q339" s="217"/>
    </row>
    <row r="340" spans="1:17" s="90" customFormat="1" ht="30" customHeight="1" x14ac:dyDescent="0.15">
      <c r="A340" s="107" t="s">
        <v>153</v>
      </c>
      <c r="B340" s="238" t="s">
        <v>238</v>
      </c>
      <c r="C340" s="238"/>
      <c r="D340" s="238"/>
      <c r="E340" s="238"/>
      <c r="F340" s="238"/>
      <c r="G340" s="238"/>
      <c r="H340" s="238"/>
      <c r="I340" s="238"/>
      <c r="J340" s="238"/>
      <c r="K340" s="238"/>
      <c r="L340" s="238"/>
      <c r="M340" s="238"/>
      <c r="N340" s="238"/>
      <c r="O340" s="238"/>
      <c r="P340" s="216"/>
      <c r="Q340" s="217"/>
    </row>
    <row r="341" spans="1:17" s="90" customFormat="1" ht="45" customHeight="1" x14ac:dyDescent="0.15">
      <c r="A341" s="107" t="s">
        <v>154</v>
      </c>
      <c r="B341" s="224" t="s">
        <v>425</v>
      </c>
      <c r="C341" s="224"/>
      <c r="D341" s="224"/>
      <c r="E341" s="224"/>
      <c r="F341" s="224"/>
      <c r="G341" s="224"/>
      <c r="H341" s="224"/>
      <c r="I341" s="224"/>
      <c r="J341" s="224"/>
      <c r="K341" s="224"/>
      <c r="L341" s="224"/>
      <c r="M341" s="224"/>
      <c r="N341" s="224"/>
      <c r="O341" s="224"/>
      <c r="P341" s="216"/>
      <c r="Q341" s="217"/>
    </row>
    <row r="342" spans="1:17" s="90" customFormat="1" ht="30" customHeight="1" x14ac:dyDescent="0.15">
      <c r="A342" s="107" t="s">
        <v>155</v>
      </c>
      <c r="B342" s="238" t="s">
        <v>144</v>
      </c>
      <c r="C342" s="238"/>
      <c r="D342" s="238"/>
      <c r="E342" s="238"/>
      <c r="F342" s="238"/>
      <c r="G342" s="238"/>
      <c r="H342" s="238"/>
      <c r="I342" s="238"/>
      <c r="J342" s="238"/>
      <c r="K342" s="238"/>
      <c r="L342" s="238"/>
      <c r="M342" s="238"/>
      <c r="N342" s="238"/>
      <c r="O342" s="238"/>
      <c r="P342" s="216"/>
      <c r="Q342" s="217"/>
    </row>
    <row r="343" spans="1:17" s="90" customFormat="1" ht="30" customHeight="1" x14ac:dyDescent="0.15">
      <c r="A343" s="107" t="s">
        <v>156</v>
      </c>
      <c r="B343" s="204" t="s">
        <v>528</v>
      </c>
      <c r="C343" s="204"/>
      <c r="D343" s="204"/>
      <c r="E343" s="204"/>
      <c r="F343" s="204"/>
      <c r="G343" s="204"/>
      <c r="H343" s="204"/>
      <c r="I343" s="204"/>
      <c r="J343" s="204"/>
      <c r="K343" s="204"/>
      <c r="L343" s="204"/>
      <c r="M343" s="204"/>
      <c r="N343" s="204"/>
      <c r="O343" s="204"/>
      <c r="P343" s="216"/>
      <c r="Q343" s="217"/>
    </row>
    <row r="344" spans="1:17" s="90" customFormat="1" ht="22.5" customHeight="1" x14ac:dyDescent="0.15">
      <c r="A344" s="107" t="s">
        <v>279</v>
      </c>
      <c r="B344" s="204" t="s">
        <v>491</v>
      </c>
      <c r="C344" s="204"/>
      <c r="D344" s="204"/>
      <c r="E344" s="204"/>
      <c r="F344" s="204"/>
      <c r="G344" s="204"/>
      <c r="H344" s="204"/>
      <c r="I344" s="204"/>
      <c r="J344" s="204"/>
      <c r="K344" s="204"/>
      <c r="L344" s="204"/>
      <c r="M344" s="204"/>
      <c r="N344" s="204"/>
      <c r="O344" s="204"/>
      <c r="P344" s="216"/>
      <c r="Q344" s="217"/>
    </row>
    <row r="345" spans="1:17" s="90" customFormat="1" ht="30" customHeight="1" x14ac:dyDescent="0.15">
      <c r="A345" s="107" t="s">
        <v>280</v>
      </c>
      <c r="B345" s="204" t="s">
        <v>492</v>
      </c>
      <c r="C345" s="204"/>
      <c r="D345" s="204"/>
      <c r="E345" s="204"/>
      <c r="F345" s="204"/>
      <c r="G345" s="204"/>
      <c r="H345" s="204"/>
      <c r="I345" s="204"/>
      <c r="J345" s="204"/>
      <c r="K345" s="204"/>
      <c r="L345" s="204"/>
      <c r="M345" s="204"/>
      <c r="N345" s="204"/>
      <c r="O345" s="204"/>
      <c r="P345" s="216"/>
      <c r="Q345" s="217"/>
    </row>
    <row r="346" spans="1:17" s="90" customFormat="1" ht="30" customHeight="1" x14ac:dyDescent="0.15">
      <c r="A346" s="107" t="s">
        <v>334</v>
      </c>
      <c r="B346" s="204" t="s">
        <v>493</v>
      </c>
      <c r="C346" s="204"/>
      <c r="D346" s="204"/>
      <c r="E346" s="204"/>
      <c r="F346" s="204"/>
      <c r="G346" s="204"/>
      <c r="H346" s="204"/>
      <c r="I346" s="204"/>
      <c r="J346" s="204"/>
      <c r="K346" s="204"/>
      <c r="L346" s="204"/>
      <c r="M346" s="204"/>
      <c r="N346" s="204"/>
      <c r="O346" s="204"/>
      <c r="P346" s="216"/>
      <c r="Q346" s="217"/>
    </row>
    <row r="347" spans="1:17" s="90" customFormat="1" ht="22.5" customHeight="1" x14ac:dyDescent="0.15">
      <c r="A347" s="107" t="s">
        <v>160</v>
      </c>
      <c r="B347" s="238" t="s">
        <v>533</v>
      </c>
      <c r="C347" s="238"/>
      <c r="D347" s="238"/>
      <c r="E347" s="238"/>
      <c r="F347" s="238"/>
      <c r="G347" s="238"/>
      <c r="H347" s="238"/>
      <c r="I347" s="238"/>
      <c r="J347" s="238"/>
      <c r="K347" s="238"/>
      <c r="L347" s="238"/>
      <c r="M347" s="238"/>
      <c r="N347" s="238"/>
      <c r="O347" s="238"/>
      <c r="P347" s="216"/>
      <c r="Q347" s="217"/>
    </row>
    <row r="348" spans="1:17" s="90" customFormat="1" ht="59.25" customHeight="1" x14ac:dyDescent="0.15">
      <c r="A348" s="107" t="s">
        <v>259</v>
      </c>
      <c r="B348" s="238" t="s">
        <v>331</v>
      </c>
      <c r="C348" s="238"/>
      <c r="D348" s="238"/>
      <c r="E348" s="238"/>
      <c r="F348" s="238"/>
      <c r="G348" s="238"/>
      <c r="H348" s="238"/>
      <c r="I348" s="238"/>
      <c r="J348" s="238"/>
      <c r="K348" s="238"/>
      <c r="L348" s="238"/>
      <c r="M348" s="238"/>
      <c r="N348" s="238"/>
      <c r="O348" s="238"/>
      <c r="P348" s="216"/>
      <c r="Q348" s="217"/>
    </row>
    <row r="349" spans="1:17" s="90" customFormat="1" ht="30" customHeight="1" x14ac:dyDescent="0.15">
      <c r="A349" s="108" t="s">
        <v>333</v>
      </c>
      <c r="B349" s="286" t="s">
        <v>427</v>
      </c>
      <c r="C349" s="286"/>
      <c r="D349" s="286"/>
      <c r="E349" s="286"/>
      <c r="F349" s="286"/>
      <c r="G349" s="286"/>
      <c r="H349" s="286"/>
      <c r="I349" s="286"/>
      <c r="J349" s="286"/>
      <c r="K349" s="286"/>
      <c r="L349" s="286"/>
      <c r="M349" s="286"/>
      <c r="N349" s="286"/>
      <c r="O349" s="286"/>
      <c r="P349" s="247"/>
      <c r="Q349" s="248"/>
    </row>
    <row r="350" spans="1:17" s="90" customFormat="1" ht="13.5" customHeight="1" x14ac:dyDescent="0.15">
      <c r="A350" s="134"/>
      <c r="B350" s="158"/>
      <c r="C350" s="158"/>
      <c r="D350" s="158"/>
      <c r="E350" s="158"/>
      <c r="F350" s="158"/>
      <c r="G350" s="158"/>
      <c r="H350" s="158"/>
      <c r="I350" s="158"/>
      <c r="J350" s="158"/>
      <c r="K350" s="158"/>
      <c r="L350" s="158"/>
      <c r="M350" s="158"/>
      <c r="N350" s="158"/>
      <c r="O350" s="158"/>
      <c r="P350" s="156"/>
      <c r="Q350" s="156"/>
    </row>
    <row r="351" spans="1:17" s="90" customFormat="1" ht="12" x14ac:dyDescent="0.15">
      <c r="A351" s="140" t="s">
        <v>325</v>
      </c>
    </row>
    <row r="352" spans="1:17" s="90" customFormat="1" ht="22.5" customHeight="1" x14ac:dyDescent="0.15">
      <c r="A352" s="106" t="s">
        <v>64</v>
      </c>
      <c r="B352" s="261" t="s">
        <v>258</v>
      </c>
      <c r="C352" s="261"/>
      <c r="D352" s="261"/>
      <c r="E352" s="261"/>
      <c r="F352" s="261"/>
      <c r="G352" s="261"/>
      <c r="H352" s="261"/>
      <c r="I352" s="261"/>
      <c r="J352" s="261"/>
      <c r="K352" s="261"/>
      <c r="L352" s="261"/>
      <c r="M352" s="261"/>
      <c r="N352" s="261"/>
      <c r="O352" s="261"/>
      <c r="P352" s="182"/>
      <c r="Q352" s="183"/>
    </row>
    <row r="353" spans="1:17" s="90" customFormat="1" ht="30" customHeight="1" x14ac:dyDescent="0.15">
      <c r="A353" s="107" t="s">
        <v>65</v>
      </c>
      <c r="B353" s="238" t="s">
        <v>326</v>
      </c>
      <c r="C353" s="238"/>
      <c r="D353" s="238"/>
      <c r="E353" s="238"/>
      <c r="F353" s="238"/>
      <c r="G353" s="238"/>
      <c r="H353" s="238"/>
      <c r="I353" s="238"/>
      <c r="J353" s="238"/>
      <c r="K353" s="238"/>
      <c r="L353" s="238"/>
      <c r="M353" s="238"/>
      <c r="N353" s="238"/>
      <c r="O353" s="238"/>
      <c r="P353" s="216"/>
      <c r="Q353" s="217"/>
    </row>
    <row r="354" spans="1:17" s="90" customFormat="1" ht="30" customHeight="1" x14ac:dyDescent="0.15">
      <c r="A354" s="107" t="s">
        <v>152</v>
      </c>
      <c r="B354" s="238" t="s">
        <v>428</v>
      </c>
      <c r="C354" s="238"/>
      <c r="D354" s="238"/>
      <c r="E354" s="238"/>
      <c r="F354" s="238"/>
      <c r="G354" s="238"/>
      <c r="H354" s="238"/>
      <c r="I354" s="238"/>
      <c r="J354" s="238"/>
      <c r="K354" s="238"/>
      <c r="L354" s="238"/>
      <c r="M354" s="238"/>
      <c r="N354" s="238"/>
      <c r="O354" s="238"/>
      <c r="P354" s="216"/>
      <c r="Q354" s="217"/>
    </row>
    <row r="355" spans="1:17" s="90" customFormat="1" ht="29.25" customHeight="1" x14ac:dyDescent="0.15">
      <c r="A355" s="107" t="s">
        <v>153</v>
      </c>
      <c r="B355" s="238" t="s">
        <v>529</v>
      </c>
      <c r="C355" s="238"/>
      <c r="D355" s="238"/>
      <c r="E355" s="238"/>
      <c r="F355" s="238"/>
      <c r="G355" s="238"/>
      <c r="H355" s="238"/>
      <c r="I355" s="238"/>
      <c r="J355" s="238"/>
      <c r="K355" s="238"/>
      <c r="L355" s="238"/>
      <c r="M355" s="238"/>
      <c r="N355" s="238"/>
      <c r="O355" s="238"/>
      <c r="P355" s="216"/>
      <c r="Q355" s="217"/>
    </row>
    <row r="356" spans="1:17" s="90" customFormat="1" ht="45" customHeight="1" x14ac:dyDescent="0.15">
      <c r="A356" s="107" t="s">
        <v>154</v>
      </c>
      <c r="B356" s="224" t="s">
        <v>429</v>
      </c>
      <c r="C356" s="224"/>
      <c r="D356" s="224"/>
      <c r="E356" s="224"/>
      <c r="F356" s="224"/>
      <c r="G356" s="224"/>
      <c r="H356" s="224"/>
      <c r="I356" s="224"/>
      <c r="J356" s="224"/>
      <c r="K356" s="224"/>
      <c r="L356" s="224"/>
      <c r="M356" s="224"/>
      <c r="N356" s="224"/>
      <c r="O356" s="224"/>
      <c r="P356" s="216"/>
      <c r="Q356" s="217"/>
    </row>
    <row r="357" spans="1:17" s="90" customFormat="1" ht="30" customHeight="1" x14ac:dyDescent="0.15">
      <c r="A357" s="107" t="s">
        <v>155</v>
      </c>
      <c r="B357" s="238" t="s">
        <v>332</v>
      </c>
      <c r="C357" s="238"/>
      <c r="D357" s="238"/>
      <c r="E357" s="238"/>
      <c r="F357" s="238"/>
      <c r="G357" s="238"/>
      <c r="H357" s="238"/>
      <c r="I357" s="238"/>
      <c r="J357" s="238"/>
      <c r="K357" s="238"/>
      <c r="L357" s="238"/>
      <c r="M357" s="238"/>
      <c r="N357" s="238"/>
      <c r="O357" s="238"/>
      <c r="P357" s="216"/>
      <c r="Q357" s="217"/>
    </row>
    <row r="358" spans="1:17" s="90" customFormat="1" ht="30" customHeight="1" x14ac:dyDescent="0.15">
      <c r="A358" s="107" t="s">
        <v>156</v>
      </c>
      <c r="B358" s="204" t="s">
        <v>528</v>
      </c>
      <c r="C358" s="204"/>
      <c r="D358" s="204"/>
      <c r="E358" s="204"/>
      <c r="F358" s="204"/>
      <c r="G358" s="204"/>
      <c r="H358" s="204"/>
      <c r="I358" s="204"/>
      <c r="J358" s="204"/>
      <c r="K358" s="204"/>
      <c r="L358" s="204"/>
      <c r="M358" s="204"/>
      <c r="N358" s="204"/>
      <c r="O358" s="204"/>
      <c r="P358" s="216"/>
      <c r="Q358" s="217"/>
    </row>
    <row r="359" spans="1:17" s="90" customFormat="1" ht="22.5" customHeight="1" x14ac:dyDescent="0.15">
      <c r="A359" s="107" t="s">
        <v>279</v>
      </c>
      <c r="B359" s="204" t="s">
        <v>491</v>
      </c>
      <c r="C359" s="204"/>
      <c r="D359" s="204"/>
      <c r="E359" s="204"/>
      <c r="F359" s="204"/>
      <c r="G359" s="204"/>
      <c r="H359" s="204"/>
      <c r="I359" s="204"/>
      <c r="J359" s="204"/>
      <c r="K359" s="204"/>
      <c r="L359" s="204"/>
      <c r="M359" s="204"/>
      <c r="N359" s="204"/>
      <c r="O359" s="204"/>
      <c r="P359" s="216"/>
      <c r="Q359" s="217"/>
    </row>
    <row r="360" spans="1:17" s="90" customFormat="1" ht="30" customHeight="1" x14ac:dyDescent="0.15">
      <c r="A360" s="107" t="s">
        <v>280</v>
      </c>
      <c r="B360" s="204" t="s">
        <v>492</v>
      </c>
      <c r="C360" s="204"/>
      <c r="D360" s="204"/>
      <c r="E360" s="204"/>
      <c r="F360" s="204"/>
      <c r="G360" s="204"/>
      <c r="H360" s="204"/>
      <c r="I360" s="204"/>
      <c r="J360" s="204"/>
      <c r="K360" s="204"/>
      <c r="L360" s="204"/>
      <c r="M360" s="204"/>
      <c r="N360" s="204"/>
      <c r="O360" s="204"/>
      <c r="P360" s="216"/>
      <c r="Q360" s="217"/>
    </row>
    <row r="361" spans="1:17" s="90" customFormat="1" ht="30" customHeight="1" x14ac:dyDescent="0.15">
      <c r="A361" s="107" t="s">
        <v>159</v>
      </c>
      <c r="B361" s="204" t="s">
        <v>493</v>
      </c>
      <c r="C361" s="204"/>
      <c r="D361" s="204"/>
      <c r="E361" s="204"/>
      <c r="F361" s="204"/>
      <c r="G361" s="204"/>
      <c r="H361" s="204"/>
      <c r="I361" s="204"/>
      <c r="J361" s="204"/>
      <c r="K361" s="204"/>
      <c r="L361" s="204"/>
      <c r="M361" s="204"/>
      <c r="N361" s="204"/>
      <c r="O361" s="204"/>
      <c r="P361" s="216"/>
      <c r="Q361" s="217"/>
    </row>
    <row r="362" spans="1:17" s="90" customFormat="1" ht="30" customHeight="1" x14ac:dyDescent="0.15">
      <c r="A362" s="107" t="s">
        <v>335</v>
      </c>
      <c r="B362" s="238" t="s">
        <v>327</v>
      </c>
      <c r="C362" s="238"/>
      <c r="D362" s="238"/>
      <c r="E362" s="238"/>
      <c r="F362" s="238"/>
      <c r="G362" s="238"/>
      <c r="H362" s="238"/>
      <c r="I362" s="238"/>
      <c r="J362" s="238"/>
      <c r="K362" s="238"/>
      <c r="L362" s="238"/>
      <c r="M362" s="238"/>
      <c r="N362" s="238"/>
      <c r="O362" s="238"/>
      <c r="P362" s="216"/>
      <c r="Q362" s="217"/>
    </row>
    <row r="363" spans="1:17" s="90" customFormat="1" ht="60" customHeight="1" x14ac:dyDescent="0.15">
      <c r="A363" s="107" t="s">
        <v>259</v>
      </c>
      <c r="B363" s="238" t="s">
        <v>331</v>
      </c>
      <c r="C363" s="238"/>
      <c r="D363" s="238"/>
      <c r="E363" s="238"/>
      <c r="F363" s="238"/>
      <c r="G363" s="238"/>
      <c r="H363" s="238"/>
      <c r="I363" s="238"/>
      <c r="J363" s="238"/>
      <c r="K363" s="238"/>
      <c r="L363" s="238"/>
      <c r="M363" s="238"/>
      <c r="N363" s="238"/>
      <c r="O363" s="238"/>
      <c r="P363" s="216"/>
      <c r="Q363" s="217"/>
    </row>
    <row r="364" spans="1:17" s="90" customFormat="1" ht="30" customHeight="1" x14ac:dyDescent="0.15">
      <c r="A364" s="108" t="s">
        <v>333</v>
      </c>
      <c r="B364" s="286" t="s">
        <v>427</v>
      </c>
      <c r="C364" s="286"/>
      <c r="D364" s="286"/>
      <c r="E364" s="286"/>
      <c r="F364" s="286"/>
      <c r="G364" s="286"/>
      <c r="H364" s="286"/>
      <c r="I364" s="286"/>
      <c r="J364" s="286"/>
      <c r="K364" s="286"/>
      <c r="L364" s="286"/>
      <c r="M364" s="286"/>
      <c r="N364" s="286"/>
      <c r="O364" s="286"/>
      <c r="P364" s="247"/>
      <c r="Q364" s="248"/>
    </row>
    <row r="365" spans="1:17" s="90" customFormat="1" ht="12" x14ac:dyDescent="0.15"/>
    <row r="366" spans="1:17" s="90" customFormat="1" ht="12" x14ac:dyDescent="0.15"/>
    <row r="367" spans="1:17" s="90" customFormat="1" ht="22.5" customHeight="1" x14ac:dyDescent="0.15">
      <c r="A367" s="230" t="s">
        <v>64</v>
      </c>
      <c r="B367" s="213" t="s">
        <v>281</v>
      </c>
      <c r="C367" s="213"/>
      <c r="D367" s="213"/>
      <c r="E367" s="213"/>
      <c r="F367" s="213"/>
      <c r="G367" s="213"/>
      <c r="H367" s="213"/>
      <c r="I367" s="213"/>
      <c r="J367" s="213"/>
      <c r="K367" s="213"/>
      <c r="L367" s="213"/>
      <c r="M367" s="213"/>
      <c r="N367" s="213"/>
      <c r="O367" s="213"/>
      <c r="P367" s="213"/>
      <c r="Q367" s="289"/>
    </row>
    <row r="368" spans="1:17" s="90" customFormat="1" ht="60" customHeight="1" x14ac:dyDescent="0.15">
      <c r="A368" s="231"/>
      <c r="B368" s="114" t="s">
        <v>336</v>
      </c>
      <c r="C368" s="204" t="s">
        <v>340</v>
      </c>
      <c r="D368" s="204"/>
      <c r="E368" s="204"/>
      <c r="F368" s="204"/>
      <c r="G368" s="204"/>
      <c r="H368" s="204"/>
      <c r="I368" s="204"/>
      <c r="J368" s="204"/>
      <c r="K368" s="204"/>
      <c r="L368" s="204"/>
      <c r="M368" s="204"/>
      <c r="N368" s="204"/>
      <c r="O368" s="204"/>
      <c r="P368" s="216"/>
      <c r="Q368" s="217"/>
    </row>
    <row r="369" spans="1:17" s="90" customFormat="1" ht="94.5" customHeight="1" x14ac:dyDescent="0.15">
      <c r="A369" s="231"/>
      <c r="B369" s="114" t="s">
        <v>337</v>
      </c>
      <c r="C369" s="238" t="s">
        <v>494</v>
      </c>
      <c r="D369" s="238"/>
      <c r="E369" s="238"/>
      <c r="F369" s="238"/>
      <c r="G369" s="238"/>
      <c r="H369" s="238"/>
      <c r="I369" s="238"/>
      <c r="J369" s="238"/>
      <c r="K369" s="238"/>
      <c r="L369" s="238"/>
      <c r="M369" s="238"/>
      <c r="N369" s="238"/>
      <c r="O369" s="238"/>
      <c r="P369" s="216"/>
      <c r="Q369" s="217"/>
    </row>
    <row r="370" spans="1:17" s="90" customFormat="1" ht="22.5" customHeight="1" x14ac:dyDescent="0.15">
      <c r="A370" s="232"/>
      <c r="B370" s="160" t="s">
        <v>338</v>
      </c>
      <c r="C370" s="265" t="s">
        <v>339</v>
      </c>
      <c r="D370" s="265"/>
      <c r="E370" s="265"/>
      <c r="F370" s="265"/>
      <c r="G370" s="265"/>
      <c r="H370" s="265"/>
      <c r="I370" s="265"/>
      <c r="J370" s="265"/>
      <c r="K370" s="265"/>
      <c r="L370" s="265"/>
      <c r="M370" s="265"/>
      <c r="N370" s="265"/>
      <c r="O370" s="265"/>
      <c r="P370" s="247"/>
      <c r="Q370" s="248"/>
    </row>
    <row r="371" spans="1:17" s="90" customFormat="1" ht="12.75" customHeight="1" x14ac:dyDescent="0.15">
      <c r="A371" s="134"/>
      <c r="B371" s="139"/>
      <c r="C371" s="161"/>
      <c r="D371" s="162"/>
      <c r="E371" s="162"/>
      <c r="F371" s="162"/>
      <c r="G371" s="162"/>
      <c r="H371" s="162"/>
      <c r="I371" s="162"/>
      <c r="J371" s="162"/>
      <c r="K371" s="162"/>
      <c r="L371" s="162"/>
      <c r="M371" s="162"/>
      <c r="N371" s="162"/>
      <c r="O371" s="162"/>
      <c r="P371" s="156"/>
      <c r="Q371" s="156"/>
    </row>
    <row r="372" spans="1:17" s="90" customFormat="1" ht="12" x14ac:dyDescent="0.15">
      <c r="A372" s="140" t="s">
        <v>310</v>
      </c>
    </row>
    <row r="373" spans="1:17" s="90" customFormat="1" ht="30" customHeight="1" x14ac:dyDescent="0.15">
      <c r="A373" s="230" t="s">
        <v>150</v>
      </c>
      <c r="B373" s="213" t="s">
        <v>145</v>
      </c>
      <c r="C373" s="213"/>
      <c r="D373" s="213"/>
      <c r="E373" s="213"/>
      <c r="F373" s="213"/>
      <c r="G373" s="213"/>
      <c r="H373" s="213"/>
      <c r="I373" s="213"/>
      <c r="J373" s="213"/>
      <c r="K373" s="213"/>
      <c r="L373" s="213"/>
      <c r="M373" s="213"/>
      <c r="N373" s="213"/>
      <c r="O373" s="213"/>
      <c r="P373" s="182"/>
      <c r="Q373" s="183"/>
    </row>
    <row r="374" spans="1:17" s="90" customFormat="1" ht="15" customHeight="1" x14ac:dyDescent="0.15">
      <c r="A374" s="231"/>
      <c r="B374" s="284" t="s">
        <v>136</v>
      </c>
      <c r="C374" s="284"/>
      <c r="D374" s="284"/>
      <c r="E374" s="284"/>
      <c r="F374" s="284"/>
      <c r="G374" s="284"/>
      <c r="H374" s="284"/>
      <c r="I374" s="284"/>
      <c r="J374" s="284"/>
      <c r="K374" s="284"/>
      <c r="L374" s="284"/>
      <c r="M374" s="284"/>
      <c r="N374" s="284"/>
      <c r="O374" s="284"/>
      <c r="P374" s="191"/>
      <c r="Q374" s="192"/>
    </row>
    <row r="375" spans="1:17" s="90" customFormat="1" ht="15" customHeight="1" x14ac:dyDescent="0.15">
      <c r="A375" s="231"/>
      <c r="B375" s="284" t="s">
        <v>137</v>
      </c>
      <c r="C375" s="284"/>
      <c r="D375" s="284"/>
      <c r="E375" s="284"/>
      <c r="F375" s="284"/>
      <c r="G375" s="284"/>
      <c r="H375" s="284"/>
      <c r="I375" s="284"/>
      <c r="J375" s="284"/>
      <c r="K375" s="284"/>
      <c r="L375" s="284"/>
      <c r="M375" s="284"/>
      <c r="N375" s="284"/>
      <c r="O375" s="284"/>
      <c r="P375" s="191"/>
      <c r="Q375" s="192"/>
    </row>
    <row r="376" spans="1:17" s="90" customFormat="1" ht="15" customHeight="1" x14ac:dyDescent="0.15">
      <c r="A376" s="231"/>
      <c r="B376" s="284" t="s">
        <v>138</v>
      </c>
      <c r="C376" s="284"/>
      <c r="D376" s="284"/>
      <c r="E376" s="284"/>
      <c r="F376" s="284"/>
      <c r="G376" s="284"/>
      <c r="H376" s="284"/>
      <c r="I376" s="284"/>
      <c r="J376" s="284"/>
      <c r="K376" s="284"/>
      <c r="L376" s="284"/>
      <c r="M376" s="284"/>
      <c r="N376" s="284"/>
      <c r="O376" s="284"/>
      <c r="P376" s="191"/>
      <c r="Q376" s="192"/>
    </row>
    <row r="377" spans="1:17" s="90" customFormat="1" ht="50.1" customHeight="1" x14ac:dyDescent="0.15">
      <c r="A377" s="231"/>
      <c r="B377" s="172" t="s">
        <v>535</v>
      </c>
      <c r="C377" s="236" t="s">
        <v>534</v>
      </c>
      <c r="D377" s="236"/>
      <c r="E377" s="236"/>
      <c r="F377" s="236"/>
      <c r="G377" s="236"/>
      <c r="H377" s="236"/>
      <c r="I377" s="236"/>
      <c r="J377" s="236"/>
      <c r="K377" s="236"/>
      <c r="L377" s="236"/>
      <c r="M377" s="236"/>
      <c r="N377" s="236"/>
      <c r="O377" s="236"/>
      <c r="P377" s="191"/>
      <c r="Q377" s="192"/>
    </row>
    <row r="378" spans="1:17" s="90" customFormat="1" ht="22.5" customHeight="1" x14ac:dyDescent="0.15">
      <c r="A378" s="107" t="s">
        <v>151</v>
      </c>
      <c r="B378" s="204" t="s">
        <v>27</v>
      </c>
      <c r="C378" s="204"/>
      <c r="D378" s="204"/>
      <c r="E378" s="204"/>
      <c r="F378" s="204"/>
      <c r="G378" s="204"/>
      <c r="H378" s="204"/>
      <c r="I378" s="204"/>
      <c r="J378" s="204"/>
      <c r="K378" s="204"/>
      <c r="L378" s="204"/>
      <c r="M378" s="204"/>
      <c r="N378" s="204"/>
      <c r="O378" s="204"/>
      <c r="P378" s="216"/>
      <c r="Q378" s="217"/>
    </row>
    <row r="379" spans="1:17" s="90" customFormat="1" ht="22.5" customHeight="1" x14ac:dyDescent="0.15">
      <c r="A379" s="108" t="s">
        <v>152</v>
      </c>
      <c r="B379" s="265" t="s">
        <v>28</v>
      </c>
      <c r="C379" s="265"/>
      <c r="D379" s="265"/>
      <c r="E379" s="265"/>
      <c r="F379" s="265"/>
      <c r="G379" s="265"/>
      <c r="H379" s="265"/>
      <c r="I379" s="265"/>
      <c r="J379" s="265"/>
      <c r="K379" s="265"/>
      <c r="L379" s="265"/>
      <c r="M379" s="265"/>
      <c r="N379" s="265"/>
      <c r="O379" s="265"/>
      <c r="P379" s="247"/>
      <c r="Q379" s="248"/>
    </row>
    <row r="380" spans="1:17" s="90" customFormat="1" ht="12" x14ac:dyDescent="0.15"/>
    <row r="381" spans="1:17" s="90" customFormat="1" ht="12" x14ac:dyDescent="0.15">
      <c r="A381" s="140" t="s">
        <v>311</v>
      </c>
    </row>
    <row r="382" spans="1:17" s="90" customFormat="1" ht="71.25" customHeight="1" x14ac:dyDescent="0.15">
      <c r="A382" s="106" t="s">
        <v>150</v>
      </c>
      <c r="B382" s="213" t="s">
        <v>496</v>
      </c>
      <c r="C382" s="213"/>
      <c r="D382" s="213"/>
      <c r="E382" s="213"/>
      <c r="F382" s="213"/>
      <c r="G382" s="213"/>
      <c r="H382" s="213"/>
      <c r="I382" s="213"/>
      <c r="J382" s="213"/>
      <c r="K382" s="213"/>
      <c r="L382" s="213"/>
      <c r="M382" s="213"/>
      <c r="N382" s="213"/>
      <c r="O382" s="213"/>
      <c r="P382" s="182"/>
      <c r="Q382" s="183"/>
    </row>
    <row r="383" spans="1:17" s="90" customFormat="1" ht="22.5" customHeight="1" x14ac:dyDescent="0.15">
      <c r="A383" s="107" t="s">
        <v>151</v>
      </c>
      <c r="B383" s="204" t="s">
        <v>146</v>
      </c>
      <c r="C383" s="204"/>
      <c r="D383" s="204"/>
      <c r="E383" s="204"/>
      <c r="F383" s="204"/>
      <c r="G383" s="204"/>
      <c r="H383" s="204"/>
      <c r="I383" s="204"/>
      <c r="J383" s="204"/>
      <c r="K383" s="204"/>
      <c r="L383" s="204"/>
      <c r="M383" s="204"/>
      <c r="N383" s="204"/>
      <c r="O383" s="204"/>
      <c r="P383" s="216"/>
      <c r="Q383" s="217"/>
    </row>
    <row r="384" spans="1:17" s="90" customFormat="1" ht="52.5" customHeight="1" x14ac:dyDescent="0.15">
      <c r="A384" s="108" t="s">
        <v>495</v>
      </c>
      <c r="B384" s="190" t="s">
        <v>312</v>
      </c>
      <c r="C384" s="190"/>
      <c r="D384" s="190"/>
      <c r="E384" s="190"/>
      <c r="F384" s="190"/>
      <c r="G384" s="190"/>
      <c r="H384" s="190"/>
      <c r="I384" s="190"/>
      <c r="J384" s="190"/>
      <c r="K384" s="190"/>
      <c r="L384" s="190"/>
      <c r="M384" s="190"/>
      <c r="N384" s="190"/>
      <c r="O384" s="190"/>
      <c r="P384" s="247"/>
      <c r="Q384" s="248"/>
    </row>
    <row r="385" spans="1:17" s="90" customFormat="1" ht="12" x14ac:dyDescent="0.15"/>
    <row r="386" spans="1:17" s="90" customFormat="1" ht="12" x14ac:dyDescent="0.15">
      <c r="A386" s="140" t="s">
        <v>313</v>
      </c>
    </row>
    <row r="387" spans="1:17" s="90" customFormat="1" ht="78.75" customHeight="1" x14ac:dyDescent="0.15">
      <c r="A387" s="106" t="s">
        <v>150</v>
      </c>
      <c r="B387" s="213" t="s">
        <v>497</v>
      </c>
      <c r="C387" s="213"/>
      <c r="D387" s="213"/>
      <c r="E387" s="213"/>
      <c r="F387" s="213"/>
      <c r="G387" s="213"/>
      <c r="H387" s="213"/>
      <c r="I387" s="213"/>
      <c r="J387" s="213"/>
      <c r="K387" s="213"/>
      <c r="L387" s="213"/>
      <c r="M387" s="213"/>
      <c r="N387" s="213"/>
      <c r="O387" s="213"/>
      <c r="P387" s="182"/>
      <c r="Q387" s="183"/>
    </row>
    <row r="388" spans="1:17" s="90" customFormat="1" ht="22.5" customHeight="1" x14ac:dyDescent="0.15">
      <c r="A388" s="107" t="s">
        <v>151</v>
      </c>
      <c r="B388" s="204" t="s">
        <v>146</v>
      </c>
      <c r="C388" s="204"/>
      <c r="D388" s="204"/>
      <c r="E388" s="204"/>
      <c r="F388" s="204"/>
      <c r="G388" s="204"/>
      <c r="H388" s="204"/>
      <c r="I388" s="204"/>
      <c r="J388" s="204"/>
      <c r="K388" s="204"/>
      <c r="L388" s="204"/>
      <c r="M388" s="204"/>
      <c r="N388" s="204"/>
      <c r="O388" s="204"/>
      <c r="P388" s="216"/>
      <c r="Q388" s="217"/>
    </row>
    <row r="389" spans="1:17" s="90" customFormat="1" ht="60" customHeight="1" x14ac:dyDescent="0.15">
      <c r="A389" s="108" t="s">
        <v>495</v>
      </c>
      <c r="B389" s="190" t="s">
        <v>312</v>
      </c>
      <c r="C389" s="190"/>
      <c r="D389" s="190"/>
      <c r="E389" s="190"/>
      <c r="F389" s="190"/>
      <c r="G389" s="190"/>
      <c r="H389" s="190"/>
      <c r="I389" s="190"/>
      <c r="J389" s="190"/>
      <c r="K389" s="190"/>
      <c r="L389" s="190"/>
      <c r="M389" s="190"/>
      <c r="N389" s="190"/>
      <c r="O389" s="190"/>
      <c r="P389" s="247"/>
      <c r="Q389" s="248"/>
    </row>
    <row r="390" spans="1:17" s="90" customFormat="1" ht="12" x14ac:dyDescent="0.15"/>
    <row r="391" spans="1:17" s="90" customFormat="1" ht="12" x14ac:dyDescent="0.15">
      <c r="A391" s="140" t="s">
        <v>314</v>
      </c>
    </row>
    <row r="392" spans="1:17" s="90" customFormat="1" ht="82.5" customHeight="1" x14ac:dyDescent="0.15">
      <c r="A392" s="106" t="s">
        <v>150</v>
      </c>
      <c r="B392" s="213" t="s">
        <v>283</v>
      </c>
      <c r="C392" s="213"/>
      <c r="D392" s="213"/>
      <c r="E392" s="213"/>
      <c r="F392" s="213"/>
      <c r="G392" s="213"/>
      <c r="H392" s="213"/>
      <c r="I392" s="213"/>
      <c r="J392" s="213"/>
      <c r="K392" s="213"/>
      <c r="L392" s="213"/>
      <c r="M392" s="213"/>
      <c r="N392" s="213"/>
      <c r="O392" s="213"/>
      <c r="P392" s="182"/>
      <c r="Q392" s="183"/>
    </row>
    <row r="393" spans="1:17" s="90" customFormat="1" ht="22.5" customHeight="1" x14ac:dyDescent="0.15">
      <c r="A393" s="107" t="s">
        <v>151</v>
      </c>
      <c r="B393" s="204" t="s">
        <v>43</v>
      </c>
      <c r="C393" s="204"/>
      <c r="D393" s="204"/>
      <c r="E393" s="204"/>
      <c r="F393" s="204"/>
      <c r="G393" s="204"/>
      <c r="H393" s="204"/>
      <c r="I393" s="204"/>
      <c r="J393" s="204"/>
      <c r="K393" s="204"/>
      <c r="L393" s="204"/>
      <c r="M393" s="204"/>
      <c r="N393" s="204"/>
      <c r="O393" s="204"/>
      <c r="P393" s="216"/>
      <c r="Q393" s="217"/>
    </row>
    <row r="394" spans="1:17" s="90" customFormat="1" ht="30" customHeight="1" x14ac:dyDescent="0.15">
      <c r="A394" s="231" t="s">
        <v>285</v>
      </c>
      <c r="B394" s="204" t="s">
        <v>291</v>
      </c>
      <c r="C394" s="204"/>
      <c r="D394" s="204"/>
      <c r="E394" s="204"/>
      <c r="F394" s="204"/>
      <c r="G394" s="204"/>
      <c r="H394" s="204"/>
      <c r="I394" s="204"/>
      <c r="J394" s="204"/>
      <c r="K394" s="204"/>
      <c r="L394" s="204"/>
      <c r="M394" s="204"/>
      <c r="N394" s="204"/>
      <c r="O394" s="204"/>
      <c r="P394" s="216"/>
      <c r="Q394" s="217"/>
    </row>
    <row r="395" spans="1:17" s="90" customFormat="1" ht="60" customHeight="1" x14ac:dyDescent="0.15">
      <c r="A395" s="231"/>
      <c r="B395" s="238" t="s">
        <v>304</v>
      </c>
      <c r="C395" s="238"/>
      <c r="D395" s="238"/>
      <c r="E395" s="238"/>
      <c r="F395" s="238"/>
      <c r="G395" s="238"/>
      <c r="H395" s="238"/>
      <c r="I395" s="238"/>
      <c r="J395" s="238"/>
      <c r="K395" s="238"/>
      <c r="L395" s="238"/>
      <c r="M395" s="238"/>
      <c r="N395" s="238"/>
      <c r="O395" s="238"/>
      <c r="P395" s="216"/>
      <c r="Q395" s="217"/>
    </row>
    <row r="396" spans="1:17" s="90" customFormat="1" ht="30" customHeight="1" x14ac:dyDescent="0.15">
      <c r="A396" s="231"/>
      <c r="B396" s="204" t="s">
        <v>305</v>
      </c>
      <c r="C396" s="204"/>
      <c r="D396" s="204"/>
      <c r="E396" s="204"/>
      <c r="F396" s="204"/>
      <c r="G396" s="204"/>
      <c r="H396" s="204"/>
      <c r="I396" s="204"/>
      <c r="J396" s="204"/>
      <c r="K396" s="204"/>
      <c r="L396" s="204"/>
      <c r="M396" s="204"/>
      <c r="N396" s="204"/>
      <c r="O396" s="204"/>
      <c r="P396" s="216"/>
      <c r="Q396" s="217"/>
    </row>
    <row r="397" spans="1:17" s="90" customFormat="1" ht="45" customHeight="1" x14ac:dyDescent="0.15">
      <c r="A397" s="231"/>
      <c r="B397" s="204" t="s">
        <v>263</v>
      </c>
      <c r="C397" s="204"/>
      <c r="D397" s="204"/>
      <c r="E397" s="204"/>
      <c r="F397" s="204"/>
      <c r="G397" s="204"/>
      <c r="H397" s="204"/>
      <c r="I397" s="204"/>
      <c r="J397" s="204"/>
      <c r="K397" s="204"/>
      <c r="L397" s="204"/>
      <c r="M397" s="204"/>
      <c r="N397" s="204"/>
      <c r="O397" s="204"/>
      <c r="P397" s="216"/>
      <c r="Q397" s="217"/>
    </row>
    <row r="398" spans="1:17" s="90" customFormat="1" ht="30" customHeight="1" x14ac:dyDescent="0.15">
      <c r="A398" s="231" t="s">
        <v>284</v>
      </c>
      <c r="B398" s="204" t="s">
        <v>290</v>
      </c>
      <c r="C398" s="204"/>
      <c r="D398" s="204"/>
      <c r="E398" s="204"/>
      <c r="F398" s="204"/>
      <c r="G398" s="204"/>
      <c r="H398" s="204"/>
      <c r="I398" s="204"/>
      <c r="J398" s="204"/>
      <c r="K398" s="204"/>
      <c r="L398" s="204"/>
      <c r="M398" s="204"/>
      <c r="N398" s="204"/>
      <c r="O398" s="204"/>
      <c r="P398" s="216"/>
      <c r="Q398" s="217"/>
    </row>
    <row r="399" spans="1:17" s="90" customFormat="1" ht="30" customHeight="1" x14ac:dyDescent="0.15">
      <c r="A399" s="231"/>
      <c r="B399" s="163" t="s">
        <v>286</v>
      </c>
      <c r="C399" s="250" t="s">
        <v>292</v>
      </c>
      <c r="D399" s="250"/>
      <c r="E399" s="250"/>
      <c r="F399" s="250"/>
      <c r="G399" s="250"/>
      <c r="H399" s="250"/>
      <c r="I399" s="250"/>
      <c r="J399" s="250"/>
      <c r="K399" s="250"/>
      <c r="L399" s="250"/>
      <c r="M399" s="250"/>
      <c r="N399" s="250"/>
      <c r="O399" s="250"/>
      <c r="P399" s="216"/>
      <c r="Q399" s="217"/>
    </row>
    <row r="400" spans="1:17" s="90" customFormat="1" ht="30" customHeight="1" x14ac:dyDescent="0.15">
      <c r="A400" s="231"/>
      <c r="B400" s="163" t="s">
        <v>287</v>
      </c>
      <c r="C400" s="250" t="s">
        <v>293</v>
      </c>
      <c r="D400" s="250"/>
      <c r="E400" s="250"/>
      <c r="F400" s="250"/>
      <c r="G400" s="250"/>
      <c r="H400" s="250"/>
      <c r="I400" s="250"/>
      <c r="J400" s="250"/>
      <c r="K400" s="250"/>
      <c r="L400" s="250"/>
      <c r="M400" s="250"/>
      <c r="N400" s="250"/>
      <c r="O400" s="250"/>
      <c r="P400" s="216"/>
      <c r="Q400" s="217"/>
    </row>
    <row r="401" spans="1:17" s="90" customFormat="1" ht="30" customHeight="1" x14ac:dyDescent="0.15">
      <c r="A401" s="231"/>
      <c r="B401" s="163" t="s">
        <v>288</v>
      </c>
      <c r="C401" s="250" t="s">
        <v>294</v>
      </c>
      <c r="D401" s="250"/>
      <c r="E401" s="250"/>
      <c r="F401" s="250"/>
      <c r="G401" s="250"/>
      <c r="H401" s="250"/>
      <c r="I401" s="250"/>
      <c r="J401" s="250"/>
      <c r="K401" s="250"/>
      <c r="L401" s="250"/>
      <c r="M401" s="250"/>
      <c r="N401" s="250"/>
      <c r="O401" s="250"/>
      <c r="P401" s="216"/>
      <c r="Q401" s="217"/>
    </row>
    <row r="402" spans="1:17" s="90" customFormat="1" ht="30" customHeight="1" x14ac:dyDescent="0.15">
      <c r="A402" s="231"/>
      <c r="B402" s="163" t="s">
        <v>289</v>
      </c>
      <c r="C402" s="250" t="s">
        <v>306</v>
      </c>
      <c r="D402" s="250"/>
      <c r="E402" s="250"/>
      <c r="F402" s="250"/>
      <c r="G402" s="250"/>
      <c r="H402" s="250"/>
      <c r="I402" s="250"/>
      <c r="J402" s="250"/>
      <c r="K402" s="250"/>
      <c r="L402" s="250"/>
      <c r="M402" s="250"/>
      <c r="N402" s="250"/>
      <c r="O402" s="250"/>
      <c r="P402" s="216"/>
      <c r="Q402" s="217"/>
    </row>
    <row r="403" spans="1:17" s="90" customFormat="1" ht="29.25" customHeight="1" x14ac:dyDescent="0.15">
      <c r="A403" s="232"/>
      <c r="B403" s="164" t="s">
        <v>346</v>
      </c>
      <c r="C403" s="285" t="s">
        <v>307</v>
      </c>
      <c r="D403" s="285"/>
      <c r="E403" s="285"/>
      <c r="F403" s="285"/>
      <c r="G403" s="285"/>
      <c r="H403" s="285"/>
      <c r="I403" s="285"/>
      <c r="J403" s="285"/>
      <c r="K403" s="285"/>
      <c r="L403" s="285"/>
      <c r="M403" s="285"/>
      <c r="N403" s="285"/>
      <c r="O403" s="285"/>
      <c r="P403" s="247"/>
      <c r="Q403" s="248"/>
    </row>
    <row r="404" spans="1:17" s="90" customFormat="1" ht="13.5" customHeight="1" x14ac:dyDescent="0.15">
      <c r="B404" s="165"/>
      <c r="C404" s="161"/>
      <c r="D404" s="161"/>
      <c r="E404" s="161"/>
      <c r="F404" s="161"/>
      <c r="G404" s="161"/>
      <c r="H404" s="161"/>
      <c r="I404" s="161"/>
      <c r="J404" s="161"/>
      <c r="K404" s="161"/>
      <c r="L404" s="161"/>
      <c r="M404" s="161"/>
      <c r="N404" s="161"/>
      <c r="O404" s="161"/>
      <c r="P404" s="156"/>
      <c r="Q404" s="156"/>
    </row>
    <row r="405" spans="1:17" s="117" customFormat="1" ht="12" x14ac:dyDescent="0.15">
      <c r="A405" s="140" t="s">
        <v>341</v>
      </c>
      <c r="B405" s="165"/>
      <c r="C405" s="161"/>
      <c r="D405" s="161"/>
      <c r="E405" s="161"/>
      <c r="F405" s="161"/>
      <c r="G405" s="161"/>
      <c r="H405" s="161"/>
      <c r="I405" s="161"/>
      <c r="J405" s="161"/>
      <c r="K405" s="161"/>
      <c r="L405" s="161"/>
      <c r="M405" s="161"/>
      <c r="N405" s="161"/>
      <c r="O405" s="161"/>
      <c r="P405" s="156"/>
      <c r="Q405" s="156"/>
    </row>
    <row r="406" spans="1:17" s="90" customFormat="1" ht="60" customHeight="1" x14ac:dyDescent="0.15">
      <c r="A406" s="100" t="s">
        <v>64</v>
      </c>
      <c r="B406" s="378" t="s">
        <v>498</v>
      </c>
      <c r="C406" s="378"/>
      <c r="D406" s="378"/>
      <c r="E406" s="378"/>
      <c r="F406" s="378"/>
      <c r="G406" s="378"/>
      <c r="H406" s="378"/>
      <c r="I406" s="378"/>
      <c r="J406" s="378"/>
      <c r="K406" s="378"/>
      <c r="L406" s="378"/>
      <c r="M406" s="378"/>
      <c r="N406" s="378"/>
      <c r="O406" s="378"/>
      <c r="P406" s="194"/>
      <c r="Q406" s="195"/>
    </row>
    <row r="407" spans="1:17" s="90" customFormat="1" ht="13.5" customHeight="1" x14ac:dyDescent="0.15">
      <c r="B407" s="165"/>
      <c r="C407" s="161"/>
      <c r="D407" s="161"/>
      <c r="E407" s="161"/>
      <c r="F407" s="161"/>
      <c r="G407" s="161"/>
      <c r="H407" s="161"/>
      <c r="I407" s="161"/>
      <c r="J407" s="161"/>
      <c r="K407" s="161"/>
      <c r="L407" s="161"/>
      <c r="M407" s="161"/>
      <c r="N407" s="161"/>
      <c r="O407" s="161"/>
      <c r="P407" s="156"/>
      <c r="Q407" s="156"/>
    </row>
    <row r="408" spans="1:17" s="90" customFormat="1" ht="12" x14ac:dyDescent="0.15">
      <c r="A408" s="112"/>
      <c r="B408" s="112"/>
      <c r="C408" s="112"/>
      <c r="D408" s="112"/>
      <c r="E408" s="112"/>
      <c r="F408" s="112"/>
      <c r="G408" s="112"/>
      <c r="H408" s="112"/>
      <c r="I408" s="112"/>
      <c r="J408" s="112"/>
      <c r="K408" s="112"/>
      <c r="L408" s="112"/>
      <c r="M408" s="112"/>
      <c r="N408" s="112"/>
      <c r="O408" s="112"/>
    </row>
    <row r="409" spans="1:17" s="90" customFormat="1" ht="12" x14ac:dyDescent="0.15">
      <c r="A409" s="140" t="s">
        <v>364</v>
      </c>
      <c r="B409" s="118"/>
      <c r="C409" s="118"/>
      <c r="D409" s="118"/>
      <c r="E409" s="118"/>
      <c r="F409" s="118"/>
      <c r="G409" s="118"/>
      <c r="H409" s="118"/>
      <c r="I409" s="118"/>
      <c r="J409" s="118"/>
      <c r="K409" s="118"/>
      <c r="L409" s="118"/>
      <c r="M409" s="118"/>
      <c r="N409" s="118"/>
      <c r="O409" s="118"/>
      <c r="P409" s="117"/>
      <c r="Q409" s="117"/>
    </row>
    <row r="410" spans="1:17" s="90" customFormat="1" ht="45" customHeight="1" x14ac:dyDescent="0.15">
      <c r="A410" s="106" t="s">
        <v>150</v>
      </c>
      <c r="B410" s="249" t="s">
        <v>44</v>
      </c>
      <c r="C410" s="249"/>
      <c r="D410" s="249"/>
      <c r="E410" s="249"/>
      <c r="F410" s="249"/>
      <c r="G410" s="249"/>
      <c r="H410" s="249"/>
      <c r="I410" s="249"/>
      <c r="J410" s="249"/>
      <c r="K410" s="249"/>
      <c r="L410" s="249"/>
      <c r="M410" s="249"/>
      <c r="N410" s="249"/>
      <c r="O410" s="249"/>
      <c r="P410" s="182"/>
      <c r="Q410" s="183"/>
    </row>
    <row r="411" spans="1:17" s="90" customFormat="1" ht="22.5" customHeight="1" x14ac:dyDescent="0.15">
      <c r="A411" s="107" t="s">
        <v>151</v>
      </c>
      <c r="B411" s="204" t="s">
        <v>45</v>
      </c>
      <c r="C411" s="204"/>
      <c r="D411" s="204"/>
      <c r="E411" s="204"/>
      <c r="F411" s="204"/>
      <c r="G411" s="204"/>
      <c r="H411" s="204"/>
      <c r="I411" s="204"/>
      <c r="J411" s="204"/>
      <c r="K411" s="204"/>
      <c r="L411" s="204"/>
      <c r="M411" s="204"/>
      <c r="N411" s="204"/>
      <c r="O411" s="204"/>
      <c r="P411" s="216"/>
      <c r="Q411" s="217"/>
    </row>
    <row r="412" spans="1:17" s="90" customFormat="1" ht="45" customHeight="1" x14ac:dyDescent="0.15">
      <c r="A412" s="107" t="s">
        <v>152</v>
      </c>
      <c r="B412" s="204" t="s">
        <v>46</v>
      </c>
      <c r="C412" s="204"/>
      <c r="D412" s="204"/>
      <c r="E412" s="204"/>
      <c r="F412" s="204"/>
      <c r="G412" s="204"/>
      <c r="H412" s="204"/>
      <c r="I412" s="204"/>
      <c r="J412" s="204"/>
      <c r="K412" s="204"/>
      <c r="L412" s="204"/>
      <c r="M412" s="204"/>
      <c r="N412" s="204"/>
      <c r="O412" s="204"/>
      <c r="P412" s="216"/>
      <c r="Q412" s="217"/>
    </row>
    <row r="413" spans="1:17" s="90" customFormat="1" ht="30" customHeight="1" x14ac:dyDescent="0.15">
      <c r="A413" s="108" t="s">
        <v>153</v>
      </c>
      <c r="B413" s="265" t="s">
        <v>47</v>
      </c>
      <c r="C413" s="265"/>
      <c r="D413" s="265"/>
      <c r="E413" s="265"/>
      <c r="F413" s="265"/>
      <c r="G413" s="265"/>
      <c r="H413" s="265"/>
      <c r="I413" s="265"/>
      <c r="J413" s="265"/>
      <c r="K413" s="265"/>
      <c r="L413" s="265"/>
      <c r="M413" s="265"/>
      <c r="N413" s="265"/>
      <c r="O413" s="265"/>
      <c r="P413" s="247"/>
      <c r="Q413" s="248"/>
    </row>
    <row r="414" spans="1:17" s="90" customFormat="1" ht="12" x14ac:dyDescent="0.15">
      <c r="A414" s="134"/>
      <c r="B414" s="135"/>
      <c r="C414" s="135"/>
      <c r="D414" s="135"/>
      <c r="E414" s="135"/>
      <c r="F414" s="135"/>
      <c r="G414" s="135"/>
      <c r="H414" s="135"/>
      <c r="I414" s="135"/>
      <c r="J414" s="135"/>
      <c r="K414" s="135"/>
      <c r="L414" s="135"/>
      <c r="M414" s="135"/>
      <c r="N414" s="135"/>
      <c r="O414" s="135"/>
      <c r="P414" s="156"/>
      <c r="Q414" s="156"/>
    </row>
    <row r="415" spans="1:17" s="90" customFormat="1" ht="12" x14ac:dyDescent="0.15">
      <c r="A415" s="140" t="s">
        <v>365</v>
      </c>
      <c r="B415" s="118"/>
      <c r="C415" s="118"/>
      <c r="D415" s="118"/>
      <c r="E415" s="118"/>
      <c r="F415" s="118"/>
      <c r="G415" s="118"/>
      <c r="H415" s="118"/>
      <c r="I415" s="118"/>
      <c r="J415" s="118"/>
      <c r="K415" s="118"/>
      <c r="L415" s="118"/>
      <c r="M415" s="118"/>
      <c r="N415" s="118"/>
      <c r="O415" s="118"/>
      <c r="P415" s="117"/>
      <c r="Q415" s="117"/>
    </row>
    <row r="416" spans="1:17" s="90" customFormat="1" ht="60" customHeight="1" x14ac:dyDescent="0.15">
      <c r="A416" s="106" t="s">
        <v>64</v>
      </c>
      <c r="B416" s="249" t="s">
        <v>295</v>
      </c>
      <c r="C416" s="249"/>
      <c r="D416" s="249"/>
      <c r="E416" s="249"/>
      <c r="F416" s="249"/>
      <c r="G416" s="249"/>
      <c r="H416" s="249"/>
      <c r="I416" s="249"/>
      <c r="J416" s="249"/>
      <c r="K416" s="249"/>
      <c r="L416" s="249"/>
      <c r="M416" s="249"/>
      <c r="N416" s="249"/>
      <c r="O416" s="249"/>
      <c r="P416" s="182"/>
      <c r="Q416" s="183"/>
    </row>
    <row r="417" spans="1:17" s="90" customFormat="1" ht="82.5" customHeight="1" x14ac:dyDescent="0.15">
      <c r="A417" s="107" t="s">
        <v>34</v>
      </c>
      <c r="B417" s="204" t="s">
        <v>298</v>
      </c>
      <c r="C417" s="204"/>
      <c r="D417" s="204"/>
      <c r="E417" s="204"/>
      <c r="F417" s="204"/>
      <c r="G417" s="204"/>
      <c r="H417" s="204"/>
      <c r="I417" s="204"/>
      <c r="J417" s="204"/>
      <c r="K417" s="204"/>
      <c r="L417" s="204"/>
      <c r="M417" s="204"/>
      <c r="N417" s="204"/>
      <c r="O417" s="204"/>
      <c r="P417" s="216"/>
      <c r="Q417" s="217"/>
    </row>
    <row r="418" spans="1:17" s="90" customFormat="1" ht="30" customHeight="1" x14ac:dyDescent="0.15">
      <c r="A418" s="231" t="s">
        <v>297</v>
      </c>
      <c r="B418" s="250" t="s">
        <v>296</v>
      </c>
      <c r="C418" s="250"/>
      <c r="D418" s="250"/>
      <c r="E418" s="250"/>
      <c r="F418" s="250"/>
      <c r="G418" s="250"/>
      <c r="H418" s="250"/>
      <c r="I418" s="250"/>
      <c r="J418" s="250"/>
      <c r="K418" s="250"/>
      <c r="L418" s="250"/>
      <c r="M418" s="250"/>
      <c r="N418" s="250"/>
      <c r="O418" s="250"/>
      <c r="P418" s="216"/>
      <c r="Q418" s="217"/>
    </row>
    <row r="419" spans="1:17" s="90" customFormat="1" ht="82.5" customHeight="1" x14ac:dyDescent="0.15">
      <c r="A419" s="232"/>
      <c r="B419" s="386" t="s">
        <v>499</v>
      </c>
      <c r="C419" s="387"/>
      <c r="D419" s="387"/>
      <c r="E419" s="387"/>
      <c r="F419" s="387"/>
      <c r="G419" s="387"/>
      <c r="H419" s="387"/>
      <c r="I419" s="387"/>
      <c r="J419" s="387"/>
      <c r="K419" s="387"/>
      <c r="L419" s="387"/>
      <c r="M419" s="387"/>
      <c r="N419" s="387"/>
      <c r="O419" s="388"/>
      <c r="P419" s="247"/>
      <c r="Q419" s="248"/>
    </row>
    <row r="420" spans="1:17" s="90" customFormat="1" ht="12" x14ac:dyDescent="0.15"/>
    <row r="421" spans="1:17" s="90" customFormat="1" ht="20.100000000000001" customHeight="1" x14ac:dyDescent="0.15">
      <c r="A421" s="140" t="s">
        <v>366</v>
      </c>
    </row>
    <row r="422" spans="1:17" s="90" customFormat="1" ht="30" customHeight="1" x14ac:dyDescent="0.15">
      <c r="A422" s="166" t="s">
        <v>150</v>
      </c>
      <c r="B422" s="218" t="s">
        <v>147</v>
      </c>
      <c r="C422" s="218"/>
      <c r="D422" s="218"/>
      <c r="E422" s="218"/>
      <c r="F422" s="218"/>
      <c r="G422" s="218"/>
      <c r="H422" s="218"/>
      <c r="I422" s="218"/>
      <c r="J422" s="218"/>
      <c r="K422" s="218"/>
      <c r="L422" s="218"/>
      <c r="M422" s="218"/>
      <c r="N422" s="218"/>
      <c r="O422" s="218"/>
      <c r="P422" s="194"/>
      <c r="Q422" s="195"/>
    </row>
    <row r="423" spans="1:17" s="90" customFormat="1" ht="13.5" customHeight="1" x14ac:dyDescent="0.15">
      <c r="A423" s="112"/>
    </row>
    <row r="424" spans="1:17" s="90" customFormat="1" ht="12" x14ac:dyDescent="0.15">
      <c r="A424" s="140" t="s">
        <v>367</v>
      </c>
    </row>
    <row r="425" spans="1:17" s="90" customFormat="1" ht="60" customHeight="1" x14ac:dyDescent="0.15">
      <c r="A425" s="106" t="s">
        <v>150</v>
      </c>
      <c r="B425" s="213" t="s">
        <v>264</v>
      </c>
      <c r="C425" s="213"/>
      <c r="D425" s="213"/>
      <c r="E425" s="213"/>
      <c r="F425" s="213"/>
      <c r="G425" s="213"/>
      <c r="H425" s="213"/>
      <c r="I425" s="213"/>
      <c r="J425" s="213"/>
      <c r="K425" s="213"/>
      <c r="L425" s="213"/>
      <c r="M425" s="213"/>
      <c r="N425" s="213"/>
      <c r="O425" s="213"/>
      <c r="P425" s="182"/>
      <c r="Q425" s="183"/>
    </row>
    <row r="426" spans="1:17" s="90" customFormat="1" ht="22.5" customHeight="1" x14ac:dyDescent="0.15">
      <c r="A426" s="231" t="s">
        <v>151</v>
      </c>
      <c r="B426" s="204" t="s">
        <v>430</v>
      </c>
      <c r="C426" s="204"/>
      <c r="D426" s="204"/>
      <c r="E426" s="204"/>
      <c r="F426" s="204"/>
      <c r="G426" s="204"/>
      <c r="H426" s="204"/>
      <c r="I426" s="204"/>
      <c r="J426" s="204"/>
      <c r="K426" s="204"/>
      <c r="L426" s="204"/>
      <c r="M426" s="204"/>
      <c r="N426" s="204"/>
      <c r="O426" s="204"/>
      <c r="P426" s="216"/>
      <c r="Q426" s="217"/>
    </row>
    <row r="427" spans="1:17" s="90" customFormat="1" ht="22.5" customHeight="1" x14ac:dyDescent="0.15">
      <c r="A427" s="231"/>
      <c r="B427" s="204" t="s">
        <v>139</v>
      </c>
      <c r="C427" s="204"/>
      <c r="D427" s="204"/>
      <c r="E427" s="204"/>
      <c r="F427" s="204"/>
      <c r="G427" s="204"/>
      <c r="H427" s="204"/>
      <c r="I427" s="204"/>
      <c r="J427" s="204"/>
      <c r="K427" s="204"/>
      <c r="L427" s="204"/>
      <c r="M427" s="204"/>
      <c r="N427" s="204"/>
      <c r="O427" s="204"/>
      <c r="P427" s="216"/>
      <c r="Q427" s="217"/>
    </row>
    <row r="428" spans="1:17" s="90" customFormat="1" ht="30" customHeight="1" x14ac:dyDescent="0.15">
      <c r="A428" s="232"/>
      <c r="B428" s="265" t="s">
        <v>431</v>
      </c>
      <c r="C428" s="265"/>
      <c r="D428" s="265"/>
      <c r="E428" s="265"/>
      <c r="F428" s="265"/>
      <c r="G428" s="265"/>
      <c r="H428" s="265"/>
      <c r="I428" s="265"/>
      <c r="J428" s="265"/>
      <c r="K428" s="265"/>
      <c r="L428" s="265"/>
      <c r="M428" s="265"/>
      <c r="N428" s="265"/>
      <c r="O428" s="265"/>
      <c r="P428" s="247"/>
      <c r="Q428" s="248"/>
    </row>
    <row r="429" spans="1:17" s="90" customFormat="1" ht="12" x14ac:dyDescent="0.15"/>
    <row r="430" spans="1:17" s="90" customFormat="1" ht="12" x14ac:dyDescent="0.15">
      <c r="A430" s="140" t="s">
        <v>368</v>
      </c>
    </row>
    <row r="431" spans="1:17" s="90" customFormat="1" ht="60" customHeight="1" x14ac:dyDescent="0.15">
      <c r="A431" s="106" t="s">
        <v>150</v>
      </c>
      <c r="B431" s="213" t="s">
        <v>265</v>
      </c>
      <c r="C431" s="213"/>
      <c r="D431" s="213"/>
      <c r="E431" s="213"/>
      <c r="F431" s="213"/>
      <c r="G431" s="213"/>
      <c r="H431" s="213"/>
      <c r="I431" s="213"/>
      <c r="J431" s="213"/>
      <c r="K431" s="213"/>
      <c r="L431" s="213"/>
      <c r="M431" s="213"/>
      <c r="N431" s="213"/>
      <c r="O431" s="213"/>
      <c r="P431" s="182"/>
      <c r="Q431" s="183"/>
    </row>
    <row r="432" spans="1:17" s="90" customFormat="1" ht="22.5" customHeight="1" x14ac:dyDescent="0.15">
      <c r="A432" s="107" t="s">
        <v>151</v>
      </c>
      <c r="B432" s="204" t="s">
        <v>148</v>
      </c>
      <c r="C432" s="204"/>
      <c r="D432" s="204"/>
      <c r="E432" s="204"/>
      <c r="F432" s="204"/>
      <c r="G432" s="204"/>
      <c r="H432" s="204"/>
      <c r="I432" s="204"/>
      <c r="J432" s="204"/>
      <c r="K432" s="204"/>
      <c r="L432" s="204"/>
      <c r="M432" s="204"/>
      <c r="N432" s="204"/>
      <c r="O432" s="204"/>
      <c r="P432" s="216"/>
      <c r="Q432" s="217"/>
    </row>
    <row r="433" spans="1:17" s="90" customFormat="1" ht="22.5" customHeight="1" x14ac:dyDescent="0.15">
      <c r="A433" s="108" t="s">
        <v>152</v>
      </c>
      <c r="B433" s="265" t="s">
        <v>149</v>
      </c>
      <c r="C433" s="265"/>
      <c r="D433" s="265"/>
      <c r="E433" s="265"/>
      <c r="F433" s="265"/>
      <c r="G433" s="265"/>
      <c r="H433" s="265"/>
      <c r="I433" s="265"/>
      <c r="J433" s="265"/>
      <c r="K433" s="265"/>
      <c r="L433" s="265"/>
      <c r="M433" s="265"/>
      <c r="N433" s="265"/>
      <c r="O433" s="265"/>
      <c r="P433" s="247"/>
      <c r="Q433" s="248"/>
    </row>
    <row r="434" spans="1:17" s="90" customFormat="1" ht="15" customHeight="1" x14ac:dyDescent="0.15">
      <c r="A434" s="90" t="s">
        <v>76</v>
      </c>
    </row>
    <row r="435" spans="1:17" s="90" customFormat="1" ht="15" customHeight="1" x14ac:dyDescent="0.15">
      <c r="A435" s="98" t="s">
        <v>140</v>
      </c>
    </row>
    <row r="436" spans="1:17" s="90" customFormat="1" ht="15" customHeight="1" x14ac:dyDescent="0.15">
      <c r="A436" s="98" t="s">
        <v>510</v>
      </c>
    </row>
    <row r="437" spans="1:17" s="90" customFormat="1" ht="30" customHeight="1" x14ac:dyDescent="0.15">
      <c r="A437" s="106" t="s">
        <v>460</v>
      </c>
      <c r="B437" s="181" t="s">
        <v>500</v>
      </c>
      <c r="C437" s="181"/>
      <c r="D437" s="181"/>
      <c r="E437" s="181"/>
      <c r="F437" s="181"/>
      <c r="G437" s="181"/>
      <c r="H437" s="181"/>
      <c r="I437" s="181"/>
      <c r="J437" s="181"/>
      <c r="K437" s="181"/>
      <c r="L437" s="181"/>
      <c r="M437" s="181"/>
      <c r="N437" s="181"/>
      <c r="O437" s="181"/>
      <c r="P437" s="182"/>
      <c r="Q437" s="183"/>
    </row>
    <row r="438" spans="1:17" s="90" customFormat="1" ht="45" customHeight="1" x14ac:dyDescent="0.15">
      <c r="A438" s="107" t="s">
        <v>461</v>
      </c>
      <c r="B438" s="236" t="s">
        <v>501</v>
      </c>
      <c r="C438" s="236"/>
      <c r="D438" s="236"/>
      <c r="E438" s="236"/>
      <c r="F438" s="236"/>
      <c r="G438" s="236"/>
      <c r="H438" s="236"/>
      <c r="I438" s="236"/>
      <c r="J438" s="236"/>
      <c r="K438" s="236"/>
      <c r="L438" s="236"/>
      <c r="M438" s="236"/>
      <c r="N438" s="236"/>
      <c r="O438" s="236"/>
      <c r="P438" s="216"/>
      <c r="Q438" s="217"/>
    </row>
    <row r="439" spans="1:17" s="90" customFormat="1" ht="30" customHeight="1" x14ac:dyDescent="0.15">
      <c r="A439" s="232" t="s">
        <v>502</v>
      </c>
      <c r="B439" s="245" t="s">
        <v>536</v>
      </c>
      <c r="C439" s="245"/>
      <c r="D439" s="245"/>
      <c r="E439" s="245"/>
      <c r="F439" s="245"/>
      <c r="G439" s="245"/>
      <c r="H439" s="245"/>
      <c r="I439" s="245"/>
      <c r="J439" s="245"/>
      <c r="K439" s="245"/>
      <c r="L439" s="245"/>
      <c r="M439" s="245"/>
      <c r="N439" s="245"/>
      <c r="O439" s="245"/>
      <c r="P439" s="305"/>
      <c r="Q439" s="306"/>
    </row>
    <row r="440" spans="1:17" s="90" customFormat="1" ht="12" x14ac:dyDescent="0.15">
      <c r="A440" s="244"/>
      <c r="B440" s="245" t="s">
        <v>37</v>
      </c>
      <c r="C440" s="245"/>
      <c r="D440" s="245"/>
      <c r="E440" s="245"/>
      <c r="F440" s="245"/>
      <c r="G440" s="245"/>
      <c r="H440" s="245"/>
      <c r="I440" s="245"/>
      <c r="J440" s="245"/>
      <c r="K440" s="245"/>
      <c r="L440" s="245"/>
      <c r="M440" s="245"/>
      <c r="N440" s="245"/>
      <c r="O440" s="245"/>
      <c r="P440" s="307"/>
      <c r="Q440" s="308"/>
    </row>
    <row r="441" spans="1:17" s="90" customFormat="1" ht="12" x14ac:dyDescent="0.15">
      <c r="A441" s="244"/>
      <c r="B441" s="246" t="s">
        <v>38</v>
      </c>
      <c r="C441" s="246"/>
      <c r="D441" s="246"/>
      <c r="E441" s="246"/>
      <c r="F441" s="246"/>
      <c r="G441" s="246"/>
      <c r="H441" s="246"/>
      <c r="I441" s="246"/>
      <c r="J441" s="246"/>
      <c r="K441" s="246"/>
      <c r="L441" s="246"/>
      <c r="M441" s="246"/>
      <c r="N441" s="246"/>
      <c r="O441" s="246"/>
      <c r="P441" s="307"/>
      <c r="Q441" s="308"/>
    </row>
    <row r="442" spans="1:17" s="90" customFormat="1" ht="12" x14ac:dyDescent="0.15">
      <c r="A442" s="244"/>
      <c r="B442" s="245" t="s">
        <v>141</v>
      </c>
      <c r="C442" s="245"/>
      <c r="D442" s="245"/>
      <c r="E442" s="245"/>
      <c r="F442" s="245"/>
      <c r="G442" s="245"/>
      <c r="H442" s="245"/>
      <c r="I442" s="245"/>
      <c r="J442" s="245"/>
      <c r="K442" s="245"/>
      <c r="L442" s="245"/>
      <c r="M442" s="245"/>
      <c r="N442" s="245"/>
      <c r="O442" s="245"/>
      <c r="P442" s="307"/>
      <c r="Q442" s="308"/>
    </row>
    <row r="443" spans="1:17" s="90" customFormat="1" ht="12" x14ac:dyDescent="0.15">
      <c r="A443" s="244"/>
      <c r="B443" s="245" t="s">
        <v>142</v>
      </c>
      <c r="C443" s="245"/>
      <c r="D443" s="245"/>
      <c r="E443" s="245"/>
      <c r="F443" s="245"/>
      <c r="G443" s="245"/>
      <c r="H443" s="245"/>
      <c r="I443" s="245"/>
      <c r="J443" s="245"/>
      <c r="K443" s="245"/>
      <c r="L443" s="245"/>
      <c r="M443" s="245"/>
      <c r="N443" s="245"/>
      <c r="O443" s="245"/>
      <c r="P443" s="307"/>
      <c r="Q443" s="308"/>
    </row>
    <row r="444" spans="1:17" s="90" customFormat="1" ht="12" x14ac:dyDescent="0.15">
      <c r="A444" s="244"/>
      <c r="B444" s="167"/>
      <c r="C444" s="167"/>
      <c r="D444" s="167"/>
      <c r="E444" s="167"/>
      <c r="F444" s="167"/>
      <c r="G444" s="167"/>
      <c r="H444" s="167"/>
      <c r="I444" s="167"/>
      <c r="J444" s="167"/>
      <c r="K444" s="167"/>
      <c r="L444" s="167"/>
      <c r="M444" s="167"/>
      <c r="N444" s="167"/>
      <c r="O444" s="167"/>
      <c r="P444" s="307"/>
      <c r="Q444" s="308"/>
    </row>
    <row r="445" spans="1:17" s="90" customFormat="1" ht="80.25" customHeight="1" x14ac:dyDescent="0.15">
      <c r="A445" s="244"/>
      <c r="B445" s="245" t="s">
        <v>39</v>
      </c>
      <c r="C445" s="245"/>
      <c r="D445" s="245"/>
      <c r="E445" s="245"/>
      <c r="F445" s="245"/>
      <c r="G445" s="245"/>
      <c r="H445" s="245"/>
      <c r="I445" s="245"/>
      <c r="J445" s="245"/>
      <c r="K445" s="245"/>
      <c r="L445" s="245"/>
      <c r="M445" s="245"/>
      <c r="N445" s="245"/>
      <c r="O445" s="245"/>
      <c r="P445" s="307"/>
      <c r="Q445" s="308"/>
    </row>
    <row r="446" spans="1:17" s="90" customFormat="1" ht="38.25" customHeight="1" x14ac:dyDescent="0.15">
      <c r="A446" s="230"/>
      <c r="B446" s="245" t="s">
        <v>33</v>
      </c>
      <c r="C446" s="245"/>
      <c r="D446" s="245"/>
      <c r="E446" s="245"/>
      <c r="F446" s="245"/>
      <c r="G446" s="245"/>
      <c r="H446" s="245"/>
      <c r="I446" s="245"/>
      <c r="J446" s="245"/>
      <c r="K446" s="245"/>
      <c r="L446" s="245"/>
      <c r="M446" s="245"/>
      <c r="N446" s="245"/>
      <c r="O446" s="245"/>
      <c r="P446" s="309"/>
      <c r="Q446" s="310"/>
    </row>
    <row r="447" spans="1:17" s="90" customFormat="1" ht="45" customHeight="1" x14ac:dyDescent="0.15">
      <c r="A447" s="107" t="s">
        <v>503</v>
      </c>
      <c r="B447" s="236" t="s">
        <v>506</v>
      </c>
      <c r="C447" s="236"/>
      <c r="D447" s="236"/>
      <c r="E447" s="236"/>
      <c r="F447" s="236"/>
      <c r="G447" s="236"/>
      <c r="H447" s="236"/>
      <c r="I447" s="236"/>
      <c r="J447" s="236"/>
      <c r="K447" s="236"/>
      <c r="L447" s="236"/>
      <c r="M447" s="236"/>
      <c r="N447" s="236"/>
      <c r="O447" s="236"/>
      <c r="P447" s="216"/>
      <c r="Q447" s="217"/>
    </row>
    <row r="448" spans="1:17" s="90" customFormat="1" ht="45" customHeight="1" x14ac:dyDescent="0.15">
      <c r="A448" s="107" t="s">
        <v>504</v>
      </c>
      <c r="B448" s="236" t="s">
        <v>507</v>
      </c>
      <c r="C448" s="236"/>
      <c r="D448" s="236"/>
      <c r="E448" s="236"/>
      <c r="F448" s="236"/>
      <c r="G448" s="236"/>
      <c r="H448" s="236"/>
      <c r="I448" s="236"/>
      <c r="J448" s="236"/>
      <c r="K448" s="236"/>
      <c r="L448" s="236"/>
      <c r="M448" s="236"/>
      <c r="N448" s="236"/>
      <c r="O448" s="236"/>
      <c r="P448" s="216"/>
      <c r="Q448" s="217"/>
    </row>
    <row r="449" spans="1:17" s="90" customFormat="1" ht="180" customHeight="1" x14ac:dyDescent="0.15">
      <c r="A449" s="175" t="s">
        <v>505</v>
      </c>
      <c r="B449" s="190" t="s">
        <v>508</v>
      </c>
      <c r="C449" s="190"/>
      <c r="D449" s="190"/>
      <c r="E449" s="190"/>
      <c r="F449" s="190"/>
      <c r="G449" s="190"/>
      <c r="H449" s="190"/>
      <c r="I449" s="190"/>
      <c r="J449" s="190"/>
      <c r="K449" s="190"/>
      <c r="L449" s="190"/>
      <c r="M449" s="190"/>
      <c r="N449" s="190"/>
      <c r="O449" s="190"/>
      <c r="P449" s="247"/>
      <c r="Q449" s="248"/>
    </row>
    <row r="450" spans="1:17" s="90" customFormat="1" ht="12" x14ac:dyDescent="0.15"/>
    <row r="451" spans="1:17" s="90" customFormat="1" ht="12" x14ac:dyDescent="0.15">
      <c r="A451" s="98" t="s">
        <v>511</v>
      </c>
    </row>
    <row r="452" spans="1:17" s="90" customFormat="1" ht="94.5" customHeight="1" x14ac:dyDescent="0.15">
      <c r="A452" s="106" t="s">
        <v>150</v>
      </c>
      <c r="B452" s="261" t="s">
        <v>509</v>
      </c>
      <c r="C452" s="261"/>
      <c r="D452" s="261"/>
      <c r="E452" s="261"/>
      <c r="F452" s="261"/>
      <c r="G452" s="261"/>
      <c r="H452" s="261"/>
      <c r="I452" s="261"/>
      <c r="J452" s="261"/>
      <c r="K452" s="261"/>
      <c r="L452" s="261"/>
      <c r="M452" s="261"/>
      <c r="N452" s="261"/>
      <c r="O452" s="261"/>
      <c r="P452" s="182"/>
      <c r="Q452" s="183"/>
    </row>
    <row r="453" spans="1:17" s="90" customFormat="1" ht="49.5" customHeight="1" x14ac:dyDescent="0.15">
      <c r="A453" s="108" t="s">
        <v>151</v>
      </c>
      <c r="B453" s="286" t="s">
        <v>363</v>
      </c>
      <c r="C453" s="286"/>
      <c r="D453" s="286"/>
      <c r="E453" s="286"/>
      <c r="F453" s="286"/>
      <c r="G453" s="286"/>
      <c r="H453" s="286"/>
      <c r="I453" s="286"/>
      <c r="J453" s="286"/>
      <c r="K453" s="286"/>
      <c r="L453" s="286"/>
      <c r="M453" s="286"/>
      <c r="N453" s="286"/>
      <c r="O453" s="286"/>
      <c r="P453" s="247"/>
      <c r="Q453" s="248"/>
    </row>
    <row r="454" spans="1:17" s="90" customFormat="1" ht="12" x14ac:dyDescent="0.15"/>
    <row r="455" spans="1:17" s="90" customFormat="1" ht="12" x14ac:dyDescent="0.15">
      <c r="A455" s="98" t="s">
        <v>513</v>
      </c>
    </row>
    <row r="456" spans="1:17" s="90" customFormat="1" ht="22.5" customHeight="1" x14ac:dyDescent="0.15">
      <c r="A456" s="173" t="s">
        <v>460</v>
      </c>
      <c r="B456" s="181" t="s">
        <v>515</v>
      </c>
      <c r="C456" s="181"/>
      <c r="D456" s="181"/>
      <c r="E456" s="181"/>
      <c r="F456" s="181"/>
      <c r="G456" s="181"/>
      <c r="H456" s="181"/>
      <c r="I456" s="181"/>
      <c r="J456" s="181"/>
      <c r="K456" s="181"/>
      <c r="L456" s="181"/>
      <c r="M456" s="181"/>
      <c r="N456" s="181"/>
      <c r="O456" s="181"/>
      <c r="P456" s="182"/>
      <c r="Q456" s="183"/>
    </row>
    <row r="457" spans="1:17" s="90" customFormat="1" ht="22.5" customHeight="1" x14ac:dyDescent="0.15">
      <c r="A457" s="174" t="s">
        <v>512</v>
      </c>
      <c r="B457" s="189" t="s">
        <v>516</v>
      </c>
      <c r="C457" s="189"/>
      <c r="D457" s="189"/>
      <c r="E457" s="189"/>
      <c r="F457" s="189"/>
      <c r="G457" s="189"/>
      <c r="H457" s="189"/>
      <c r="I457" s="189"/>
      <c r="J457" s="189"/>
      <c r="K457" s="189"/>
      <c r="L457" s="189"/>
      <c r="M457" s="189"/>
      <c r="N457" s="189"/>
      <c r="O457" s="189"/>
      <c r="P457" s="191"/>
      <c r="Q457" s="192"/>
    </row>
    <row r="458" spans="1:17" s="90" customFormat="1" ht="30" customHeight="1" x14ac:dyDescent="0.15">
      <c r="A458" s="175" t="s">
        <v>462</v>
      </c>
      <c r="B458" s="190" t="s">
        <v>517</v>
      </c>
      <c r="C458" s="190"/>
      <c r="D458" s="190"/>
      <c r="E458" s="190"/>
      <c r="F458" s="190"/>
      <c r="G458" s="190"/>
      <c r="H458" s="190"/>
      <c r="I458" s="190"/>
      <c r="J458" s="190"/>
      <c r="K458" s="190"/>
      <c r="L458" s="190"/>
      <c r="M458" s="190"/>
      <c r="N458" s="190"/>
      <c r="O458" s="190"/>
      <c r="P458" s="185"/>
      <c r="Q458" s="186"/>
    </row>
    <row r="459" spans="1:17" s="90" customFormat="1" ht="12" x14ac:dyDescent="0.15">
      <c r="A459" s="168"/>
      <c r="B459" s="139"/>
      <c r="C459" s="139"/>
      <c r="D459" s="139"/>
      <c r="E459" s="139"/>
      <c r="F459" s="139"/>
      <c r="G459" s="139"/>
      <c r="H459" s="139"/>
      <c r="I459" s="139"/>
      <c r="J459" s="139"/>
      <c r="K459" s="139"/>
      <c r="L459" s="139"/>
      <c r="M459" s="139"/>
      <c r="N459" s="139"/>
      <c r="O459" s="139"/>
      <c r="P459" s="139"/>
      <c r="Q459" s="169"/>
    </row>
    <row r="460" spans="1:17" s="90" customFormat="1" ht="12" x14ac:dyDescent="0.15">
      <c r="A460" s="98" t="s">
        <v>514</v>
      </c>
      <c r="B460" s="139"/>
      <c r="C460" s="139"/>
      <c r="D460" s="139"/>
      <c r="E460" s="139"/>
      <c r="F460" s="139"/>
      <c r="G460" s="139"/>
      <c r="H460" s="139"/>
      <c r="I460" s="139"/>
      <c r="J460" s="139"/>
      <c r="K460" s="139"/>
      <c r="L460" s="139"/>
      <c r="M460" s="139"/>
      <c r="N460" s="139"/>
      <c r="O460" s="139"/>
      <c r="P460" s="139"/>
      <c r="Q460" s="169"/>
    </row>
    <row r="461" spans="1:17" s="90" customFormat="1" ht="67.5" customHeight="1" x14ac:dyDescent="0.15">
      <c r="A461" s="176" t="s">
        <v>460</v>
      </c>
      <c r="B461" s="504" t="s">
        <v>518</v>
      </c>
      <c r="C461" s="504"/>
      <c r="D461" s="504"/>
      <c r="E461" s="504"/>
      <c r="F461" s="504"/>
      <c r="G461" s="504"/>
      <c r="H461" s="504"/>
      <c r="I461" s="504"/>
      <c r="J461" s="504"/>
      <c r="K461" s="504"/>
      <c r="L461" s="504"/>
      <c r="M461" s="504"/>
      <c r="N461" s="504"/>
      <c r="O461" s="504"/>
      <c r="P461" s="194"/>
      <c r="Q461" s="195"/>
    </row>
    <row r="462" spans="1:17" s="90" customFormat="1" ht="12" x14ac:dyDescent="0.15">
      <c r="A462" s="168"/>
      <c r="B462" s="139"/>
      <c r="C462" s="139"/>
      <c r="D462" s="139"/>
      <c r="E462" s="139"/>
      <c r="F462" s="139"/>
      <c r="G462" s="139"/>
      <c r="H462" s="139"/>
      <c r="I462" s="139"/>
      <c r="J462" s="139"/>
      <c r="K462" s="139"/>
      <c r="L462" s="139"/>
      <c r="M462" s="139"/>
      <c r="N462" s="139"/>
      <c r="O462" s="139"/>
      <c r="P462" s="139"/>
      <c r="Q462" s="169"/>
    </row>
    <row r="463" spans="1:17" s="90" customFormat="1" ht="12" x14ac:dyDescent="0.15">
      <c r="A463" s="178" t="s">
        <v>519</v>
      </c>
      <c r="B463" s="139"/>
      <c r="C463" s="139"/>
      <c r="D463" s="139"/>
      <c r="E463" s="139"/>
      <c r="F463" s="139"/>
      <c r="G463" s="139"/>
      <c r="H463" s="139"/>
      <c r="I463" s="139"/>
      <c r="J463" s="139"/>
      <c r="K463" s="139"/>
      <c r="L463" s="139"/>
      <c r="M463" s="139"/>
      <c r="N463" s="139"/>
      <c r="O463" s="139"/>
      <c r="P463" s="139"/>
      <c r="Q463" s="169"/>
    </row>
    <row r="464" spans="1:17" s="90" customFormat="1" ht="45" customHeight="1" x14ac:dyDescent="0.15">
      <c r="A464" s="173" t="s">
        <v>460</v>
      </c>
      <c r="B464" s="181" t="s">
        <v>520</v>
      </c>
      <c r="C464" s="181"/>
      <c r="D464" s="181"/>
      <c r="E464" s="181"/>
      <c r="F464" s="181"/>
      <c r="G464" s="181"/>
      <c r="H464" s="181"/>
      <c r="I464" s="181"/>
      <c r="J464" s="181"/>
      <c r="K464" s="181"/>
      <c r="L464" s="181"/>
      <c r="M464" s="181"/>
      <c r="N464" s="181"/>
      <c r="O464" s="181"/>
      <c r="P464" s="182"/>
      <c r="Q464" s="183"/>
    </row>
    <row r="465" spans="1:17" s="90" customFormat="1" ht="45" customHeight="1" x14ac:dyDescent="0.15">
      <c r="A465" s="175" t="s">
        <v>512</v>
      </c>
      <c r="B465" s="184" t="s">
        <v>521</v>
      </c>
      <c r="C465" s="184"/>
      <c r="D465" s="184"/>
      <c r="E465" s="184"/>
      <c r="F465" s="184"/>
      <c r="G465" s="184"/>
      <c r="H465" s="184"/>
      <c r="I465" s="184"/>
      <c r="J465" s="184"/>
      <c r="K465" s="184"/>
      <c r="L465" s="184"/>
      <c r="M465" s="184"/>
      <c r="N465" s="184"/>
      <c r="O465" s="184"/>
      <c r="P465" s="185"/>
      <c r="Q465" s="186"/>
    </row>
    <row r="466" spans="1:17" s="90" customFormat="1" ht="12" x14ac:dyDescent="0.15">
      <c r="A466" s="134"/>
      <c r="B466" s="179"/>
      <c r="C466" s="179"/>
      <c r="D466" s="179"/>
      <c r="E466" s="179"/>
      <c r="F466" s="179"/>
      <c r="G466" s="179"/>
      <c r="H466" s="179"/>
      <c r="I466" s="179"/>
      <c r="J466" s="179"/>
      <c r="K466" s="179"/>
      <c r="L466" s="179"/>
      <c r="M466" s="179"/>
      <c r="N466" s="179"/>
      <c r="O466" s="179"/>
      <c r="P466" s="177"/>
      <c r="Q466" s="177"/>
    </row>
    <row r="467" spans="1:17" s="90" customFormat="1" ht="115.5" customHeight="1" x14ac:dyDescent="0.15">
      <c r="A467" s="187" t="s">
        <v>550</v>
      </c>
      <c r="B467" s="187"/>
      <c r="C467" s="187"/>
      <c r="D467" s="187"/>
      <c r="E467" s="187"/>
      <c r="F467" s="187"/>
      <c r="G467" s="187"/>
      <c r="H467" s="187"/>
      <c r="I467" s="187"/>
      <c r="J467" s="187"/>
      <c r="K467" s="187"/>
      <c r="L467" s="187"/>
      <c r="M467" s="187"/>
      <c r="N467" s="187"/>
      <c r="O467" s="187"/>
      <c r="P467" s="187"/>
      <c r="Q467" s="188"/>
    </row>
  </sheetData>
  <mergeCells count="662">
    <mergeCell ref="B215:O215"/>
    <mergeCell ref="P215:Q215"/>
    <mergeCell ref="B259:Q259"/>
    <mergeCell ref="B125:O125"/>
    <mergeCell ref="P125:Q125"/>
    <mergeCell ref="B419:O419"/>
    <mergeCell ref="B327:O327"/>
    <mergeCell ref="K294:N294"/>
    <mergeCell ref="P330:Q330"/>
    <mergeCell ref="B334:O334"/>
    <mergeCell ref="P338:Q338"/>
    <mergeCell ref="P342:Q342"/>
    <mergeCell ref="B346:O346"/>
    <mergeCell ref="P334:Q334"/>
    <mergeCell ref="P344:Q344"/>
    <mergeCell ref="P345:Q345"/>
    <mergeCell ref="B332:O332"/>
    <mergeCell ref="P332:Q332"/>
    <mergeCell ref="B340:O340"/>
    <mergeCell ref="B192:O192"/>
    <mergeCell ref="B232:O232"/>
    <mergeCell ref="B233:O233"/>
    <mergeCell ref="B234:O234"/>
    <mergeCell ref="B231:O231"/>
    <mergeCell ref="P227:Q227"/>
    <mergeCell ref="B324:O324"/>
    <mergeCell ref="P318:Q318"/>
    <mergeCell ref="B326:O326"/>
    <mergeCell ref="P319:Q319"/>
    <mergeCell ref="B236:O236"/>
    <mergeCell ref="B235:O235"/>
    <mergeCell ref="F295:J295"/>
    <mergeCell ref="F296:J296"/>
    <mergeCell ref="F297:J297"/>
    <mergeCell ref="K295:N295"/>
    <mergeCell ref="K296:N296"/>
    <mergeCell ref="K297:N297"/>
    <mergeCell ref="F289:J289"/>
    <mergeCell ref="F275:G275"/>
    <mergeCell ref="K275:L275"/>
    <mergeCell ref="B248:O248"/>
    <mergeCell ref="P248:Q248"/>
    <mergeCell ref="B251:O251"/>
    <mergeCell ref="P235:Q235"/>
    <mergeCell ref="B314:O314"/>
    <mergeCell ref="B315:O315"/>
    <mergeCell ref="B295:E295"/>
    <mergeCell ref="B296:E296"/>
    <mergeCell ref="P378:Q378"/>
    <mergeCell ref="B382:O382"/>
    <mergeCell ref="B378:O378"/>
    <mergeCell ref="B379:O379"/>
    <mergeCell ref="B422:O422"/>
    <mergeCell ref="B410:O410"/>
    <mergeCell ref="B427:O427"/>
    <mergeCell ref="B428:O428"/>
    <mergeCell ref="B413:O413"/>
    <mergeCell ref="B394:O394"/>
    <mergeCell ref="P412:Q412"/>
    <mergeCell ref="B383:O383"/>
    <mergeCell ref="B388:O388"/>
    <mergeCell ref="P388:Q388"/>
    <mergeCell ref="B392:O392"/>
    <mergeCell ref="P387:Q387"/>
    <mergeCell ref="P392:Q392"/>
    <mergeCell ref="P413:Q413"/>
    <mergeCell ref="B411:O411"/>
    <mergeCell ref="B389:O389"/>
    <mergeCell ref="P389:Q389"/>
    <mergeCell ref="B412:O412"/>
    <mergeCell ref="B406:O406"/>
    <mergeCell ref="P406:Q406"/>
    <mergeCell ref="A137:A143"/>
    <mergeCell ref="A159:A164"/>
    <mergeCell ref="C162:O162"/>
    <mergeCell ref="B163:O163"/>
    <mergeCell ref="P254:Q254"/>
    <mergeCell ref="P255:Q255"/>
    <mergeCell ref="P242:Q242"/>
    <mergeCell ref="P220:Q220"/>
    <mergeCell ref="B218:O218"/>
    <mergeCell ref="B220:O220"/>
    <mergeCell ref="P233:Q233"/>
    <mergeCell ref="B227:O227"/>
    <mergeCell ref="B167:O167"/>
    <mergeCell ref="C161:O161"/>
    <mergeCell ref="B209:O209"/>
    <mergeCell ref="P192:Q192"/>
    <mergeCell ref="B254:O254"/>
    <mergeCell ref="P236:Q236"/>
    <mergeCell ref="B239:O239"/>
    <mergeCell ref="B240:O240"/>
    <mergeCell ref="P239:Q239"/>
    <mergeCell ref="B187:O187"/>
    <mergeCell ref="B188:O188"/>
    <mergeCell ref="B189:O189"/>
    <mergeCell ref="A255:A261"/>
    <mergeCell ref="F274:G274"/>
    <mergeCell ref="D274:E274"/>
    <mergeCell ref="B264:O264"/>
    <mergeCell ref="P264:Q264"/>
    <mergeCell ref="A367:A370"/>
    <mergeCell ref="C368:O368"/>
    <mergeCell ref="C369:O369"/>
    <mergeCell ref="C370:O370"/>
    <mergeCell ref="P369:Q369"/>
    <mergeCell ref="P370:Q370"/>
    <mergeCell ref="P324:Q324"/>
    <mergeCell ref="B325:O325"/>
    <mergeCell ref="P327:Q327"/>
    <mergeCell ref="B323:O323"/>
    <mergeCell ref="P340:Q340"/>
    <mergeCell ref="P358:Q358"/>
    <mergeCell ref="P349:Q349"/>
    <mergeCell ref="B337:O337"/>
    <mergeCell ref="B338:O338"/>
    <mergeCell ref="B344:O344"/>
    <mergeCell ref="P341:Q341"/>
    <mergeCell ref="B297:E297"/>
    <mergeCell ref="B312:O312"/>
    <mergeCell ref="P124:Q124"/>
    <mergeCell ref="B118:O118"/>
    <mergeCell ref="B119:O119"/>
    <mergeCell ref="B124:O124"/>
    <mergeCell ref="P186:Q186"/>
    <mergeCell ref="B171:O171"/>
    <mergeCell ref="P185:Q185"/>
    <mergeCell ref="P223:Q223"/>
    <mergeCell ref="P214:Q214"/>
    <mergeCell ref="B210:O210"/>
    <mergeCell ref="P210:Q210"/>
    <mergeCell ref="P209:Q209"/>
    <mergeCell ref="B214:O214"/>
    <mergeCell ref="B199:O199"/>
    <mergeCell ref="P199:Q199"/>
    <mergeCell ref="B200:O200"/>
    <mergeCell ref="P200:Q200"/>
    <mergeCell ref="P177:Q179"/>
    <mergeCell ref="B182:Q182"/>
    <mergeCell ref="P194:Q194"/>
    <mergeCell ref="B193:O193"/>
    <mergeCell ref="B223:O223"/>
    <mergeCell ref="B195:O195"/>
    <mergeCell ref="P195:Q195"/>
    <mergeCell ref="B126:O126"/>
    <mergeCell ref="B174:O174"/>
    <mergeCell ref="B183:O183"/>
    <mergeCell ref="P129:Q129"/>
    <mergeCell ref="B164:O164"/>
    <mergeCell ref="C160:O160"/>
    <mergeCell ref="B129:O129"/>
    <mergeCell ref="P150:Q150"/>
    <mergeCell ref="P153:Q153"/>
    <mergeCell ref="B166:O166"/>
    <mergeCell ref="P167:Q167"/>
    <mergeCell ref="B170:O170"/>
    <mergeCell ref="B157:O157"/>
    <mergeCell ref="P157:Q157"/>
    <mergeCell ref="B155:O155"/>
    <mergeCell ref="B156:O156"/>
    <mergeCell ref="B158:O158"/>
    <mergeCell ref="B159:O159"/>
    <mergeCell ref="P148:Q148"/>
    <mergeCell ref="P151:Q151"/>
    <mergeCell ref="B151:O151"/>
    <mergeCell ref="P156:Q156"/>
    <mergeCell ref="B165:O165"/>
    <mergeCell ref="P159:Q164"/>
    <mergeCell ref="B37:O37"/>
    <mergeCell ref="B38:O38"/>
    <mergeCell ref="B120:O120"/>
    <mergeCell ref="P120:Q120"/>
    <mergeCell ref="J49:K49"/>
    <mergeCell ref="H52:I52"/>
    <mergeCell ref="B66:C66"/>
    <mergeCell ref="B67:C67"/>
    <mergeCell ref="D66:E66"/>
    <mergeCell ref="D67:E67"/>
    <mergeCell ref="F67:G67"/>
    <mergeCell ref="H67:I67"/>
    <mergeCell ref="L71:M71"/>
    <mergeCell ref="L79:M79"/>
    <mergeCell ref="F79:G79"/>
    <mergeCell ref="H79:I79"/>
    <mergeCell ref="J79:K79"/>
    <mergeCell ref="P119:Q119"/>
    <mergeCell ref="P112:Q112"/>
    <mergeCell ref="B112:O112"/>
    <mergeCell ref="H78:I78"/>
    <mergeCell ref="J78:K78"/>
    <mergeCell ref="D79:E79"/>
    <mergeCell ref="A73:P73"/>
    <mergeCell ref="H48:I48"/>
    <mergeCell ref="F53:G53"/>
    <mergeCell ref="D53:E53"/>
    <mergeCell ref="F52:G52"/>
    <mergeCell ref="F51:G51"/>
    <mergeCell ref="H51:I51"/>
    <mergeCell ref="L52:M52"/>
    <mergeCell ref="J51:K51"/>
    <mergeCell ref="B44:O44"/>
    <mergeCell ref="A47:Q47"/>
    <mergeCell ref="F48:G48"/>
    <mergeCell ref="J48:K48"/>
    <mergeCell ref="A48:B48"/>
    <mergeCell ref="D48:E48"/>
    <mergeCell ref="A51:B51"/>
    <mergeCell ref="A52:B52"/>
    <mergeCell ref="D51:E51"/>
    <mergeCell ref="D52:E52"/>
    <mergeCell ref="N71:O71"/>
    <mergeCell ref="B70:C70"/>
    <mergeCell ref="J70:K70"/>
    <mergeCell ref="D54:E54"/>
    <mergeCell ref="F54:G54"/>
    <mergeCell ref="J71:K71"/>
    <mergeCell ref="J67:K67"/>
    <mergeCell ref="L67:M67"/>
    <mergeCell ref="J54:K54"/>
    <mergeCell ref="L70:M70"/>
    <mergeCell ref="H70:I70"/>
    <mergeCell ref="A1:Q1"/>
    <mergeCell ref="A2:Q2"/>
    <mergeCell ref="P37:Q37"/>
    <mergeCell ref="P38:Q38"/>
    <mergeCell ref="N6:Q6"/>
    <mergeCell ref="C7:Q7"/>
    <mergeCell ref="C8:Q8"/>
    <mergeCell ref="D3:Q3"/>
    <mergeCell ref="D4:Q4"/>
    <mergeCell ref="A23:B23"/>
    <mergeCell ref="C23:E23"/>
    <mergeCell ref="B6:C6"/>
    <mergeCell ref="A12:Q12"/>
    <mergeCell ref="F23:I23"/>
    <mergeCell ref="A6:A10"/>
    <mergeCell ref="C10:Q10"/>
    <mergeCell ref="A24:B24"/>
    <mergeCell ref="C24:Q24"/>
    <mergeCell ref="A26:B26"/>
    <mergeCell ref="C26:Q26"/>
    <mergeCell ref="C9:Q9"/>
    <mergeCell ref="A27:B27"/>
    <mergeCell ref="A28:B28"/>
    <mergeCell ref="C27:Q27"/>
    <mergeCell ref="A4:C4"/>
    <mergeCell ref="A59:P59"/>
    <mergeCell ref="A58:P58"/>
    <mergeCell ref="A57:P57"/>
    <mergeCell ref="L48:M48"/>
    <mergeCell ref="L49:M49"/>
    <mergeCell ref="L50:M50"/>
    <mergeCell ref="H54:I54"/>
    <mergeCell ref="J52:K52"/>
    <mergeCell ref="J53:K53"/>
    <mergeCell ref="P39:Q39"/>
    <mergeCell ref="H28:K28"/>
    <mergeCell ref="N28:Q28"/>
    <mergeCell ref="P40:Q40"/>
    <mergeCell ref="A32:Q32"/>
    <mergeCell ref="A13:Q13"/>
    <mergeCell ref="A31:Q31"/>
    <mergeCell ref="P15:Q15"/>
    <mergeCell ref="L28:M28"/>
    <mergeCell ref="F28:G28"/>
    <mergeCell ref="C28:E28"/>
    <mergeCell ref="A33:Q33"/>
    <mergeCell ref="A34:Q34"/>
    <mergeCell ref="P43:Q43"/>
    <mergeCell ref="B105:O105"/>
    <mergeCell ref="B100:O100"/>
    <mergeCell ref="P109:Q109"/>
    <mergeCell ref="B109:O109"/>
    <mergeCell ref="L53:M53"/>
    <mergeCell ref="P44:Q44"/>
    <mergeCell ref="F66:G66"/>
    <mergeCell ref="H66:I66"/>
    <mergeCell ref="D71:E71"/>
    <mergeCell ref="H71:I71"/>
    <mergeCell ref="H53:I53"/>
    <mergeCell ref="P94:Q94"/>
    <mergeCell ref="P88:Q88"/>
    <mergeCell ref="F71:G71"/>
    <mergeCell ref="A49:B49"/>
    <mergeCell ref="A50:B50"/>
    <mergeCell ref="J50:K50"/>
    <mergeCell ref="F50:G50"/>
    <mergeCell ref="D49:E49"/>
    <mergeCell ref="H50:I50"/>
    <mergeCell ref="H49:I49"/>
    <mergeCell ref="F49:G49"/>
    <mergeCell ref="D78:E78"/>
    <mergeCell ref="L54:M54"/>
    <mergeCell ref="P105:Q105"/>
    <mergeCell ref="P97:Q97"/>
    <mergeCell ref="B97:O97"/>
    <mergeCell ref="P100:Q100"/>
    <mergeCell ref="B127:O127"/>
    <mergeCell ref="B138:O138"/>
    <mergeCell ref="P158:Q158"/>
    <mergeCell ref="P155:Q155"/>
    <mergeCell ref="B133:O133"/>
    <mergeCell ref="P106:Q106"/>
    <mergeCell ref="B104:O104"/>
    <mergeCell ref="P115:Q115"/>
    <mergeCell ref="B115:O115"/>
    <mergeCell ref="P104:Q104"/>
    <mergeCell ref="B106:O106"/>
    <mergeCell ref="P130:Q130"/>
    <mergeCell ref="P128:Q128"/>
    <mergeCell ref="B130:O130"/>
    <mergeCell ref="B128:O128"/>
    <mergeCell ref="P126:Q126"/>
    <mergeCell ref="P127:Q127"/>
    <mergeCell ref="P118:Q118"/>
    <mergeCell ref="P123:Q123"/>
    <mergeCell ref="B123:O123"/>
    <mergeCell ref="B186:O186"/>
    <mergeCell ref="P452:Q452"/>
    <mergeCell ref="P453:Q453"/>
    <mergeCell ref="B443:O443"/>
    <mergeCell ref="B448:O448"/>
    <mergeCell ref="B445:O445"/>
    <mergeCell ref="P447:Q447"/>
    <mergeCell ref="B452:O452"/>
    <mergeCell ref="B449:O449"/>
    <mergeCell ref="P439:Q446"/>
    <mergeCell ref="B447:O447"/>
    <mergeCell ref="B453:O453"/>
    <mergeCell ref="B439:O439"/>
    <mergeCell ref="B446:O446"/>
    <mergeCell ref="G281:H283"/>
    <mergeCell ref="K278:L280"/>
    <mergeCell ref="B198:O198"/>
    <mergeCell ref="P198:Q198"/>
    <mergeCell ref="B211:O211"/>
    <mergeCell ref="P211:Q211"/>
    <mergeCell ref="B432:O432"/>
    <mergeCell ref="P448:Q448"/>
    <mergeCell ref="P449:Q449"/>
    <mergeCell ref="B433:O433"/>
    <mergeCell ref="B288:E288"/>
    <mergeCell ref="F288:J288"/>
    <mergeCell ref="K288:N288"/>
    <mergeCell ref="A286:O286"/>
    <mergeCell ref="B301:O301"/>
    <mergeCell ref="B289:E289"/>
    <mergeCell ref="F290:J290"/>
    <mergeCell ref="F291:J291"/>
    <mergeCell ref="B302:O302"/>
    <mergeCell ref="B367:Q367"/>
    <mergeCell ref="K289:N289"/>
    <mergeCell ref="K290:N290"/>
    <mergeCell ref="K291:N291"/>
    <mergeCell ref="P393:Q393"/>
    <mergeCell ref="B316:O316"/>
    <mergeCell ref="P316:Q316"/>
    <mergeCell ref="P313:Q313"/>
    <mergeCell ref="B322:O322"/>
    <mergeCell ref="P322:Q322"/>
    <mergeCell ref="P331:Q331"/>
    <mergeCell ref="P314:Q314"/>
    <mergeCell ref="B294:E294"/>
    <mergeCell ref="F294:J294"/>
    <mergeCell ref="B317:O317"/>
    <mergeCell ref="P317:Q317"/>
    <mergeCell ref="B333:O333"/>
    <mergeCell ref="P333:Q333"/>
    <mergeCell ref="B348:O348"/>
    <mergeCell ref="P348:Q348"/>
    <mergeCell ref="B352:O352"/>
    <mergeCell ref="B318:O318"/>
    <mergeCell ref="B319:O319"/>
    <mergeCell ref="P286:Q298"/>
    <mergeCell ref="B290:E290"/>
    <mergeCell ref="B291:E291"/>
    <mergeCell ref="B349:O349"/>
    <mergeCell ref="B345:O345"/>
    <mergeCell ref="P301:Q301"/>
    <mergeCell ref="B311:O311"/>
    <mergeCell ref="P307:Q307"/>
    <mergeCell ref="B309:O309"/>
    <mergeCell ref="P306:Q306"/>
    <mergeCell ref="B304:Q304"/>
    <mergeCell ref="B313:O313"/>
    <mergeCell ref="P311:Q311"/>
    <mergeCell ref="P309:Q309"/>
    <mergeCell ref="P310:Q310"/>
    <mergeCell ref="B356:O356"/>
    <mergeCell ref="P356:Q356"/>
    <mergeCell ref="B357:O357"/>
    <mergeCell ref="P357:Q357"/>
    <mergeCell ref="B361:O361"/>
    <mergeCell ref="B328:O328"/>
    <mergeCell ref="P337:Q337"/>
    <mergeCell ref="B353:O353"/>
    <mergeCell ref="P353:Q353"/>
    <mergeCell ref="B347:O347"/>
    <mergeCell ref="P347:Q347"/>
    <mergeCell ref="A373:A377"/>
    <mergeCell ref="B354:O354"/>
    <mergeCell ref="B330:O330"/>
    <mergeCell ref="P323:Q323"/>
    <mergeCell ref="P329:Q329"/>
    <mergeCell ref="B341:O341"/>
    <mergeCell ref="B342:O342"/>
    <mergeCell ref="P326:Q326"/>
    <mergeCell ref="P339:Q339"/>
    <mergeCell ref="B339:O339"/>
    <mergeCell ref="P368:Q368"/>
    <mergeCell ref="P364:Q364"/>
    <mergeCell ref="P352:Q352"/>
    <mergeCell ref="B363:O363"/>
    <mergeCell ref="B364:O364"/>
    <mergeCell ref="P361:Q361"/>
    <mergeCell ref="B362:O362"/>
    <mergeCell ref="P362:Q362"/>
    <mergeCell ref="B360:O360"/>
    <mergeCell ref="P360:Q360"/>
    <mergeCell ref="P325:Q325"/>
    <mergeCell ref="P363:Q363"/>
    <mergeCell ref="P359:Q359"/>
    <mergeCell ref="P354:Q354"/>
    <mergeCell ref="P189:Q189"/>
    <mergeCell ref="P187:Q187"/>
    <mergeCell ref="B184:O184"/>
    <mergeCell ref="B185:O185"/>
    <mergeCell ref="D275:E275"/>
    <mergeCell ref="M275:P275"/>
    <mergeCell ref="H275:I275"/>
    <mergeCell ref="A398:A403"/>
    <mergeCell ref="B374:O374"/>
    <mergeCell ref="B375:O375"/>
    <mergeCell ref="B384:O384"/>
    <mergeCell ref="B376:O376"/>
    <mergeCell ref="C377:O377"/>
    <mergeCell ref="P383:Q383"/>
    <mergeCell ref="B396:O396"/>
    <mergeCell ref="B397:O397"/>
    <mergeCell ref="P382:Q382"/>
    <mergeCell ref="B395:O395"/>
    <mergeCell ref="B393:O393"/>
    <mergeCell ref="C403:O403"/>
    <mergeCell ref="P379:Q379"/>
    <mergeCell ref="P373:Q377"/>
    <mergeCell ref="B373:O373"/>
    <mergeCell ref="P394:Q397"/>
    <mergeCell ref="P135:Q135"/>
    <mergeCell ref="P133:Q133"/>
    <mergeCell ref="B228:O228"/>
    <mergeCell ref="P228:Q228"/>
    <mergeCell ref="P226:Q226"/>
    <mergeCell ref="B147:O147"/>
    <mergeCell ref="B149:O149"/>
    <mergeCell ref="B226:O226"/>
    <mergeCell ref="P166:Q166"/>
    <mergeCell ref="P183:Q183"/>
    <mergeCell ref="P218:Q218"/>
    <mergeCell ref="P193:Q193"/>
    <mergeCell ref="P219:Q219"/>
    <mergeCell ref="P203:Q203"/>
    <mergeCell ref="B203:O203"/>
    <mergeCell ref="B219:O219"/>
    <mergeCell ref="B179:O179"/>
    <mergeCell ref="P165:Q165"/>
    <mergeCell ref="P171:Q171"/>
    <mergeCell ref="P174:Q174"/>
    <mergeCell ref="B153:O153"/>
    <mergeCell ref="P206:Q206"/>
    <mergeCell ref="B206:O206"/>
    <mergeCell ref="P170:Q170"/>
    <mergeCell ref="A25:B25"/>
    <mergeCell ref="C25:Q25"/>
    <mergeCell ref="B89:O89"/>
    <mergeCell ref="P89:Q89"/>
    <mergeCell ref="B91:O91"/>
    <mergeCell ref="P91:Q91"/>
    <mergeCell ref="B101:O101"/>
    <mergeCell ref="P101:Q101"/>
    <mergeCell ref="P36:Q36"/>
    <mergeCell ref="A82:P82"/>
    <mergeCell ref="A54:B54"/>
    <mergeCell ref="J66:K66"/>
    <mergeCell ref="L66:M66"/>
    <mergeCell ref="N66:O66"/>
    <mergeCell ref="A53:B53"/>
    <mergeCell ref="B94:O94"/>
    <mergeCell ref="B39:O39"/>
    <mergeCell ref="B40:O40"/>
    <mergeCell ref="L51:M51"/>
    <mergeCell ref="N67:O67"/>
    <mergeCell ref="B43:O43"/>
    <mergeCell ref="F70:G70"/>
    <mergeCell ref="D70:E70"/>
    <mergeCell ref="N70:O70"/>
    <mergeCell ref="A394:A397"/>
    <mergeCell ref="P251:Q251"/>
    <mergeCell ref="B256:Q256"/>
    <mergeCell ref="B257:Q257"/>
    <mergeCell ref="B260:Q260"/>
    <mergeCell ref="P241:Q241"/>
    <mergeCell ref="B242:O242"/>
    <mergeCell ref="B131:O131"/>
    <mergeCell ref="B132:O132"/>
    <mergeCell ref="P149:Q149"/>
    <mergeCell ref="P144:Q144"/>
    <mergeCell ref="P137:Q143"/>
    <mergeCell ref="B140:O140"/>
    <mergeCell ref="B141:O141"/>
    <mergeCell ref="B142:O142"/>
    <mergeCell ref="B143:O143"/>
    <mergeCell ref="B148:O148"/>
    <mergeCell ref="P132:Q132"/>
    <mergeCell ref="B139:O139"/>
    <mergeCell ref="P145:Q145"/>
    <mergeCell ref="P147:Q147"/>
    <mergeCell ref="B136:O136"/>
    <mergeCell ref="P134:Q134"/>
    <mergeCell ref="P384:Q384"/>
    <mergeCell ref="P234:Q234"/>
    <mergeCell ref="P315:Q315"/>
    <mergeCell ref="P240:Q240"/>
    <mergeCell ref="F276:I276"/>
    <mergeCell ref="B258:Q258"/>
    <mergeCell ref="B387:O387"/>
    <mergeCell ref="B329:O329"/>
    <mergeCell ref="P328:Q328"/>
    <mergeCell ref="B343:O343"/>
    <mergeCell ref="P343:Q343"/>
    <mergeCell ref="B308:O308"/>
    <mergeCell ref="B307:O307"/>
    <mergeCell ref="P302:Q302"/>
    <mergeCell ref="K276:L276"/>
    <mergeCell ref="B276:E276"/>
    <mergeCell ref="M276:P276"/>
    <mergeCell ref="B241:O241"/>
    <mergeCell ref="B358:O358"/>
    <mergeCell ref="B306:O306"/>
    <mergeCell ref="B310:O310"/>
    <mergeCell ref="P312:Q312"/>
    <mergeCell ref="B359:O359"/>
    <mergeCell ref="B355:O355"/>
    <mergeCell ref="P355:Q355"/>
    <mergeCell ref="P410:Q410"/>
    <mergeCell ref="P400:Q400"/>
    <mergeCell ref="P401:Q401"/>
    <mergeCell ref="C399:O399"/>
    <mergeCell ref="C400:O400"/>
    <mergeCell ref="C401:O401"/>
    <mergeCell ref="C402:O402"/>
    <mergeCell ref="P399:Q399"/>
    <mergeCell ref="P402:Q402"/>
    <mergeCell ref="P403:Q403"/>
    <mergeCell ref="P411:Q411"/>
    <mergeCell ref="A439:A446"/>
    <mergeCell ref="A426:A428"/>
    <mergeCell ref="B425:O425"/>
    <mergeCell ref="B442:O442"/>
    <mergeCell ref="B438:O438"/>
    <mergeCell ref="B441:O441"/>
    <mergeCell ref="P438:Q438"/>
    <mergeCell ref="P432:Q432"/>
    <mergeCell ref="B440:O440"/>
    <mergeCell ref="B431:O431"/>
    <mergeCell ref="P433:Q433"/>
    <mergeCell ref="P431:Q431"/>
    <mergeCell ref="P426:Q428"/>
    <mergeCell ref="B416:O416"/>
    <mergeCell ref="P416:Q416"/>
    <mergeCell ref="B417:O417"/>
    <mergeCell ref="P417:Q417"/>
    <mergeCell ref="B418:O418"/>
    <mergeCell ref="A418:A419"/>
    <mergeCell ref="P418:Q419"/>
    <mergeCell ref="B437:O437"/>
    <mergeCell ref="P437:Q437"/>
    <mergeCell ref="B426:O426"/>
    <mergeCell ref="P422:Q422"/>
    <mergeCell ref="P425:Q425"/>
    <mergeCell ref="B398:O398"/>
    <mergeCell ref="B134:O134"/>
    <mergeCell ref="B137:O137"/>
    <mergeCell ref="P136:Q136"/>
    <mergeCell ref="B245:O245"/>
    <mergeCell ref="P245:Q245"/>
    <mergeCell ref="B246:O246"/>
    <mergeCell ref="P246:Q246"/>
    <mergeCell ref="B247:O247"/>
    <mergeCell ref="P247:Q247"/>
    <mergeCell ref="B194:O194"/>
    <mergeCell ref="B150:O150"/>
    <mergeCell ref="B135:O135"/>
    <mergeCell ref="P346:Q346"/>
    <mergeCell ref="B331:O331"/>
    <mergeCell ref="B255:O255"/>
    <mergeCell ref="B261:Q261"/>
    <mergeCell ref="K274:P274"/>
    <mergeCell ref="A273:P273"/>
    <mergeCell ref="H274:I274"/>
    <mergeCell ref="P398:Q398"/>
    <mergeCell ref="P232:Q232"/>
    <mergeCell ref="P231:Q231"/>
    <mergeCell ref="P308:Q308"/>
    <mergeCell ref="B16:O16"/>
    <mergeCell ref="P16:Q16"/>
    <mergeCell ref="P18:Q18"/>
    <mergeCell ref="B19:O19"/>
    <mergeCell ref="P19:Q19"/>
    <mergeCell ref="P188:Q188"/>
    <mergeCell ref="P154:Q154"/>
    <mergeCell ref="P131:Q131"/>
    <mergeCell ref="B146:O146"/>
    <mergeCell ref="P146:Q146"/>
    <mergeCell ref="B152:O152"/>
    <mergeCell ref="P152:Q152"/>
    <mergeCell ref="B154:O154"/>
    <mergeCell ref="B144:O144"/>
    <mergeCell ref="B145:O145"/>
    <mergeCell ref="B177:O177"/>
    <mergeCell ref="B178:O178"/>
    <mergeCell ref="P184:Q184"/>
    <mergeCell ref="A65:O65"/>
    <mergeCell ref="A182:A189"/>
    <mergeCell ref="A177:A179"/>
    <mergeCell ref="D50:E50"/>
    <mergeCell ref="N78:O78"/>
    <mergeCell ref="N79:O79"/>
    <mergeCell ref="B78:C78"/>
    <mergeCell ref="B79:C79"/>
    <mergeCell ref="B90:O90"/>
    <mergeCell ref="P90:Q90"/>
    <mergeCell ref="B71:C71"/>
    <mergeCell ref="B74:C74"/>
    <mergeCell ref="D74:E74"/>
    <mergeCell ref="F74:G74"/>
    <mergeCell ref="H74:I74"/>
    <mergeCell ref="J74:K74"/>
    <mergeCell ref="L74:M74"/>
    <mergeCell ref="N74:O74"/>
    <mergeCell ref="B75:C75"/>
    <mergeCell ref="D75:E75"/>
    <mergeCell ref="F75:G75"/>
    <mergeCell ref="H75:I75"/>
    <mergeCell ref="J75:K75"/>
    <mergeCell ref="L75:M75"/>
    <mergeCell ref="N75:O75"/>
    <mergeCell ref="B88:O88"/>
    <mergeCell ref="L78:M78"/>
    <mergeCell ref="F78:G78"/>
    <mergeCell ref="B464:O464"/>
    <mergeCell ref="P464:Q464"/>
    <mergeCell ref="B465:O465"/>
    <mergeCell ref="P465:Q465"/>
    <mergeCell ref="A467:Q467"/>
    <mergeCell ref="B456:O456"/>
    <mergeCell ref="P456:Q456"/>
    <mergeCell ref="B457:O457"/>
    <mergeCell ref="B458:O458"/>
    <mergeCell ref="P457:Q457"/>
    <mergeCell ref="P458:Q458"/>
    <mergeCell ref="B461:O461"/>
    <mergeCell ref="P461:Q461"/>
  </mergeCells>
  <phoneticPr fontId="3"/>
  <printOptions horizontalCentered="1"/>
  <pageMargins left="0.23622047244094491" right="0.23622047244094491" top="0.74803149606299213" bottom="0.74803149606299213" header="0.31496062992125984" footer="0.31496062992125984"/>
  <pageSetup paperSize="9" fitToWidth="0" fitToHeight="0" orientation="portrait" r:id="rId1"/>
  <headerFooter differentFirst="1">
    <oddFooter>&amp;C- &amp;P -</oddFooter>
    <firstHeader>&amp;R&amp;10〇これは平塚市に所在する事業所用です。</firstHeader>
    <firstFooter>&amp;C- &amp;P -</firstFooter>
  </headerFooter>
  <rowBreaks count="21" manualBreakCount="21">
    <brk id="29" max="16" man="1"/>
    <brk id="60" max="16" man="1"/>
    <brk id="83" max="16" man="1"/>
    <brk id="107" max="16" man="1"/>
    <brk id="127" max="16" man="1"/>
    <brk id="136" max="16" man="1"/>
    <brk id="149" max="16" man="1"/>
    <brk id="155" max="16" man="1"/>
    <brk id="165" max="16" man="1"/>
    <brk id="190" max="16" man="1"/>
    <brk id="216" max="16" man="1"/>
    <brk id="237" max="16" man="1"/>
    <brk id="265" max="16" man="1"/>
    <brk id="303" max="16" man="1"/>
    <brk id="328" max="16" man="1"/>
    <brk id="350" max="16" man="1"/>
    <brk id="371" max="16" man="1"/>
    <brk id="390" max="16" man="1"/>
    <brk id="414" max="16" man="1"/>
    <brk id="434" max="16" man="1"/>
    <brk id="454"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257175</xdr:colOff>
                    <xdr:row>25</xdr:row>
                    <xdr:rowOff>104775</xdr:rowOff>
                  </from>
                  <to>
                    <xdr:col>6</xdr:col>
                    <xdr:colOff>228600</xdr:colOff>
                    <xdr:row>25</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323850</xdr:colOff>
                    <xdr:row>25</xdr:row>
                    <xdr:rowOff>104775</xdr:rowOff>
                  </from>
                  <to>
                    <xdr:col>10</xdr:col>
                    <xdr:colOff>295275</xdr:colOff>
                    <xdr:row>25</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8"/>
  <sheetViews>
    <sheetView showGridLines="0" view="pageBreakPreview" zoomScale="130" zoomScaleNormal="100" zoomScaleSheetLayoutView="130" workbookViewId="0">
      <pane ySplit="3" topLeftCell="A4" activePane="bottomLeft" state="frozen"/>
      <selection pane="bottomLeft" activeCell="A4" sqref="A4"/>
    </sheetView>
  </sheetViews>
  <sheetFormatPr defaultRowHeight="13.5" x14ac:dyDescent="0.15"/>
  <cols>
    <col min="1" max="6" width="9.5" customWidth="1"/>
    <col min="7" max="9" width="9.375" customWidth="1"/>
    <col min="12" max="12" width="14.25" customWidth="1"/>
  </cols>
  <sheetData>
    <row r="1" spans="1:13" ht="25.5" customHeight="1" x14ac:dyDescent="0.15">
      <c r="F1" s="62"/>
      <c r="I1" s="61" t="s">
        <v>548</v>
      </c>
    </row>
    <row r="2" spans="1:13" ht="26.25" customHeight="1" x14ac:dyDescent="0.15">
      <c r="A2" s="477" t="s">
        <v>183</v>
      </c>
      <c r="B2" s="477"/>
      <c r="C2" s="477"/>
      <c r="D2" s="477"/>
      <c r="E2" s="477"/>
      <c r="F2" s="477"/>
      <c r="G2" s="477"/>
      <c r="H2" s="477"/>
      <c r="I2" s="477"/>
    </row>
    <row r="3" spans="1:13" x14ac:dyDescent="0.15">
      <c r="A3" s="63" t="s">
        <v>549</v>
      </c>
    </row>
    <row r="4" spans="1:13" x14ac:dyDescent="0.15">
      <c r="A4" s="11"/>
    </row>
    <row r="5" spans="1:13" ht="30" customHeight="1" x14ac:dyDescent="0.15">
      <c r="A5" s="8" t="s">
        <v>184</v>
      </c>
      <c r="B5" s="478"/>
      <c r="C5" s="479"/>
      <c r="D5" s="479"/>
      <c r="E5" s="479"/>
      <c r="F5" s="480"/>
      <c r="G5" s="12" t="s">
        <v>185</v>
      </c>
      <c r="H5" s="481"/>
      <c r="I5" s="482"/>
    </row>
    <row r="6" spans="1:13" ht="12.75" customHeight="1" x14ac:dyDescent="0.15">
      <c r="A6" s="1"/>
      <c r="B6" s="13"/>
      <c r="C6" s="14"/>
      <c r="D6" s="14"/>
      <c r="E6" s="14"/>
      <c r="F6" s="14"/>
      <c r="G6" s="15"/>
      <c r="H6" s="2"/>
      <c r="I6" s="2"/>
    </row>
    <row r="7" spans="1:13" ht="13.5" customHeight="1" x14ac:dyDescent="0.15">
      <c r="A7" s="483" t="s">
        <v>186</v>
      </c>
      <c r="B7" s="411"/>
      <c r="C7" s="411"/>
      <c r="D7" s="411"/>
      <c r="E7" s="411"/>
      <c r="F7" s="411"/>
      <c r="G7" s="411"/>
      <c r="H7" s="411"/>
      <c r="I7" s="411"/>
    </row>
    <row r="8" spans="1:13" x14ac:dyDescent="0.15">
      <c r="A8" s="411"/>
      <c r="B8" s="411"/>
      <c r="C8" s="411"/>
      <c r="D8" s="411"/>
      <c r="E8" s="411"/>
      <c r="F8" s="411"/>
      <c r="G8" s="411"/>
      <c r="H8" s="411"/>
      <c r="I8" s="411"/>
    </row>
    <row r="9" spans="1:13" ht="21.75" customHeight="1" x14ac:dyDescent="0.15">
      <c r="A9" s="4" t="s">
        <v>61</v>
      </c>
    </row>
    <row r="10" spans="1:13" ht="15" customHeight="1" x14ac:dyDescent="0.15">
      <c r="A10" s="484" t="s">
        <v>187</v>
      </c>
      <c r="B10" s="485"/>
      <c r="C10" s="467"/>
      <c r="D10" s="490" t="s">
        <v>188</v>
      </c>
      <c r="E10" s="485"/>
      <c r="F10" s="485"/>
      <c r="G10" s="491"/>
      <c r="H10" s="6"/>
      <c r="I10" s="7"/>
    </row>
    <row r="11" spans="1:13" x14ac:dyDescent="0.15">
      <c r="A11" s="486"/>
      <c r="B11" s="409"/>
      <c r="C11" s="487"/>
      <c r="D11" s="492" t="s">
        <v>7</v>
      </c>
      <c r="E11" s="493"/>
      <c r="F11" s="494" t="s">
        <v>316</v>
      </c>
      <c r="G11" s="495"/>
      <c r="H11" s="495"/>
      <c r="I11" s="496"/>
      <c r="J11" s="58"/>
      <c r="K11" s="58"/>
      <c r="L11" s="58"/>
      <c r="M11" s="58"/>
    </row>
    <row r="12" spans="1:13" ht="18" customHeight="1" x14ac:dyDescent="0.15">
      <c r="A12" s="488"/>
      <c r="B12" s="489"/>
      <c r="C12" s="453"/>
      <c r="D12" s="497" t="s">
        <v>189</v>
      </c>
      <c r="E12" s="498"/>
      <c r="F12" s="499"/>
      <c r="G12" s="500"/>
      <c r="H12" s="500"/>
      <c r="I12" s="501"/>
    </row>
    <row r="13" spans="1:13" ht="17.25" customHeight="1" x14ac:dyDescent="0.15">
      <c r="I13" s="16"/>
    </row>
    <row r="14" spans="1:13" ht="21" customHeight="1" thickBot="1" x14ac:dyDescent="0.2">
      <c r="A14" s="4" t="s">
        <v>190</v>
      </c>
    </row>
    <row r="15" spans="1:13" ht="26.25" customHeight="1" x14ac:dyDescent="0.15">
      <c r="A15" s="465" t="s">
        <v>191</v>
      </c>
      <c r="B15" s="467" t="s">
        <v>192</v>
      </c>
      <c r="C15" s="17" t="s">
        <v>193</v>
      </c>
      <c r="D15" s="18"/>
      <c r="E15" s="468" t="s">
        <v>194</v>
      </c>
      <c r="F15" s="17" t="s">
        <v>193</v>
      </c>
      <c r="G15" s="19"/>
      <c r="H15" s="461" t="s">
        <v>195</v>
      </c>
      <c r="I15" s="502">
        <f>SUM(D15,D16,G15,G16)</f>
        <v>0</v>
      </c>
    </row>
    <row r="16" spans="1:13" ht="26.25" customHeight="1" thickBot="1" x14ac:dyDescent="0.2">
      <c r="A16" s="466"/>
      <c r="B16" s="453"/>
      <c r="C16" s="17" t="s">
        <v>196</v>
      </c>
      <c r="D16" s="20"/>
      <c r="E16" s="460"/>
      <c r="F16" s="17" t="s">
        <v>196</v>
      </c>
      <c r="G16" s="19"/>
      <c r="H16" s="461"/>
      <c r="I16" s="503"/>
    </row>
    <row r="17" spans="1:9" ht="30" customHeight="1" x14ac:dyDescent="0.15">
      <c r="A17" s="421" t="s">
        <v>41</v>
      </c>
      <c r="B17" s="421"/>
      <c r="C17" s="421"/>
      <c r="D17" s="445"/>
      <c r="E17" s="445"/>
      <c r="F17" s="445"/>
      <c r="G17" s="445"/>
      <c r="H17" s="445"/>
      <c r="I17" s="421"/>
    </row>
    <row r="19" spans="1:9" ht="19.5" customHeight="1" x14ac:dyDescent="0.15">
      <c r="A19" s="4" t="s">
        <v>62</v>
      </c>
    </row>
    <row r="20" spans="1:9" ht="14.25" thickBot="1" x14ac:dyDescent="0.2">
      <c r="A20" s="4" t="s">
        <v>197</v>
      </c>
    </row>
    <row r="21" spans="1:9" ht="57" customHeight="1" thickBot="1" x14ac:dyDescent="0.2">
      <c r="A21" s="462" t="s">
        <v>198</v>
      </c>
      <c r="B21" s="441"/>
      <c r="C21" s="21"/>
      <c r="D21" s="463" t="s">
        <v>199</v>
      </c>
      <c r="E21" s="452"/>
      <c r="F21" s="60"/>
      <c r="G21" s="464" t="s">
        <v>200</v>
      </c>
      <c r="H21" s="452"/>
      <c r="I21" s="22" t="str">
        <f>IF(COUNT(C21,F21)=0,"",C21/F21)</f>
        <v/>
      </c>
    </row>
    <row r="22" spans="1:9" ht="26.25" customHeight="1" x14ac:dyDescent="0.15">
      <c r="A22" s="441" t="s">
        <v>201</v>
      </c>
      <c r="B22" s="452"/>
      <c r="C22" s="453"/>
      <c r="D22" s="454" t="s">
        <v>202</v>
      </c>
      <c r="E22" s="455"/>
      <c r="F22" s="456"/>
    </row>
    <row r="24" spans="1:9" x14ac:dyDescent="0.15">
      <c r="A24" s="4" t="s">
        <v>203</v>
      </c>
    </row>
    <row r="25" spans="1:9" x14ac:dyDescent="0.15">
      <c r="A25" s="457"/>
      <c r="B25" s="23" t="s">
        <v>204</v>
      </c>
      <c r="C25" s="24" t="s">
        <v>205</v>
      </c>
      <c r="D25" s="24" t="s">
        <v>206</v>
      </c>
      <c r="E25" s="24" t="s">
        <v>207</v>
      </c>
      <c r="F25" s="24" t="s">
        <v>40</v>
      </c>
      <c r="G25" s="459" t="s">
        <v>208</v>
      </c>
      <c r="H25" s="25" t="s">
        <v>209</v>
      </c>
    </row>
    <row r="26" spans="1:9" x14ac:dyDescent="0.15">
      <c r="A26" s="458"/>
      <c r="B26" s="26" t="s">
        <v>210</v>
      </c>
      <c r="C26" s="26" t="s">
        <v>210</v>
      </c>
      <c r="D26" s="26" t="s">
        <v>210</v>
      </c>
      <c r="E26" s="26" t="s">
        <v>210</v>
      </c>
      <c r="F26" s="26" t="s">
        <v>210</v>
      </c>
      <c r="G26" s="460"/>
      <c r="H26" s="27" t="s">
        <v>211</v>
      </c>
    </row>
    <row r="27" spans="1:9" ht="24.75" customHeight="1" x14ac:dyDescent="0.15">
      <c r="A27" s="8" t="s">
        <v>84</v>
      </c>
      <c r="B27" s="28"/>
      <c r="C27" s="29"/>
      <c r="D27" s="29"/>
      <c r="E27" s="29"/>
      <c r="F27" s="29"/>
      <c r="G27" s="30">
        <f>SUM(B27:F27)</f>
        <v>0</v>
      </c>
      <c r="H27" s="31" t="str">
        <f>IF(G27=0,"",SUM(D27,E27,F27)/G27*100)</f>
        <v/>
      </c>
    </row>
    <row r="28" spans="1:9" ht="24.75" customHeight="1" x14ac:dyDescent="0.15">
      <c r="A28" s="8" t="s">
        <v>83</v>
      </c>
      <c r="B28" s="28"/>
      <c r="C28" s="29"/>
      <c r="D28" s="29"/>
      <c r="E28" s="29"/>
      <c r="F28" s="29"/>
      <c r="G28" s="30">
        <f>SUM(B28:F28)</f>
        <v>0</v>
      </c>
      <c r="H28" s="31" t="str">
        <f>IF(G28=0,"",SUM(D28,E28,F28)/G28*100)</f>
        <v/>
      </c>
    </row>
    <row r="29" spans="1:9" ht="24.75" customHeight="1" x14ac:dyDescent="0.15">
      <c r="A29" s="8" t="s">
        <v>82</v>
      </c>
      <c r="B29" s="28"/>
      <c r="C29" s="29"/>
      <c r="D29" s="29"/>
      <c r="E29" s="29"/>
      <c r="F29" s="29"/>
      <c r="G29" s="30">
        <f>SUM(B29:F29)</f>
        <v>0</v>
      </c>
      <c r="H29" s="31" t="str">
        <f>IF(G29=0,"",SUM(D29,E29,F29)/G29*100)</f>
        <v/>
      </c>
    </row>
    <row r="30" spans="1:9" ht="24.75" customHeight="1" x14ac:dyDescent="0.15">
      <c r="F30" s="441" t="s">
        <v>212</v>
      </c>
      <c r="G30" s="442"/>
      <c r="H30" s="32" t="str">
        <f>IF(COUNT(H27:H29)=0,"",AVERAGE(H27:H29))</f>
        <v/>
      </c>
    </row>
    <row r="31" spans="1:9" ht="27" customHeight="1" x14ac:dyDescent="0.15">
      <c r="A31" s="443" t="s">
        <v>213</v>
      </c>
      <c r="B31" s="443"/>
      <c r="C31" s="443"/>
      <c r="D31" s="443"/>
      <c r="E31" s="443"/>
      <c r="F31" s="443"/>
      <c r="G31" s="443"/>
      <c r="H31" s="443"/>
      <c r="I31" s="443"/>
    </row>
    <row r="32" spans="1:9" ht="19.5" customHeight="1" x14ac:dyDescent="0.15">
      <c r="A32" s="4" t="s">
        <v>63</v>
      </c>
    </row>
    <row r="33" spans="1:9" ht="18.75" customHeight="1" x14ac:dyDescent="0.15">
      <c r="A33" s="444" t="s">
        <v>214</v>
      </c>
      <c r="B33" s="445"/>
      <c r="C33" s="445"/>
      <c r="D33" s="445"/>
      <c r="E33" s="445"/>
      <c r="F33" s="446"/>
      <c r="G33" s="447" t="s">
        <v>215</v>
      </c>
      <c r="H33" s="448"/>
      <c r="I33" s="449"/>
    </row>
    <row r="34" spans="1:9" ht="45.75" customHeight="1" x14ac:dyDescent="0.15">
      <c r="A34" s="432"/>
      <c r="B34" s="433"/>
      <c r="C34" s="433"/>
      <c r="D34" s="433"/>
      <c r="E34" s="433"/>
      <c r="F34" s="434"/>
      <c r="G34" s="33" t="s">
        <v>216</v>
      </c>
      <c r="H34" s="450" t="s">
        <v>301</v>
      </c>
      <c r="I34" s="451"/>
    </row>
    <row r="35" spans="1:9" ht="18.75" customHeight="1" x14ac:dyDescent="0.15">
      <c r="A35" s="429" t="s">
        <v>217</v>
      </c>
      <c r="B35" s="430"/>
      <c r="C35" s="430"/>
      <c r="D35" s="430"/>
      <c r="E35" s="430"/>
      <c r="F35" s="431"/>
      <c r="G35" s="435" t="s">
        <v>218</v>
      </c>
      <c r="H35" s="436"/>
      <c r="I35" s="437"/>
    </row>
    <row r="36" spans="1:9" ht="13.5" customHeight="1" x14ac:dyDescent="0.15">
      <c r="A36" s="410"/>
      <c r="B36" s="421"/>
      <c r="C36" s="421"/>
      <c r="D36" s="421"/>
      <c r="E36" s="421"/>
      <c r="F36" s="422"/>
      <c r="G36" s="415" t="s">
        <v>219</v>
      </c>
      <c r="H36" s="395"/>
      <c r="I36" s="34"/>
    </row>
    <row r="37" spans="1:9" ht="50.25" customHeight="1" x14ac:dyDescent="0.15">
      <c r="A37" s="432"/>
      <c r="B37" s="433"/>
      <c r="C37" s="433"/>
      <c r="D37" s="433"/>
      <c r="E37" s="433"/>
      <c r="F37" s="434"/>
      <c r="G37" s="438"/>
      <c r="H37" s="439"/>
      <c r="I37" s="440"/>
    </row>
    <row r="38" spans="1:9" ht="51" customHeight="1" x14ac:dyDescent="0.15">
      <c r="A38" s="423" t="s">
        <v>59</v>
      </c>
      <c r="B38" s="424"/>
      <c r="C38" s="424"/>
      <c r="D38" s="424"/>
      <c r="E38" s="424"/>
      <c r="F38" s="424"/>
      <c r="G38" s="425" t="s">
        <v>220</v>
      </c>
      <c r="H38" s="425"/>
      <c r="I38" s="425"/>
    </row>
    <row r="39" spans="1:9" ht="23.25" customHeight="1" x14ac:dyDescent="0.15">
      <c r="A39" s="394" t="s">
        <v>60</v>
      </c>
      <c r="B39" s="395"/>
      <c r="C39" s="395"/>
      <c r="D39" s="395"/>
      <c r="E39" s="395"/>
      <c r="F39" s="396"/>
      <c r="G39" s="9"/>
      <c r="H39" s="3"/>
      <c r="I39" s="36"/>
    </row>
    <row r="40" spans="1:9" ht="19.5" customHeight="1" x14ac:dyDescent="0.15">
      <c r="A40" s="426" t="s">
        <v>221</v>
      </c>
      <c r="B40" s="427"/>
      <c r="C40" s="427"/>
      <c r="D40" s="427"/>
      <c r="E40" s="427"/>
      <c r="F40" s="428"/>
      <c r="G40" s="414" t="s">
        <v>222</v>
      </c>
      <c r="H40" s="397"/>
      <c r="I40" s="398"/>
    </row>
    <row r="41" spans="1:9" ht="26.25" customHeight="1" x14ac:dyDescent="0.15">
      <c r="A41" s="394" t="s">
        <v>2</v>
      </c>
      <c r="B41" s="395"/>
      <c r="C41" s="395"/>
      <c r="D41" s="395"/>
      <c r="E41" s="395"/>
      <c r="F41" s="396"/>
      <c r="G41" s="40" t="s">
        <v>223</v>
      </c>
      <c r="H41" s="409" t="s">
        <v>224</v>
      </c>
      <c r="I41" s="406"/>
    </row>
    <row r="42" spans="1:9" x14ac:dyDescent="0.15">
      <c r="A42" s="10"/>
      <c r="B42" s="2"/>
      <c r="C42" s="2"/>
      <c r="D42" s="2"/>
      <c r="E42" s="2"/>
      <c r="F42" s="35"/>
      <c r="G42" s="37"/>
      <c r="H42" s="38"/>
      <c r="I42" s="39"/>
    </row>
    <row r="43" spans="1:9" x14ac:dyDescent="0.15">
      <c r="A43" s="10"/>
      <c r="B43" s="2"/>
      <c r="C43" s="2"/>
      <c r="D43" s="2"/>
      <c r="E43" s="2"/>
      <c r="F43" s="35"/>
      <c r="G43" s="37"/>
      <c r="H43" s="38"/>
      <c r="I43" s="39"/>
    </row>
    <row r="44" spans="1:9" x14ac:dyDescent="0.15">
      <c r="A44" s="410" t="s">
        <v>225</v>
      </c>
      <c r="B44" s="411"/>
      <c r="C44" s="411"/>
      <c r="D44" s="411"/>
      <c r="E44" s="411"/>
      <c r="F44" s="412"/>
      <c r="G44" s="414" t="s">
        <v>226</v>
      </c>
      <c r="H44" s="405"/>
      <c r="I44" s="406"/>
    </row>
    <row r="45" spans="1:9" ht="13.5" customHeight="1" x14ac:dyDescent="0.15">
      <c r="A45" s="413"/>
      <c r="B45" s="411"/>
      <c r="C45" s="411"/>
      <c r="D45" s="411"/>
      <c r="E45" s="411"/>
      <c r="F45" s="412"/>
      <c r="G45" s="415" t="s">
        <v>227</v>
      </c>
      <c r="H45" s="416"/>
      <c r="I45" s="396"/>
    </row>
    <row r="46" spans="1:9" ht="40.5" customHeight="1" x14ac:dyDescent="0.15">
      <c r="A46" s="413"/>
      <c r="B46" s="411"/>
      <c r="C46" s="411"/>
      <c r="D46" s="411"/>
      <c r="E46" s="411"/>
      <c r="F46" s="412"/>
      <c r="G46" s="417"/>
      <c r="H46" s="418"/>
      <c r="I46" s="419"/>
    </row>
    <row r="47" spans="1:9" x14ac:dyDescent="0.15">
      <c r="A47" s="413"/>
      <c r="B47" s="411"/>
      <c r="C47" s="411"/>
      <c r="D47" s="411"/>
      <c r="E47" s="411"/>
      <c r="F47" s="412"/>
      <c r="G47" s="420"/>
      <c r="H47" s="418"/>
      <c r="I47" s="419"/>
    </row>
    <row r="48" spans="1:9" ht="13.5" customHeight="1" x14ac:dyDescent="0.15">
      <c r="A48" s="9"/>
      <c r="B48" s="3"/>
      <c r="C48" s="3"/>
      <c r="D48" s="3"/>
      <c r="E48" s="3"/>
      <c r="F48" s="36"/>
      <c r="G48" s="41"/>
      <c r="H48" s="42"/>
      <c r="I48" s="43"/>
    </row>
    <row r="49" spans="1:9" ht="27.75" customHeight="1" x14ac:dyDescent="0.15">
      <c r="A49" s="410" t="s">
        <v>538</v>
      </c>
      <c r="B49" s="421"/>
      <c r="C49" s="421"/>
      <c r="D49" s="421"/>
      <c r="E49" s="421"/>
      <c r="F49" s="422"/>
      <c r="G49" s="404" t="s">
        <v>228</v>
      </c>
      <c r="H49" s="405"/>
      <c r="I49" s="406"/>
    </row>
    <row r="50" spans="1:9" ht="24" customHeight="1" x14ac:dyDescent="0.15">
      <c r="A50" s="394"/>
      <c r="B50" s="416"/>
      <c r="C50" s="416"/>
      <c r="D50" s="416"/>
      <c r="E50" s="416"/>
      <c r="F50" s="396"/>
      <c r="G50" s="44" t="s">
        <v>229</v>
      </c>
      <c r="H50" s="407" t="s">
        <v>302</v>
      </c>
      <c r="I50" s="408"/>
    </row>
    <row r="51" spans="1:9" ht="13.5" customHeight="1" x14ac:dyDescent="0.15">
      <c r="A51" s="9"/>
      <c r="B51" s="3"/>
      <c r="C51" s="3"/>
      <c r="D51" s="3"/>
      <c r="E51" s="3"/>
      <c r="F51" s="36"/>
      <c r="G51" s="9"/>
      <c r="H51" s="3"/>
      <c r="I51" s="36"/>
    </row>
    <row r="52" spans="1:9" ht="13.5" customHeight="1" x14ac:dyDescent="0.15">
      <c r="A52" s="45"/>
      <c r="B52" s="46"/>
      <c r="C52" s="46"/>
      <c r="D52" s="46"/>
      <c r="E52" s="46"/>
      <c r="F52" s="47"/>
      <c r="G52" s="48"/>
      <c r="H52" s="49"/>
      <c r="I52" s="50"/>
    </row>
    <row r="53" spans="1:9" ht="13.5" customHeight="1" x14ac:dyDescent="0.15">
      <c r="A53" s="71" t="s">
        <v>299</v>
      </c>
      <c r="B53" s="72"/>
      <c r="C53" s="72"/>
      <c r="D53" s="72"/>
      <c r="E53" s="72"/>
      <c r="F53" s="73"/>
      <c r="G53" s="74"/>
      <c r="H53" s="75"/>
      <c r="I53" s="76"/>
    </row>
    <row r="54" spans="1:9" ht="27.75" customHeight="1" x14ac:dyDescent="0.15">
      <c r="A54" s="469" t="s">
        <v>300</v>
      </c>
      <c r="B54" s="470"/>
      <c r="C54" s="470"/>
      <c r="D54" s="470"/>
      <c r="E54" s="470"/>
      <c r="F54" s="471"/>
      <c r="G54" s="472" t="s">
        <v>228</v>
      </c>
      <c r="H54" s="473"/>
      <c r="I54" s="474"/>
    </row>
    <row r="55" spans="1:9" ht="24" customHeight="1" x14ac:dyDescent="0.15">
      <c r="A55" s="389" t="s">
        <v>303</v>
      </c>
      <c r="B55" s="390"/>
      <c r="C55" s="390"/>
      <c r="D55" s="390"/>
      <c r="E55" s="390"/>
      <c r="F55" s="391"/>
      <c r="G55" s="77" t="s">
        <v>229</v>
      </c>
      <c r="H55" s="475" t="s">
        <v>301</v>
      </c>
      <c r="I55" s="476"/>
    </row>
    <row r="56" spans="1:9" ht="9" customHeight="1" x14ac:dyDescent="0.15">
      <c r="A56" s="78"/>
      <c r="B56" s="79"/>
      <c r="C56" s="79"/>
      <c r="D56" s="79"/>
      <c r="E56" s="79"/>
      <c r="F56" s="80"/>
      <c r="G56" s="81"/>
      <c r="H56" s="82"/>
      <c r="I56" s="83"/>
    </row>
    <row r="57" spans="1:9" x14ac:dyDescent="0.15">
      <c r="A57" s="70" t="s">
        <v>315</v>
      </c>
      <c r="B57" s="84"/>
      <c r="C57" s="84"/>
      <c r="D57" s="84"/>
      <c r="E57" s="84"/>
      <c r="F57" s="85"/>
      <c r="G57" s="86"/>
      <c r="H57" s="86"/>
      <c r="I57" s="87"/>
    </row>
    <row r="58" spans="1:9" hidden="1" x14ac:dyDescent="0.15">
      <c r="A58" s="389" t="s">
        <v>230</v>
      </c>
      <c r="B58" s="390"/>
      <c r="C58" s="390"/>
      <c r="D58" s="390"/>
      <c r="E58" s="390"/>
      <c r="F58" s="391"/>
      <c r="G58" s="392" t="s">
        <v>220</v>
      </c>
      <c r="H58" s="392"/>
      <c r="I58" s="393"/>
    </row>
    <row r="59" spans="1:9" hidden="1" x14ac:dyDescent="0.15">
      <c r="A59" s="70"/>
      <c r="B59" s="84"/>
      <c r="C59" s="84"/>
      <c r="D59" s="84"/>
      <c r="E59" s="84"/>
      <c r="F59" s="85"/>
      <c r="G59" s="86"/>
      <c r="H59" s="86"/>
      <c r="I59" s="87"/>
    </row>
    <row r="60" spans="1:9" x14ac:dyDescent="0.15">
      <c r="A60" s="394" t="s">
        <v>231</v>
      </c>
      <c r="B60" s="395"/>
      <c r="C60" s="395"/>
      <c r="D60" s="395"/>
      <c r="E60" s="395"/>
      <c r="F60" s="396"/>
      <c r="G60" s="397" t="s">
        <v>220</v>
      </c>
      <c r="H60" s="397"/>
      <c r="I60" s="398"/>
    </row>
    <row r="61" spans="1:9" x14ac:dyDescent="0.15">
      <c r="A61" s="9"/>
      <c r="B61" s="3"/>
      <c r="C61" s="3"/>
      <c r="D61" s="3"/>
      <c r="E61" s="3"/>
      <c r="F61" s="36"/>
      <c r="G61" s="56"/>
      <c r="H61" s="5"/>
      <c r="I61" s="51"/>
    </row>
    <row r="62" spans="1:9" x14ac:dyDescent="0.15">
      <c r="A62" s="65" t="s">
        <v>266</v>
      </c>
      <c r="B62" s="66"/>
      <c r="C62" s="66"/>
      <c r="D62" s="66"/>
      <c r="E62" s="66"/>
      <c r="F62" s="67"/>
      <c r="G62" s="399" t="s">
        <v>42</v>
      </c>
      <c r="H62" s="400"/>
      <c r="I62" s="401"/>
    </row>
    <row r="63" spans="1:9" x14ac:dyDescent="0.15">
      <c r="A63" s="65" t="s">
        <v>267</v>
      </c>
      <c r="B63" s="66"/>
      <c r="C63" s="66"/>
      <c r="D63" s="66"/>
      <c r="E63" s="66"/>
      <c r="F63" s="67"/>
      <c r="G63" s="399"/>
      <c r="H63" s="400"/>
      <c r="I63" s="401"/>
    </row>
    <row r="64" spans="1:9" x14ac:dyDescent="0.15">
      <c r="A64" s="65" t="s">
        <v>3</v>
      </c>
      <c r="B64" s="66"/>
      <c r="C64" s="66"/>
      <c r="D64" s="66"/>
      <c r="E64" s="66"/>
      <c r="F64" s="67"/>
      <c r="G64" s="402"/>
      <c r="H64" s="403"/>
      <c r="I64" s="401"/>
    </row>
    <row r="65" spans="1:9" x14ac:dyDescent="0.15">
      <c r="A65" s="65" t="s">
        <v>4</v>
      </c>
      <c r="B65" s="66"/>
      <c r="C65" s="66"/>
      <c r="D65" s="66"/>
      <c r="E65" s="66"/>
      <c r="F65" s="67"/>
      <c r="G65" s="52"/>
      <c r="H65" s="3"/>
      <c r="I65" s="53"/>
    </row>
    <row r="66" spans="1:9" x14ac:dyDescent="0.15">
      <c r="A66" s="65" t="s">
        <v>268</v>
      </c>
      <c r="B66" s="66"/>
      <c r="C66" s="66"/>
      <c r="D66" s="66"/>
      <c r="E66" s="66"/>
      <c r="F66" s="67"/>
      <c r="G66" s="52"/>
      <c r="H66" s="3"/>
      <c r="I66" s="53"/>
    </row>
    <row r="67" spans="1:9" x14ac:dyDescent="0.15">
      <c r="A67" s="65" t="s">
        <v>267</v>
      </c>
      <c r="B67" s="66"/>
      <c r="C67" s="66"/>
      <c r="D67" s="66"/>
      <c r="E67" s="66"/>
      <c r="F67" s="67"/>
      <c r="G67" s="52"/>
      <c r="H67" s="59"/>
      <c r="I67" s="53"/>
    </row>
    <row r="68" spans="1:9" x14ac:dyDescent="0.15">
      <c r="A68" s="65" t="s">
        <v>3</v>
      </c>
      <c r="B68" s="66"/>
      <c r="C68" s="66"/>
      <c r="D68" s="66"/>
      <c r="E68" s="66"/>
      <c r="F68" s="67"/>
      <c r="G68" s="52"/>
      <c r="H68" s="3"/>
      <c r="I68" s="53"/>
    </row>
    <row r="69" spans="1:9" x14ac:dyDescent="0.15">
      <c r="A69" s="65" t="s">
        <v>4</v>
      </c>
      <c r="B69" s="66"/>
      <c r="C69" s="66"/>
      <c r="D69" s="66"/>
      <c r="E69" s="66"/>
      <c r="F69" s="67"/>
      <c r="G69" s="52"/>
      <c r="H69" s="3"/>
      <c r="I69" s="53"/>
    </row>
    <row r="70" spans="1:9" x14ac:dyDescent="0.15">
      <c r="A70" s="65" t="s">
        <v>268</v>
      </c>
      <c r="B70" s="66"/>
      <c r="C70" s="66"/>
      <c r="D70" s="66"/>
      <c r="E70" s="66"/>
      <c r="F70" s="67"/>
      <c r="G70" s="52"/>
      <c r="H70" s="3"/>
      <c r="I70" s="53"/>
    </row>
    <row r="71" spans="1:9" x14ac:dyDescent="0.15">
      <c r="A71" s="65" t="s">
        <v>267</v>
      </c>
      <c r="B71" s="66"/>
      <c r="C71" s="66"/>
      <c r="D71" s="66"/>
      <c r="E71" s="66"/>
      <c r="F71" s="67"/>
      <c r="G71" s="52"/>
      <c r="H71" s="59"/>
      <c r="I71" s="53"/>
    </row>
    <row r="72" spans="1:9" x14ac:dyDescent="0.15">
      <c r="A72" s="65" t="s">
        <v>3</v>
      </c>
      <c r="B72" s="66"/>
      <c r="C72" s="66"/>
      <c r="D72" s="66"/>
      <c r="E72" s="66"/>
      <c r="F72" s="67"/>
      <c r="G72" s="52"/>
      <c r="H72" s="3"/>
      <c r="I72" s="53"/>
    </row>
    <row r="73" spans="1:9" x14ac:dyDescent="0.15">
      <c r="A73" s="65" t="s">
        <v>4</v>
      </c>
      <c r="B73" s="66"/>
      <c r="C73" s="66"/>
      <c r="D73" s="66"/>
      <c r="E73" s="66"/>
      <c r="F73" s="67"/>
      <c r="G73" s="52"/>
      <c r="H73" s="3"/>
      <c r="I73" s="53"/>
    </row>
    <row r="74" spans="1:9" x14ac:dyDescent="0.15">
      <c r="A74" s="65"/>
      <c r="B74" s="66"/>
      <c r="C74" s="66"/>
      <c r="D74" s="66"/>
      <c r="E74" s="66"/>
      <c r="F74" s="66"/>
      <c r="G74" s="52"/>
      <c r="H74" s="59"/>
      <c r="I74" s="53"/>
    </row>
    <row r="75" spans="1:9" x14ac:dyDescent="0.15">
      <c r="A75" s="68" t="s">
        <v>257</v>
      </c>
      <c r="B75" s="69"/>
      <c r="C75" s="69"/>
      <c r="D75" s="69"/>
      <c r="E75" s="69"/>
      <c r="F75" s="69"/>
      <c r="G75" s="54"/>
      <c r="H75" s="55"/>
      <c r="I75" s="64"/>
    </row>
    <row r="77" spans="1:9" x14ac:dyDescent="0.15">
      <c r="A77" t="s">
        <v>6</v>
      </c>
      <c r="B77" s="57"/>
      <c r="C77" s="57"/>
      <c r="D77" s="57"/>
      <c r="E77" s="57"/>
      <c r="F77" s="57"/>
      <c r="G77" s="57"/>
      <c r="H77" s="57"/>
    </row>
    <row r="78" spans="1:9" x14ac:dyDescent="0.15">
      <c r="A78" t="s">
        <v>5</v>
      </c>
    </row>
  </sheetData>
  <mergeCells count="55">
    <mergeCell ref="A54:F54"/>
    <mergeCell ref="G54:I54"/>
    <mergeCell ref="A55:F55"/>
    <mergeCell ref="H55:I55"/>
    <mergeCell ref="A2:I2"/>
    <mergeCell ref="B5:F5"/>
    <mergeCell ref="H5:I5"/>
    <mergeCell ref="A7:I8"/>
    <mergeCell ref="A10:C12"/>
    <mergeCell ref="D10:G10"/>
    <mergeCell ref="D11:E11"/>
    <mergeCell ref="F11:I11"/>
    <mergeCell ref="D12:E12"/>
    <mergeCell ref="F12:I12"/>
    <mergeCell ref="I15:I16"/>
    <mergeCell ref="A17:I17"/>
    <mergeCell ref="A22:C22"/>
    <mergeCell ref="D22:F22"/>
    <mergeCell ref="A25:A26"/>
    <mergeCell ref="G25:G26"/>
    <mergeCell ref="H15:H16"/>
    <mergeCell ref="A21:B21"/>
    <mergeCell ref="D21:E21"/>
    <mergeCell ref="G21:H21"/>
    <mergeCell ref="A15:A16"/>
    <mergeCell ref="B15:B16"/>
    <mergeCell ref="E15:E16"/>
    <mergeCell ref="A35:F37"/>
    <mergeCell ref="G35:I35"/>
    <mergeCell ref="G36:H36"/>
    <mergeCell ref="G37:I37"/>
    <mergeCell ref="F30:G30"/>
    <mergeCell ref="A31:I31"/>
    <mergeCell ref="A33:F34"/>
    <mergeCell ref="G33:I33"/>
    <mergeCell ref="H34:I34"/>
    <mergeCell ref="A38:F38"/>
    <mergeCell ref="G38:I38"/>
    <mergeCell ref="A39:F39"/>
    <mergeCell ref="A40:F40"/>
    <mergeCell ref="G40:I40"/>
    <mergeCell ref="G49:I49"/>
    <mergeCell ref="H50:I50"/>
    <mergeCell ref="A41:F41"/>
    <mergeCell ref="H41:I41"/>
    <mergeCell ref="A44:F47"/>
    <mergeCell ref="G44:I44"/>
    <mergeCell ref="G45:I45"/>
    <mergeCell ref="G46:I47"/>
    <mergeCell ref="A49:F50"/>
    <mergeCell ref="A58:F58"/>
    <mergeCell ref="G58:I58"/>
    <mergeCell ref="A60:F60"/>
    <mergeCell ref="G60:I60"/>
    <mergeCell ref="G62:I64"/>
  </mergeCells>
  <phoneticPr fontId="12"/>
  <pageMargins left="0.78700000000000003" right="0.78700000000000003" top="0.98399999999999999" bottom="0.98399999999999999" header="0.51200000000000001" footer="0.51200000000000001"/>
  <pageSetup paperSize="9" scale="89" orientation="portrait" r:id="rId1"/>
  <headerFooter alignWithMargins="0"/>
  <rowBreaks count="1" manualBreakCount="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4</xdr:col>
                    <xdr:colOff>647700</xdr:colOff>
                    <xdr:row>9</xdr:row>
                    <xdr:rowOff>0</xdr:rowOff>
                  </from>
                  <to>
                    <xdr:col>5</xdr:col>
                    <xdr:colOff>228600</xdr:colOff>
                    <xdr:row>10</xdr:row>
                    <xdr:rowOff>19050</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3</xdr:col>
                    <xdr:colOff>409575</xdr:colOff>
                    <xdr:row>8</xdr:row>
                    <xdr:rowOff>266700</xdr:rowOff>
                  </from>
                  <to>
                    <xdr:col>3</xdr:col>
                    <xdr:colOff>714375</xdr:colOff>
                    <xdr:row>10</xdr:row>
                    <xdr:rowOff>9525</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3</xdr:col>
                    <xdr:colOff>361950</xdr:colOff>
                    <xdr:row>21</xdr:row>
                    <xdr:rowOff>76200</xdr:rowOff>
                  </from>
                  <to>
                    <xdr:col>3</xdr:col>
                    <xdr:colOff>666750</xdr:colOff>
                    <xdr:row>21</xdr:row>
                    <xdr:rowOff>285750</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4</xdr:col>
                    <xdr:colOff>485775</xdr:colOff>
                    <xdr:row>21</xdr:row>
                    <xdr:rowOff>76200</xdr:rowOff>
                  </from>
                  <to>
                    <xdr:col>5</xdr:col>
                    <xdr:colOff>66675</xdr:colOff>
                    <xdr:row>21</xdr:row>
                    <xdr:rowOff>285750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6</xdr:col>
                    <xdr:colOff>561975</xdr:colOff>
                    <xdr:row>34</xdr:row>
                    <xdr:rowOff>19050</xdr:rowOff>
                  </from>
                  <to>
                    <xdr:col>7</xdr:col>
                    <xdr:colOff>152400</xdr:colOff>
                    <xdr:row>34</xdr:row>
                    <xdr:rowOff>228600</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6</xdr:col>
                    <xdr:colOff>552450</xdr:colOff>
                    <xdr:row>32</xdr:row>
                    <xdr:rowOff>19050</xdr:rowOff>
                  </from>
                  <to>
                    <xdr:col>7</xdr:col>
                    <xdr:colOff>142875</xdr:colOff>
                    <xdr:row>32</xdr:row>
                    <xdr:rowOff>228600</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7</xdr:col>
                    <xdr:colOff>495300</xdr:colOff>
                    <xdr:row>32</xdr:row>
                    <xdr:rowOff>19050</xdr:rowOff>
                  </from>
                  <to>
                    <xdr:col>8</xdr:col>
                    <xdr:colOff>85725</xdr:colOff>
                    <xdr:row>32</xdr:row>
                    <xdr:rowOff>228600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6</xdr:col>
                    <xdr:colOff>457200</xdr:colOff>
                    <xdr:row>37</xdr:row>
                    <xdr:rowOff>219075</xdr:rowOff>
                  </from>
                  <to>
                    <xdr:col>7</xdr:col>
                    <xdr:colOff>47625</xdr:colOff>
                    <xdr:row>37</xdr:row>
                    <xdr:rowOff>428625</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7</xdr:col>
                    <xdr:colOff>523875</xdr:colOff>
                    <xdr:row>34</xdr:row>
                    <xdr:rowOff>28575</xdr:rowOff>
                  </from>
                  <to>
                    <xdr:col>8</xdr:col>
                    <xdr:colOff>114300</xdr:colOff>
                    <xdr:row>35</xdr:row>
                    <xdr:rowOff>0</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7</xdr:col>
                    <xdr:colOff>419100</xdr:colOff>
                    <xdr:row>37</xdr:row>
                    <xdr:rowOff>219075</xdr:rowOff>
                  </from>
                  <to>
                    <xdr:col>8</xdr:col>
                    <xdr:colOff>9525</xdr:colOff>
                    <xdr:row>37</xdr:row>
                    <xdr:rowOff>428625</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6</xdr:col>
                    <xdr:colOff>485775</xdr:colOff>
                    <xdr:row>39</xdr:row>
                    <xdr:rowOff>28575</xdr:rowOff>
                  </from>
                  <to>
                    <xdr:col>7</xdr:col>
                    <xdr:colOff>76200</xdr:colOff>
                    <xdr:row>39</xdr:row>
                    <xdr:rowOff>238125</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7</xdr:col>
                    <xdr:colOff>428625</xdr:colOff>
                    <xdr:row>39</xdr:row>
                    <xdr:rowOff>19050</xdr:rowOff>
                  </from>
                  <to>
                    <xdr:col>8</xdr:col>
                    <xdr:colOff>19050</xdr:colOff>
                    <xdr:row>39</xdr:row>
                    <xdr:rowOff>228600</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7</xdr:col>
                    <xdr:colOff>438150</xdr:colOff>
                    <xdr:row>48</xdr:row>
                    <xdr:rowOff>0</xdr:rowOff>
                  </from>
                  <to>
                    <xdr:col>8</xdr:col>
                    <xdr:colOff>28575</xdr:colOff>
                    <xdr:row>48</xdr:row>
                    <xdr:rowOff>209550</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6</xdr:col>
                    <xdr:colOff>476250</xdr:colOff>
                    <xdr:row>43</xdr:row>
                    <xdr:rowOff>0</xdr:rowOff>
                  </from>
                  <to>
                    <xdr:col>7</xdr:col>
                    <xdr:colOff>66675</xdr:colOff>
                    <xdr:row>44</xdr:row>
                    <xdr:rowOff>38100</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6</xdr:col>
                    <xdr:colOff>476250</xdr:colOff>
                    <xdr:row>48</xdr:row>
                    <xdr:rowOff>0</xdr:rowOff>
                  </from>
                  <to>
                    <xdr:col>7</xdr:col>
                    <xdr:colOff>66675</xdr:colOff>
                    <xdr:row>48</xdr:row>
                    <xdr:rowOff>209550</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7</xdr:col>
                    <xdr:colOff>428625</xdr:colOff>
                    <xdr:row>43</xdr:row>
                    <xdr:rowOff>0</xdr:rowOff>
                  </from>
                  <to>
                    <xdr:col>8</xdr:col>
                    <xdr:colOff>19050</xdr:colOff>
                    <xdr:row>44</xdr:row>
                    <xdr:rowOff>38100</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6</xdr:col>
                    <xdr:colOff>457200</xdr:colOff>
                    <xdr:row>56</xdr:row>
                    <xdr:rowOff>161925</xdr:rowOff>
                  </from>
                  <to>
                    <xdr:col>7</xdr:col>
                    <xdr:colOff>47625</xdr:colOff>
                    <xdr:row>60</xdr:row>
                    <xdr:rowOff>28575</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6</xdr:col>
                    <xdr:colOff>457200</xdr:colOff>
                    <xdr:row>59</xdr:row>
                    <xdr:rowOff>0</xdr:rowOff>
                  </from>
                  <to>
                    <xdr:col>7</xdr:col>
                    <xdr:colOff>47625</xdr:colOff>
                    <xdr:row>60</xdr:row>
                    <xdr:rowOff>38100</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7</xdr:col>
                    <xdr:colOff>400050</xdr:colOff>
                    <xdr:row>56</xdr:row>
                    <xdr:rowOff>152400</xdr:rowOff>
                  </from>
                  <to>
                    <xdr:col>7</xdr:col>
                    <xdr:colOff>704850</xdr:colOff>
                    <xdr:row>60</xdr:row>
                    <xdr:rowOff>19050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7</xdr:col>
                    <xdr:colOff>390525</xdr:colOff>
                    <xdr:row>59</xdr:row>
                    <xdr:rowOff>0</xdr:rowOff>
                  </from>
                  <to>
                    <xdr:col>7</xdr:col>
                    <xdr:colOff>695325</xdr:colOff>
                    <xdr:row>60</xdr:row>
                    <xdr:rowOff>38100</xdr:rowOff>
                  </to>
                </anchor>
              </controlPr>
            </control>
          </mc:Choice>
        </mc:AlternateContent>
        <mc:AlternateContent xmlns:mc="http://schemas.openxmlformats.org/markup-compatibility/2006">
          <mc:Choice Requires="x14">
            <control shapeId="5158" r:id="rId24" name="Check Box 38">
              <controlPr defaultSize="0" autoFill="0" autoLine="0" autoPict="0">
                <anchor moveWithCells="1">
                  <from>
                    <xdr:col>7</xdr:col>
                    <xdr:colOff>438150</xdr:colOff>
                    <xdr:row>53</xdr:row>
                    <xdr:rowOff>0</xdr:rowOff>
                  </from>
                  <to>
                    <xdr:col>8</xdr:col>
                    <xdr:colOff>28575</xdr:colOff>
                    <xdr:row>53</xdr:row>
                    <xdr:rowOff>209550</xdr:rowOff>
                  </to>
                </anchor>
              </controlPr>
            </control>
          </mc:Choice>
        </mc:AlternateContent>
        <mc:AlternateContent xmlns:mc="http://schemas.openxmlformats.org/markup-compatibility/2006">
          <mc:Choice Requires="x14">
            <control shapeId="5159" r:id="rId25" name="Check Box 39">
              <controlPr defaultSize="0" autoFill="0" autoLine="0" autoPict="0">
                <anchor moveWithCells="1">
                  <from>
                    <xdr:col>6</xdr:col>
                    <xdr:colOff>476250</xdr:colOff>
                    <xdr:row>53</xdr:row>
                    <xdr:rowOff>0</xdr:rowOff>
                  </from>
                  <to>
                    <xdr:col>7</xdr:col>
                    <xdr:colOff>66675</xdr:colOff>
                    <xdr:row>53</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0" zoomScaleNormal="55" zoomScaleSheetLayoutView="70" workbookViewId="0"/>
  </sheetViews>
  <sheetFormatPr defaultColWidth="4.5" defaultRowHeight="20.25" customHeight="1" x14ac:dyDescent="0.15"/>
  <cols>
    <col min="1" max="1" width="1.375" style="505" customWidth="1"/>
    <col min="2" max="56" width="5.625" style="505" customWidth="1"/>
    <col min="57" max="16384" width="4.5" style="505"/>
  </cols>
  <sheetData>
    <row r="1" spans="1:57" s="711" customFormat="1" ht="20.25" customHeight="1" x14ac:dyDescent="0.15">
      <c r="A1" s="676"/>
      <c r="B1" s="676"/>
      <c r="C1" s="713" t="s">
        <v>621</v>
      </c>
      <c r="D1" s="713"/>
      <c r="E1" s="676"/>
      <c r="F1" s="676"/>
      <c r="G1" s="708" t="s">
        <v>620</v>
      </c>
      <c r="H1" s="676"/>
      <c r="I1" s="676"/>
      <c r="J1" s="713"/>
      <c r="K1" s="713"/>
      <c r="L1" s="713"/>
      <c r="M1" s="713"/>
      <c r="N1" s="676"/>
      <c r="O1" s="676"/>
      <c r="P1" s="676"/>
      <c r="Q1" s="676"/>
      <c r="R1" s="676"/>
      <c r="S1" s="676"/>
      <c r="T1" s="676"/>
      <c r="U1" s="676"/>
      <c r="V1" s="676"/>
      <c r="W1" s="676"/>
      <c r="X1" s="676"/>
      <c r="Y1" s="676"/>
      <c r="Z1" s="676"/>
      <c r="AA1" s="676"/>
      <c r="AB1" s="676"/>
      <c r="AC1" s="676"/>
      <c r="AD1" s="676"/>
      <c r="AE1" s="676"/>
      <c r="AF1" s="676"/>
      <c r="AG1" s="676"/>
      <c r="AH1" s="676"/>
      <c r="AI1" s="676"/>
      <c r="AJ1" s="676"/>
      <c r="AK1" s="696" t="s">
        <v>619</v>
      </c>
      <c r="AL1" s="696" t="s">
        <v>612</v>
      </c>
      <c r="AM1" s="712" t="s">
        <v>618</v>
      </c>
      <c r="AN1" s="712"/>
      <c r="AO1" s="712"/>
      <c r="AP1" s="712"/>
      <c r="AQ1" s="712"/>
      <c r="AR1" s="712"/>
      <c r="AS1" s="712"/>
      <c r="AT1" s="712"/>
      <c r="AU1" s="712"/>
      <c r="AV1" s="712"/>
      <c r="AW1" s="712"/>
      <c r="AX1" s="712"/>
      <c r="AY1" s="712"/>
      <c r="AZ1" s="712"/>
      <c r="BA1" s="712"/>
      <c r="BB1" s="700" t="s">
        <v>611</v>
      </c>
      <c r="BC1" s="676"/>
      <c r="BD1" s="676"/>
    </row>
    <row r="2" spans="1:57" s="666" customFormat="1" ht="20.25" customHeight="1" x14ac:dyDescent="0.15">
      <c r="A2" s="668"/>
      <c r="B2" s="668"/>
      <c r="C2" s="668"/>
      <c r="D2" s="708"/>
      <c r="E2" s="668"/>
      <c r="F2" s="668"/>
      <c r="G2" s="668"/>
      <c r="H2" s="708"/>
      <c r="I2" s="696"/>
      <c r="J2" s="696"/>
      <c r="K2" s="696"/>
      <c r="L2" s="696"/>
      <c r="M2" s="696"/>
      <c r="N2" s="668"/>
      <c r="O2" s="668"/>
      <c r="P2" s="668"/>
      <c r="Q2" s="668"/>
      <c r="R2" s="668"/>
      <c r="S2" s="668"/>
      <c r="T2" s="696" t="s">
        <v>617</v>
      </c>
      <c r="U2" s="709">
        <v>7</v>
      </c>
      <c r="V2" s="709"/>
      <c r="W2" s="696" t="s">
        <v>612</v>
      </c>
      <c r="X2" s="710">
        <f>IF(U2=0,"",YEAR(DATE(2018+U2,1,1)))</f>
        <v>2025</v>
      </c>
      <c r="Y2" s="710"/>
      <c r="Z2" s="668" t="s">
        <v>616</v>
      </c>
      <c r="AA2" s="668" t="s">
        <v>615</v>
      </c>
      <c r="AB2" s="709">
        <v>6</v>
      </c>
      <c r="AC2" s="709"/>
      <c r="AD2" s="668" t="s">
        <v>614</v>
      </c>
      <c r="AE2" s="668"/>
      <c r="AF2" s="668"/>
      <c r="AG2" s="668"/>
      <c r="AH2" s="668"/>
      <c r="AI2" s="668"/>
      <c r="AJ2" s="700"/>
      <c r="AK2" s="696" t="s">
        <v>613</v>
      </c>
      <c r="AL2" s="696" t="s">
        <v>612</v>
      </c>
      <c r="AM2" s="709"/>
      <c r="AN2" s="709"/>
      <c r="AO2" s="709"/>
      <c r="AP2" s="709"/>
      <c r="AQ2" s="709"/>
      <c r="AR2" s="709"/>
      <c r="AS2" s="709"/>
      <c r="AT2" s="709"/>
      <c r="AU2" s="709"/>
      <c r="AV2" s="709"/>
      <c r="AW2" s="709"/>
      <c r="AX2" s="709"/>
      <c r="AY2" s="709"/>
      <c r="AZ2" s="709"/>
      <c r="BA2" s="709"/>
      <c r="BB2" s="700" t="s">
        <v>611</v>
      </c>
      <c r="BC2" s="696"/>
      <c r="BD2" s="696"/>
      <c r="BE2" s="667"/>
    </row>
    <row r="3" spans="1:57" s="666" customFormat="1" ht="20.25" customHeight="1" x14ac:dyDescent="0.15">
      <c r="A3" s="668"/>
      <c r="B3" s="668"/>
      <c r="C3" s="668"/>
      <c r="D3" s="708"/>
      <c r="E3" s="668"/>
      <c r="F3" s="668"/>
      <c r="G3" s="668"/>
      <c r="H3" s="708"/>
      <c r="I3" s="696"/>
      <c r="J3" s="696"/>
      <c r="K3" s="696"/>
      <c r="L3" s="696"/>
      <c r="M3" s="696"/>
      <c r="N3" s="668"/>
      <c r="O3" s="668"/>
      <c r="P3" s="668"/>
      <c r="Q3" s="668"/>
      <c r="R3" s="668"/>
      <c r="S3" s="668"/>
      <c r="T3" s="707"/>
      <c r="U3" s="677"/>
      <c r="V3" s="677"/>
      <c r="W3" s="706"/>
      <c r="X3" s="677"/>
      <c r="Y3" s="677"/>
      <c r="Z3" s="678"/>
      <c r="AA3" s="678"/>
      <c r="AB3" s="677"/>
      <c r="AC3" s="677"/>
      <c r="AD3" s="701"/>
      <c r="AE3" s="668"/>
      <c r="AF3" s="668"/>
      <c r="AG3" s="668"/>
      <c r="AH3" s="668"/>
      <c r="AI3" s="668"/>
      <c r="AJ3" s="700"/>
      <c r="AK3" s="696"/>
      <c r="AL3" s="696"/>
      <c r="AM3" s="699"/>
      <c r="AN3" s="699"/>
      <c r="AO3" s="699"/>
      <c r="AP3" s="699"/>
      <c r="AQ3" s="699"/>
      <c r="AR3" s="699"/>
      <c r="AS3" s="699"/>
      <c r="AT3" s="699"/>
      <c r="AU3" s="699"/>
      <c r="AV3" s="699"/>
      <c r="AW3" s="699"/>
      <c r="AX3" s="699"/>
      <c r="AY3" s="698" t="s">
        <v>610</v>
      </c>
      <c r="AZ3" s="697" t="s">
        <v>609</v>
      </c>
      <c r="BA3" s="697"/>
      <c r="BB3" s="697"/>
      <c r="BC3" s="697"/>
      <c r="BD3" s="696"/>
      <c r="BE3" s="667"/>
    </row>
    <row r="4" spans="1:57" s="666" customFormat="1" ht="20.25" customHeight="1" x14ac:dyDescent="0.15">
      <c r="A4" s="668"/>
      <c r="B4" s="695"/>
      <c r="C4" s="695"/>
      <c r="D4" s="695"/>
      <c r="E4" s="695"/>
      <c r="F4" s="695"/>
      <c r="G4" s="695"/>
      <c r="H4" s="695"/>
      <c r="I4" s="695"/>
      <c r="J4" s="705"/>
      <c r="K4" s="703"/>
      <c r="L4" s="703"/>
      <c r="M4" s="703"/>
      <c r="N4" s="703"/>
      <c r="O4" s="703"/>
      <c r="P4" s="704"/>
      <c r="Q4" s="703"/>
      <c r="R4" s="703"/>
      <c r="S4" s="702"/>
      <c r="T4" s="668"/>
      <c r="U4" s="668"/>
      <c r="V4" s="668"/>
      <c r="W4" s="668"/>
      <c r="X4" s="668"/>
      <c r="Y4" s="668"/>
      <c r="Z4" s="678"/>
      <c r="AA4" s="678"/>
      <c r="AB4" s="677"/>
      <c r="AC4" s="677"/>
      <c r="AD4" s="701"/>
      <c r="AE4" s="668"/>
      <c r="AF4" s="668"/>
      <c r="AG4" s="668"/>
      <c r="AH4" s="668"/>
      <c r="AI4" s="668"/>
      <c r="AJ4" s="700"/>
      <c r="AK4" s="696"/>
      <c r="AL4" s="696"/>
      <c r="AM4" s="699"/>
      <c r="AN4" s="699"/>
      <c r="AO4" s="699"/>
      <c r="AP4" s="699"/>
      <c r="AQ4" s="699"/>
      <c r="AR4" s="699"/>
      <c r="AS4" s="699"/>
      <c r="AT4" s="699"/>
      <c r="AU4" s="699"/>
      <c r="AV4" s="699"/>
      <c r="AW4" s="699"/>
      <c r="AX4" s="699"/>
      <c r="AY4" s="698" t="s">
        <v>608</v>
      </c>
      <c r="AZ4" s="697" t="s">
        <v>607</v>
      </c>
      <c r="BA4" s="697"/>
      <c r="BB4" s="697"/>
      <c r="BC4" s="697"/>
      <c r="BD4" s="696"/>
      <c r="BE4" s="667"/>
    </row>
    <row r="5" spans="1:57" s="666" customFormat="1" ht="20.25" customHeight="1" x14ac:dyDescent="0.15">
      <c r="A5" s="668"/>
      <c r="B5" s="683"/>
      <c r="C5" s="683"/>
      <c r="D5" s="683"/>
      <c r="E5" s="683"/>
      <c r="F5" s="683"/>
      <c r="G5" s="683"/>
      <c r="H5" s="683"/>
      <c r="I5" s="683"/>
      <c r="J5" s="694"/>
      <c r="K5" s="693"/>
      <c r="L5" s="692"/>
      <c r="M5" s="692"/>
      <c r="N5" s="692"/>
      <c r="O5" s="692"/>
      <c r="P5" s="683"/>
      <c r="Q5" s="691"/>
      <c r="R5" s="691"/>
      <c r="S5" s="690"/>
      <c r="T5" s="668"/>
      <c r="U5" s="668"/>
      <c r="V5" s="668"/>
      <c r="W5" s="668"/>
      <c r="X5" s="668"/>
      <c r="Y5" s="668"/>
      <c r="Z5" s="678"/>
      <c r="AA5" s="678"/>
      <c r="AB5" s="677"/>
      <c r="AC5" s="677"/>
      <c r="AD5" s="672"/>
      <c r="AE5" s="672"/>
      <c r="AF5" s="672"/>
      <c r="AG5" s="672"/>
      <c r="AH5" s="668"/>
      <c r="AI5" s="668"/>
      <c r="AJ5" s="672" t="s">
        <v>606</v>
      </c>
      <c r="AK5" s="672"/>
      <c r="AL5" s="672"/>
      <c r="AM5" s="672"/>
      <c r="AN5" s="672"/>
      <c r="AO5" s="672"/>
      <c r="AP5" s="672"/>
      <c r="AQ5" s="672"/>
      <c r="AR5" s="695"/>
      <c r="AS5" s="695"/>
      <c r="AT5" s="669"/>
      <c r="AU5" s="672"/>
      <c r="AV5" s="687">
        <v>40</v>
      </c>
      <c r="AW5" s="686"/>
      <c r="AX5" s="669" t="s">
        <v>605</v>
      </c>
      <c r="AY5" s="672"/>
      <c r="AZ5" s="687">
        <v>160</v>
      </c>
      <c r="BA5" s="686"/>
      <c r="BB5" s="669" t="s">
        <v>604</v>
      </c>
      <c r="BC5" s="672"/>
      <c r="BD5" s="668"/>
      <c r="BE5" s="667"/>
    </row>
    <row r="6" spans="1:57" s="666" customFormat="1" ht="20.25" customHeight="1" x14ac:dyDescent="0.15">
      <c r="A6" s="668"/>
      <c r="B6" s="683"/>
      <c r="C6" s="683"/>
      <c r="D6" s="683"/>
      <c r="E6" s="683"/>
      <c r="F6" s="683"/>
      <c r="G6" s="683"/>
      <c r="H6" s="683"/>
      <c r="I6" s="683"/>
      <c r="J6" s="694"/>
      <c r="K6" s="693"/>
      <c r="L6" s="692"/>
      <c r="M6" s="692"/>
      <c r="N6" s="692"/>
      <c r="O6" s="692"/>
      <c r="P6" s="683"/>
      <c r="Q6" s="691"/>
      <c r="R6" s="691"/>
      <c r="S6" s="690"/>
      <c r="T6" s="668"/>
      <c r="U6" s="668"/>
      <c r="V6" s="668"/>
      <c r="W6" s="668"/>
      <c r="X6" s="668"/>
      <c r="Y6" s="668"/>
      <c r="Z6" s="678"/>
      <c r="AA6" s="678"/>
      <c r="AB6" s="677"/>
      <c r="AC6" s="677"/>
      <c r="AD6" s="672"/>
      <c r="AE6" s="672"/>
      <c r="AF6" s="672"/>
      <c r="AG6" s="672"/>
      <c r="AH6" s="668"/>
      <c r="AI6" s="668"/>
      <c r="AJ6" s="672"/>
      <c r="AK6" s="672"/>
      <c r="AL6" s="672"/>
      <c r="AM6" s="672"/>
      <c r="AN6" s="672"/>
      <c r="AO6" s="672"/>
      <c r="AP6" s="672"/>
      <c r="AQ6" s="690" t="s">
        <v>603</v>
      </c>
      <c r="AR6" s="672"/>
      <c r="AS6" s="689"/>
      <c r="AT6" s="689"/>
      <c r="AU6" s="689"/>
      <c r="AV6" s="672"/>
      <c r="AW6" s="672"/>
      <c r="AX6" s="688"/>
      <c r="AY6" s="672"/>
      <c r="AZ6" s="687">
        <v>100</v>
      </c>
      <c r="BA6" s="686"/>
      <c r="BB6" s="685" t="s">
        <v>602</v>
      </c>
      <c r="BC6" s="672"/>
      <c r="BD6" s="668"/>
      <c r="BE6" s="667"/>
    </row>
    <row r="7" spans="1:57" s="666" customFormat="1" ht="20.25" customHeight="1" x14ac:dyDescent="0.15">
      <c r="A7" s="668"/>
      <c r="B7" s="683"/>
      <c r="C7" s="683"/>
      <c r="D7" s="683"/>
      <c r="E7" s="683"/>
      <c r="F7" s="683"/>
      <c r="G7" s="683"/>
      <c r="H7" s="683"/>
      <c r="I7" s="683"/>
      <c r="J7" s="683"/>
      <c r="K7" s="684"/>
      <c r="L7" s="684"/>
      <c r="M7" s="684"/>
      <c r="N7" s="683"/>
      <c r="O7" s="682"/>
      <c r="P7" s="681"/>
      <c r="Q7" s="681"/>
      <c r="R7" s="680"/>
      <c r="S7" s="679"/>
      <c r="T7" s="668"/>
      <c r="U7" s="668"/>
      <c r="V7" s="668"/>
      <c r="W7" s="668"/>
      <c r="X7" s="668"/>
      <c r="Y7" s="668"/>
      <c r="Z7" s="678"/>
      <c r="AA7" s="678"/>
      <c r="AB7" s="677"/>
      <c r="AC7" s="677"/>
      <c r="AD7" s="527"/>
      <c r="AE7" s="676"/>
      <c r="AF7" s="676"/>
      <c r="AG7" s="676"/>
      <c r="AH7" s="668"/>
      <c r="AI7" s="668"/>
      <c r="AJ7" s="668"/>
      <c r="AK7" s="668"/>
      <c r="AL7" s="676"/>
      <c r="AM7" s="676"/>
      <c r="AN7" s="675"/>
      <c r="AO7" s="674"/>
      <c r="AP7" s="674"/>
      <c r="AQ7" s="673"/>
      <c r="AR7" s="673"/>
      <c r="AS7" s="673"/>
      <c r="AT7" s="673"/>
      <c r="AU7" s="673"/>
      <c r="AV7" s="673"/>
      <c r="AW7" s="672" t="s">
        <v>601</v>
      </c>
      <c r="AX7" s="672"/>
      <c r="AY7" s="672"/>
      <c r="AZ7" s="671">
        <f>DAY(EOMONTH(DATE(X2,AB2,1),0))</f>
        <v>30</v>
      </c>
      <c r="BA7" s="670"/>
      <c r="BB7" s="669" t="s">
        <v>600</v>
      </c>
      <c r="BC7" s="668"/>
      <c r="BD7" s="668"/>
      <c r="BE7" s="667"/>
    </row>
    <row r="8" spans="1:57" ht="5.0999999999999996" customHeight="1" thickBot="1" x14ac:dyDescent="0.2">
      <c r="A8" s="515"/>
      <c r="B8" s="515"/>
      <c r="C8" s="665"/>
      <c r="D8" s="665"/>
      <c r="E8" s="515"/>
      <c r="F8" s="515"/>
      <c r="G8" s="510"/>
      <c r="H8" s="515"/>
      <c r="I8" s="515"/>
      <c r="J8" s="515"/>
      <c r="K8" s="515"/>
      <c r="L8" s="515"/>
      <c r="M8" s="515"/>
      <c r="N8" s="515"/>
      <c r="O8" s="515"/>
      <c r="P8" s="515"/>
      <c r="Q8" s="515"/>
      <c r="R8" s="515"/>
      <c r="S8" s="665"/>
      <c r="T8" s="515"/>
      <c r="U8" s="515"/>
      <c r="V8" s="515"/>
      <c r="W8" s="515"/>
      <c r="X8" s="515"/>
      <c r="Y8" s="515"/>
      <c r="Z8" s="515"/>
      <c r="AA8" s="515"/>
      <c r="AB8" s="515"/>
      <c r="AC8" s="515"/>
      <c r="AD8" s="515"/>
      <c r="AE8" s="515"/>
      <c r="AF8" s="515"/>
      <c r="AG8" s="515"/>
      <c r="AH8" s="515"/>
      <c r="AI8" s="515"/>
      <c r="AJ8" s="665"/>
      <c r="AK8" s="515"/>
      <c r="AL8" s="515"/>
      <c r="AM8" s="515"/>
      <c r="AN8" s="515"/>
      <c r="AO8" s="515"/>
      <c r="AP8" s="515"/>
      <c r="AQ8" s="515"/>
      <c r="AR8" s="515"/>
      <c r="AS8" s="515"/>
      <c r="AT8" s="515"/>
      <c r="AU8" s="515"/>
      <c r="AV8" s="515"/>
      <c r="AW8" s="515"/>
      <c r="AX8" s="515"/>
      <c r="AY8" s="515"/>
      <c r="AZ8" s="515"/>
      <c r="BA8" s="515"/>
      <c r="BB8" s="515"/>
      <c r="BC8" s="664"/>
      <c r="BD8" s="664"/>
      <c r="BE8" s="663"/>
    </row>
    <row r="9" spans="1:57" ht="20.25" customHeight="1" thickBot="1" x14ac:dyDescent="0.2">
      <c r="A9" s="515"/>
      <c r="B9" s="662" t="s">
        <v>599</v>
      </c>
      <c r="C9" s="659" t="s">
        <v>598</v>
      </c>
      <c r="D9" s="661"/>
      <c r="E9" s="660" t="s">
        <v>597</v>
      </c>
      <c r="F9" s="661"/>
      <c r="G9" s="660" t="s">
        <v>596</v>
      </c>
      <c r="H9" s="659"/>
      <c r="I9" s="659"/>
      <c r="J9" s="659"/>
      <c r="K9" s="661"/>
      <c r="L9" s="660" t="s">
        <v>595</v>
      </c>
      <c r="M9" s="659"/>
      <c r="N9" s="659"/>
      <c r="O9" s="658"/>
      <c r="P9" s="657" t="s">
        <v>594</v>
      </c>
      <c r="Q9" s="656"/>
      <c r="R9" s="656"/>
      <c r="S9" s="656"/>
      <c r="T9" s="656"/>
      <c r="U9" s="656"/>
      <c r="V9" s="656"/>
      <c r="W9" s="656"/>
      <c r="X9" s="656"/>
      <c r="Y9" s="656"/>
      <c r="Z9" s="656"/>
      <c r="AA9" s="656"/>
      <c r="AB9" s="656"/>
      <c r="AC9" s="656"/>
      <c r="AD9" s="656"/>
      <c r="AE9" s="656"/>
      <c r="AF9" s="656"/>
      <c r="AG9" s="656"/>
      <c r="AH9" s="656"/>
      <c r="AI9" s="656"/>
      <c r="AJ9" s="656"/>
      <c r="AK9" s="656"/>
      <c r="AL9" s="656"/>
      <c r="AM9" s="656"/>
      <c r="AN9" s="656"/>
      <c r="AO9" s="656"/>
      <c r="AP9" s="656"/>
      <c r="AQ9" s="656"/>
      <c r="AR9" s="656"/>
      <c r="AS9" s="656"/>
      <c r="AT9" s="656"/>
      <c r="AU9" s="655" t="str">
        <f>IF(AZ3="４週","(10)1～4週目の勤務時間数合計","(10)1か月の勤務時間数合計")</f>
        <v>(10)1～4週目の勤務時間数合計</v>
      </c>
      <c r="AV9" s="654"/>
      <c r="AW9" s="655" t="s">
        <v>593</v>
      </c>
      <c r="AX9" s="654"/>
      <c r="AY9" s="648" t="s">
        <v>592</v>
      </c>
      <c r="AZ9" s="648"/>
      <c r="BA9" s="648"/>
      <c r="BB9" s="648"/>
      <c r="BC9" s="648"/>
      <c r="BD9" s="648"/>
    </row>
    <row r="10" spans="1:57" ht="20.25" customHeight="1" thickBot="1" x14ac:dyDescent="0.2">
      <c r="A10" s="515"/>
      <c r="B10" s="647"/>
      <c r="C10" s="644"/>
      <c r="D10" s="646"/>
      <c r="E10" s="645"/>
      <c r="F10" s="646"/>
      <c r="G10" s="645"/>
      <c r="H10" s="644"/>
      <c r="I10" s="644"/>
      <c r="J10" s="644"/>
      <c r="K10" s="646"/>
      <c r="L10" s="645"/>
      <c r="M10" s="644"/>
      <c r="N10" s="644"/>
      <c r="O10" s="643"/>
      <c r="P10" s="653" t="s">
        <v>591</v>
      </c>
      <c r="Q10" s="652"/>
      <c r="R10" s="652"/>
      <c r="S10" s="652"/>
      <c r="T10" s="652"/>
      <c r="U10" s="652"/>
      <c r="V10" s="651"/>
      <c r="W10" s="653" t="s">
        <v>590</v>
      </c>
      <c r="X10" s="652"/>
      <c r="Y10" s="652"/>
      <c r="Z10" s="652"/>
      <c r="AA10" s="652"/>
      <c r="AB10" s="652"/>
      <c r="AC10" s="651"/>
      <c r="AD10" s="653" t="s">
        <v>589</v>
      </c>
      <c r="AE10" s="652"/>
      <c r="AF10" s="652"/>
      <c r="AG10" s="652"/>
      <c r="AH10" s="652"/>
      <c r="AI10" s="652"/>
      <c r="AJ10" s="651"/>
      <c r="AK10" s="653" t="s">
        <v>588</v>
      </c>
      <c r="AL10" s="652"/>
      <c r="AM10" s="652"/>
      <c r="AN10" s="652"/>
      <c r="AO10" s="652"/>
      <c r="AP10" s="652"/>
      <c r="AQ10" s="651"/>
      <c r="AR10" s="653" t="s">
        <v>587</v>
      </c>
      <c r="AS10" s="652"/>
      <c r="AT10" s="651"/>
      <c r="AU10" s="650"/>
      <c r="AV10" s="649"/>
      <c r="AW10" s="650"/>
      <c r="AX10" s="649"/>
      <c r="AY10" s="648"/>
      <c r="AZ10" s="648"/>
      <c r="BA10" s="648"/>
      <c r="BB10" s="648"/>
      <c r="BC10" s="648"/>
      <c r="BD10" s="648"/>
    </row>
    <row r="11" spans="1:57" ht="20.25" customHeight="1" thickBot="1" x14ac:dyDescent="0.2">
      <c r="A11" s="515"/>
      <c r="B11" s="647"/>
      <c r="C11" s="644"/>
      <c r="D11" s="646"/>
      <c r="E11" s="645"/>
      <c r="F11" s="646"/>
      <c r="G11" s="645"/>
      <c r="H11" s="644"/>
      <c r="I11" s="644"/>
      <c r="J11" s="644"/>
      <c r="K11" s="646"/>
      <c r="L11" s="645"/>
      <c r="M11" s="644"/>
      <c r="N11" s="644"/>
      <c r="O11" s="643"/>
      <c r="P11" s="641">
        <f>DAY(DATE($X$2,$AB$2,1))</f>
        <v>1</v>
      </c>
      <c r="Q11" s="640">
        <f>DAY(DATE($X$2,$AB$2,2))</f>
        <v>2</v>
      </c>
      <c r="R11" s="640">
        <f>DAY(DATE($X$2,$AB$2,3))</f>
        <v>3</v>
      </c>
      <c r="S11" s="640">
        <f>DAY(DATE($X$2,$AB$2,4))</f>
        <v>4</v>
      </c>
      <c r="T11" s="640">
        <f>DAY(DATE($X$2,$AB$2,5))</f>
        <v>5</v>
      </c>
      <c r="U11" s="640">
        <f>DAY(DATE($X$2,$AB$2,6))</f>
        <v>6</v>
      </c>
      <c r="V11" s="642">
        <f>DAY(DATE($X$2,$AB$2,7))</f>
        <v>7</v>
      </c>
      <c r="W11" s="641">
        <f>DAY(DATE($X$2,$AB$2,8))</f>
        <v>8</v>
      </c>
      <c r="X11" s="640">
        <f>DAY(DATE($X$2,$AB$2,9))</f>
        <v>9</v>
      </c>
      <c r="Y11" s="640">
        <f>DAY(DATE($X$2,$AB$2,10))</f>
        <v>10</v>
      </c>
      <c r="Z11" s="640">
        <f>DAY(DATE($X$2,$AB$2,11))</f>
        <v>11</v>
      </c>
      <c r="AA11" s="640">
        <f>DAY(DATE($X$2,$AB$2,12))</f>
        <v>12</v>
      </c>
      <c r="AB11" s="640">
        <f>DAY(DATE($X$2,$AB$2,13))</f>
        <v>13</v>
      </c>
      <c r="AC11" s="642">
        <f>DAY(DATE($X$2,$AB$2,14))</f>
        <v>14</v>
      </c>
      <c r="AD11" s="641">
        <f>DAY(DATE($X$2,$AB$2,15))</f>
        <v>15</v>
      </c>
      <c r="AE11" s="640">
        <f>DAY(DATE($X$2,$AB$2,16))</f>
        <v>16</v>
      </c>
      <c r="AF11" s="640">
        <f>DAY(DATE($X$2,$AB$2,17))</f>
        <v>17</v>
      </c>
      <c r="AG11" s="640">
        <f>DAY(DATE($X$2,$AB$2,18))</f>
        <v>18</v>
      </c>
      <c r="AH11" s="640">
        <f>DAY(DATE($X$2,$AB$2,19))</f>
        <v>19</v>
      </c>
      <c r="AI11" s="640">
        <f>DAY(DATE($X$2,$AB$2,20))</f>
        <v>20</v>
      </c>
      <c r="AJ11" s="642">
        <f>DAY(DATE($X$2,$AB$2,21))</f>
        <v>21</v>
      </c>
      <c r="AK11" s="641">
        <f>DAY(DATE($X$2,$AB$2,22))</f>
        <v>22</v>
      </c>
      <c r="AL11" s="640">
        <f>DAY(DATE($X$2,$AB$2,23))</f>
        <v>23</v>
      </c>
      <c r="AM11" s="640">
        <f>DAY(DATE($X$2,$AB$2,24))</f>
        <v>24</v>
      </c>
      <c r="AN11" s="640">
        <f>DAY(DATE($X$2,$AB$2,25))</f>
        <v>25</v>
      </c>
      <c r="AO11" s="640">
        <f>DAY(DATE($X$2,$AB$2,26))</f>
        <v>26</v>
      </c>
      <c r="AP11" s="640">
        <f>DAY(DATE($X$2,$AB$2,27))</f>
        <v>27</v>
      </c>
      <c r="AQ11" s="642">
        <f>DAY(DATE($X$2,$AB$2,28))</f>
        <v>28</v>
      </c>
      <c r="AR11" s="641" t="str">
        <f>IF(AZ3="暦月",IF(DAY(DATE($X$2,$AB$2,29))=29,29,""),"")</f>
        <v/>
      </c>
      <c r="AS11" s="640" t="str">
        <f>IF(AZ3="暦月",IF(DAY(DATE($X$2,$AB$2,30))=30,30,""),"")</f>
        <v/>
      </c>
      <c r="AT11" s="639" t="str">
        <f>IF(AZ3="暦月",IF(DAY(DATE($X$2,$AB$2,31))=31,31,""),"")</f>
        <v/>
      </c>
      <c r="AU11" s="650"/>
      <c r="AV11" s="649"/>
      <c r="AW11" s="650"/>
      <c r="AX11" s="649"/>
      <c r="AY11" s="648"/>
      <c r="AZ11" s="648"/>
      <c r="BA11" s="648"/>
      <c r="BB11" s="648"/>
      <c r="BC11" s="648"/>
      <c r="BD11" s="648"/>
    </row>
    <row r="12" spans="1:57" ht="20.25" hidden="1" customHeight="1" thickBot="1" x14ac:dyDescent="0.2">
      <c r="A12" s="515"/>
      <c r="B12" s="647"/>
      <c r="C12" s="644"/>
      <c r="D12" s="646"/>
      <c r="E12" s="645"/>
      <c r="F12" s="646"/>
      <c r="G12" s="645"/>
      <c r="H12" s="644"/>
      <c r="I12" s="644"/>
      <c r="J12" s="644"/>
      <c r="K12" s="646"/>
      <c r="L12" s="645"/>
      <c r="M12" s="644"/>
      <c r="N12" s="644"/>
      <c r="O12" s="643"/>
      <c r="P12" s="641">
        <f>WEEKDAY(DATE($X$2,$AB$2,1))</f>
        <v>1</v>
      </c>
      <c r="Q12" s="640">
        <f>WEEKDAY(DATE($X$2,$AB$2,2))</f>
        <v>2</v>
      </c>
      <c r="R12" s="640">
        <f>WEEKDAY(DATE($X$2,$AB$2,3))</f>
        <v>3</v>
      </c>
      <c r="S12" s="640">
        <f>WEEKDAY(DATE($X$2,$AB$2,4))</f>
        <v>4</v>
      </c>
      <c r="T12" s="640">
        <f>WEEKDAY(DATE($X$2,$AB$2,5))</f>
        <v>5</v>
      </c>
      <c r="U12" s="640">
        <f>WEEKDAY(DATE($X$2,$AB$2,6))</f>
        <v>6</v>
      </c>
      <c r="V12" s="642">
        <f>WEEKDAY(DATE($X$2,$AB$2,7))</f>
        <v>7</v>
      </c>
      <c r="W12" s="641">
        <f>WEEKDAY(DATE($X$2,$AB$2,8))</f>
        <v>1</v>
      </c>
      <c r="X12" s="640">
        <f>WEEKDAY(DATE($X$2,$AB$2,9))</f>
        <v>2</v>
      </c>
      <c r="Y12" s="640">
        <f>WEEKDAY(DATE($X$2,$AB$2,10))</f>
        <v>3</v>
      </c>
      <c r="Z12" s="640">
        <f>WEEKDAY(DATE($X$2,$AB$2,11))</f>
        <v>4</v>
      </c>
      <c r="AA12" s="640">
        <f>WEEKDAY(DATE($X$2,$AB$2,12))</f>
        <v>5</v>
      </c>
      <c r="AB12" s="640">
        <f>WEEKDAY(DATE($X$2,$AB$2,13))</f>
        <v>6</v>
      </c>
      <c r="AC12" s="642">
        <f>WEEKDAY(DATE($X$2,$AB$2,14))</f>
        <v>7</v>
      </c>
      <c r="AD12" s="641">
        <f>WEEKDAY(DATE($X$2,$AB$2,15))</f>
        <v>1</v>
      </c>
      <c r="AE12" s="640">
        <f>WEEKDAY(DATE($X$2,$AB$2,16))</f>
        <v>2</v>
      </c>
      <c r="AF12" s="640">
        <f>WEEKDAY(DATE($X$2,$AB$2,17))</f>
        <v>3</v>
      </c>
      <c r="AG12" s="640">
        <f>WEEKDAY(DATE($X$2,$AB$2,18))</f>
        <v>4</v>
      </c>
      <c r="AH12" s="640">
        <f>WEEKDAY(DATE($X$2,$AB$2,19))</f>
        <v>5</v>
      </c>
      <c r="AI12" s="640">
        <f>WEEKDAY(DATE($X$2,$AB$2,20))</f>
        <v>6</v>
      </c>
      <c r="AJ12" s="642">
        <f>WEEKDAY(DATE($X$2,$AB$2,21))</f>
        <v>7</v>
      </c>
      <c r="AK12" s="641">
        <f>WEEKDAY(DATE($X$2,$AB$2,22))</f>
        <v>1</v>
      </c>
      <c r="AL12" s="640">
        <f>WEEKDAY(DATE($X$2,$AB$2,23))</f>
        <v>2</v>
      </c>
      <c r="AM12" s="640">
        <f>WEEKDAY(DATE($X$2,$AB$2,24))</f>
        <v>3</v>
      </c>
      <c r="AN12" s="640">
        <f>WEEKDAY(DATE($X$2,$AB$2,25))</f>
        <v>4</v>
      </c>
      <c r="AO12" s="640">
        <f>WEEKDAY(DATE($X$2,$AB$2,26))</f>
        <v>5</v>
      </c>
      <c r="AP12" s="640">
        <f>WEEKDAY(DATE($X$2,$AB$2,27))</f>
        <v>6</v>
      </c>
      <c r="AQ12" s="642">
        <f>WEEKDAY(DATE($X$2,$AB$2,28))</f>
        <v>7</v>
      </c>
      <c r="AR12" s="641">
        <f>IF(AR11=29,WEEKDAY(DATE($X$2,$AB$2,29)),0)</f>
        <v>0</v>
      </c>
      <c r="AS12" s="640">
        <f>IF(AS11=30,WEEKDAY(DATE($X$2,$AB$2,30)),0)</f>
        <v>0</v>
      </c>
      <c r="AT12" s="639">
        <f>IF(AT11=31,WEEKDAY(DATE($X$2,$AB$2,31)),0)</f>
        <v>0</v>
      </c>
      <c r="AU12" s="638"/>
      <c r="AV12" s="637"/>
      <c r="AW12" s="638"/>
      <c r="AX12" s="637"/>
      <c r="AY12" s="625"/>
      <c r="AZ12" s="625"/>
      <c r="BA12" s="625"/>
      <c r="BB12" s="625"/>
      <c r="BC12" s="625"/>
      <c r="BD12" s="625"/>
    </row>
    <row r="13" spans="1:57" ht="20.25" customHeight="1" thickBot="1" x14ac:dyDescent="0.2">
      <c r="A13" s="515"/>
      <c r="B13" s="636"/>
      <c r="C13" s="633"/>
      <c r="D13" s="635"/>
      <c r="E13" s="634"/>
      <c r="F13" s="635"/>
      <c r="G13" s="634"/>
      <c r="H13" s="633"/>
      <c r="I13" s="633"/>
      <c r="J13" s="633"/>
      <c r="K13" s="635"/>
      <c r="L13" s="634"/>
      <c r="M13" s="633"/>
      <c r="N13" s="633"/>
      <c r="O13" s="632"/>
      <c r="P13" s="631" t="str">
        <f>IF(P12=1,"日",IF(P12=2,"月",IF(P12=3,"火",IF(P12=4,"水",IF(P12=5,"木",IF(P12=6,"金","土"))))))</f>
        <v>日</v>
      </c>
      <c r="Q13" s="629" t="str">
        <f>IF(Q12=1,"日",IF(Q12=2,"月",IF(Q12=3,"火",IF(Q12=4,"水",IF(Q12=5,"木",IF(Q12=6,"金","土"))))))</f>
        <v>月</v>
      </c>
      <c r="R13" s="629" t="str">
        <f>IF(R12=1,"日",IF(R12=2,"月",IF(R12=3,"火",IF(R12=4,"水",IF(R12=5,"木",IF(R12=6,"金","土"))))))</f>
        <v>火</v>
      </c>
      <c r="S13" s="629" t="str">
        <f>IF(S12=1,"日",IF(S12=2,"月",IF(S12=3,"火",IF(S12=4,"水",IF(S12=5,"木",IF(S12=6,"金","土"))))))</f>
        <v>水</v>
      </c>
      <c r="T13" s="629" t="str">
        <f>IF(T12=1,"日",IF(T12=2,"月",IF(T12=3,"火",IF(T12=4,"水",IF(T12=5,"木",IF(T12=6,"金","土"))))))</f>
        <v>木</v>
      </c>
      <c r="U13" s="629" t="str">
        <f>IF(U12=1,"日",IF(U12=2,"月",IF(U12=3,"火",IF(U12=4,"水",IF(U12=5,"木",IF(U12=6,"金","土"))))))</f>
        <v>金</v>
      </c>
      <c r="V13" s="630" t="str">
        <f>IF(V12=1,"日",IF(V12=2,"月",IF(V12=3,"火",IF(V12=4,"水",IF(V12=5,"木",IF(V12=6,"金","土"))))))</f>
        <v>土</v>
      </c>
      <c r="W13" s="631" t="str">
        <f>IF(W12=1,"日",IF(W12=2,"月",IF(W12=3,"火",IF(W12=4,"水",IF(W12=5,"木",IF(W12=6,"金","土"))))))</f>
        <v>日</v>
      </c>
      <c r="X13" s="629" t="str">
        <f>IF(X12=1,"日",IF(X12=2,"月",IF(X12=3,"火",IF(X12=4,"水",IF(X12=5,"木",IF(X12=6,"金","土"))))))</f>
        <v>月</v>
      </c>
      <c r="Y13" s="629" t="str">
        <f>IF(Y12=1,"日",IF(Y12=2,"月",IF(Y12=3,"火",IF(Y12=4,"水",IF(Y12=5,"木",IF(Y12=6,"金","土"))))))</f>
        <v>火</v>
      </c>
      <c r="Z13" s="629" t="str">
        <f>IF(Z12=1,"日",IF(Z12=2,"月",IF(Z12=3,"火",IF(Z12=4,"水",IF(Z12=5,"木",IF(Z12=6,"金","土"))))))</f>
        <v>水</v>
      </c>
      <c r="AA13" s="629" t="str">
        <f>IF(AA12=1,"日",IF(AA12=2,"月",IF(AA12=3,"火",IF(AA12=4,"水",IF(AA12=5,"木",IF(AA12=6,"金","土"))))))</f>
        <v>木</v>
      </c>
      <c r="AB13" s="629" t="str">
        <f>IF(AB12=1,"日",IF(AB12=2,"月",IF(AB12=3,"火",IF(AB12=4,"水",IF(AB12=5,"木",IF(AB12=6,"金","土"))))))</f>
        <v>金</v>
      </c>
      <c r="AC13" s="630" t="str">
        <f>IF(AC12=1,"日",IF(AC12=2,"月",IF(AC12=3,"火",IF(AC12=4,"水",IF(AC12=5,"木",IF(AC12=6,"金","土"))))))</f>
        <v>土</v>
      </c>
      <c r="AD13" s="631" t="str">
        <f>IF(AD12=1,"日",IF(AD12=2,"月",IF(AD12=3,"火",IF(AD12=4,"水",IF(AD12=5,"木",IF(AD12=6,"金","土"))))))</f>
        <v>日</v>
      </c>
      <c r="AE13" s="629" t="str">
        <f>IF(AE12=1,"日",IF(AE12=2,"月",IF(AE12=3,"火",IF(AE12=4,"水",IF(AE12=5,"木",IF(AE12=6,"金","土"))))))</f>
        <v>月</v>
      </c>
      <c r="AF13" s="629" t="str">
        <f>IF(AF12=1,"日",IF(AF12=2,"月",IF(AF12=3,"火",IF(AF12=4,"水",IF(AF12=5,"木",IF(AF12=6,"金","土"))))))</f>
        <v>火</v>
      </c>
      <c r="AG13" s="629" t="str">
        <f>IF(AG12=1,"日",IF(AG12=2,"月",IF(AG12=3,"火",IF(AG12=4,"水",IF(AG12=5,"木",IF(AG12=6,"金","土"))))))</f>
        <v>水</v>
      </c>
      <c r="AH13" s="629" t="str">
        <f>IF(AH12=1,"日",IF(AH12=2,"月",IF(AH12=3,"火",IF(AH12=4,"水",IF(AH12=5,"木",IF(AH12=6,"金","土"))))))</f>
        <v>木</v>
      </c>
      <c r="AI13" s="629" t="str">
        <f>IF(AI12=1,"日",IF(AI12=2,"月",IF(AI12=3,"火",IF(AI12=4,"水",IF(AI12=5,"木",IF(AI12=6,"金","土"))))))</f>
        <v>金</v>
      </c>
      <c r="AJ13" s="630" t="str">
        <f>IF(AJ12=1,"日",IF(AJ12=2,"月",IF(AJ12=3,"火",IF(AJ12=4,"水",IF(AJ12=5,"木",IF(AJ12=6,"金","土"))))))</f>
        <v>土</v>
      </c>
      <c r="AK13" s="631" t="str">
        <f>IF(AK12=1,"日",IF(AK12=2,"月",IF(AK12=3,"火",IF(AK12=4,"水",IF(AK12=5,"木",IF(AK12=6,"金","土"))))))</f>
        <v>日</v>
      </c>
      <c r="AL13" s="629" t="str">
        <f>IF(AL12=1,"日",IF(AL12=2,"月",IF(AL12=3,"火",IF(AL12=4,"水",IF(AL12=5,"木",IF(AL12=6,"金","土"))))))</f>
        <v>月</v>
      </c>
      <c r="AM13" s="629" t="str">
        <f>IF(AM12=1,"日",IF(AM12=2,"月",IF(AM12=3,"火",IF(AM12=4,"水",IF(AM12=5,"木",IF(AM12=6,"金","土"))))))</f>
        <v>火</v>
      </c>
      <c r="AN13" s="629" t="str">
        <f>IF(AN12=1,"日",IF(AN12=2,"月",IF(AN12=3,"火",IF(AN12=4,"水",IF(AN12=5,"木",IF(AN12=6,"金","土"))))))</f>
        <v>水</v>
      </c>
      <c r="AO13" s="629" t="str">
        <f>IF(AO12=1,"日",IF(AO12=2,"月",IF(AO12=3,"火",IF(AO12=4,"水",IF(AO12=5,"木",IF(AO12=6,"金","土"))))))</f>
        <v>木</v>
      </c>
      <c r="AP13" s="629" t="str">
        <f>IF(AP12=1,"日",IF(AP12=2,"月",IF(AP12=3,"火",IF(AP12=4,"水",IF(AP12=5,"木",IF(AP12=6,"金","土"))))))</f>
        <v>金</v>
      </c>
      <c r="AQ13" s="630" t="str">
        <f>IF(AQ12=1,"日",IF(AQ12=2,"月",IF(AQ12=3,"火",IF(AQ12=4,"水",IF(AQ12=5,"木",IF(AQ12=6,"金","土"))))))</f>
        <v>土</v>
      </c>
      <c r="AR13" s="629" t="str">
        <f>IF(AR12=1,"日",IF(AR12=2,"月",IF(AR12=3,"火",IF(AR12=4,"水",IF(AR12=5,"木",IF(AR12=6,"金",IF(AR12=0,"","土")))))))</f>
        <v/>
      </c>
      <c r="AS13" s="629" t="str">
        <f>IF(AS12=1,"日",IF(AS12=2,"月",IF(AS12=3,"火",IF(AS12=4,"水",IF(AS12=5,"木",IF(AS12=6,"金",IF(AS12=0,"","土")))))))</f>
        <v/>
      </c>
      <c r="AT13" s="628" t="str">
        <f>IF(AT12=1,"日",IF(AT12=2,"月",IF(AT12=3,"火",IF(AT12=4,"水",IF(AT12=5,"木",IF(AT12=6,"金",IF(AT12=0,"","土")))))))</f>
        <v/>
      </c>
      <c r="AU13" s="627"/>
      <c r="AV13" s="626"/>
      <c r="AW13" s="627"/>
      <c r="AX13" s="626"/>
      <c r="AY13" s="625"/>
      <c r="AZ13" s="625"/>
      <c r="BA13" s="625"/>
      <c r="BB13" s="625"/>
      <c r="BC13" s="625"/>
      <c r="BD13" s="625"/>
    </row>
    <row r="14" spans="1:57" ht="39.950000000000003" customHeight="1" x14ac:dyDescent="0.15">
      <c r="A14" s="515"/>
      <c r="B14" s="624">
        <v>1</v>
      </c>
      <c r="C14" s="623"/>
      <c r="D14" s="622"/>
      <c r="E14" s="621"/>
      <c r="F14" s="620"/>
      <c r="G14" s="619"/>
      <c r="H14" s="618"/>
      <c r="I14" s="618"/>
      <c r="J14" s="618"/>
      <c r="K14" s="617"/>
      <c r="L14" s="616"/>
      <c r="M14" s="615"/>
      <c r="N14" s="615"/>
      <c r="O14" s="614"/>
      <c r="P14" s="613"/>
      <c r="Q14" s="612"/>
      <c r="R14" s="612"/>
      <c r="S14" s="612"/>
      <c r="T14" s="612"/>
      <c r="U14" s="612"/>
      <c r="V14" s="611"/>
      <c r="W14" s="613"/>
      <c r="X14" s="612"/>
      <c r="Y14" s="612"/>
      <c r="Z14" s="612"/>
      <c r="AA14" s="612"/>
      <c r="AB14" s="612"/>
      <c r="AC14" s="611"/>
      <c r="AD14" s="613"/>
      <c r="AE14" s="612"/>
      <c r="AF14" s="612"/>
      <c r="AG14" s="612"/>
      <c r="AH14" s="612"/>
      <c r="AI14" s="612"/>
      <c r="AJ14" s="611"/>
      <c r="AK14" s="613"/>
      <c r="AL14" s="612"/>
      <c r="AM14" s="612"/>
      <c r="AN14" s="612"/>
      <c r="AO14" s="612"/>
      <c r="AP14" s="612"/>
      <c r="AQ14" s="611"/>
      <c r="AR14" s="613"/>
      <c r="AS14" s="612"/>
      <c r="AT14" s="611"/>
      <c r="AU14" s="610">
        <f>IF($AZ$3="４週",SUM(P14:AQ14),IF($AZ$3="暦月",SUM(P14:AT14),""))</f>
        <v>0</v>
      </c>
      <c r="AV14" s="609"/>
      <c r="AW14" s="608">
        <f>IF($AZ$3="４週",AU14/4,IF($AZ$3="暦月",AU14/($AZ$7/7),""))</f>
        <v>0</v>
      </c>
      <c r="AX14" s="607"/>
      <c r="AY14" s="606"/>
      <c r="AZ14" s="605"/>
      <c r="BA14" s="605"/>
      <c r="BB14" s="605"/>
      <c r="BC14" s="605"/>
      <c r="BD14" s="604"/>
    </row>
    <row r="15" spans="1:57" ht="39.950000000000003" customHeight="1" x14ac:dyDescent="0.15">
      <c r="A15" s="515"/>
      <c r="B15" s="603">
        <f>B14+1</f>
        <v>2</v>
      </c>
      <c r="C15" s="602"/>
      <c r="D15" s="601"/>
      <c r="E15" s="600"/>
      <c r="F15" s="599"/>
      <c r="G15" s="598"/>
      <c r="H15" s="597"/>
      <c r="I15" s="597"/>
      <c r="J15" s="597"/>
      <c r="K15" s="596"/>
      <c r="L15" s="595"/>
      <c r="M15" s="594"/>
      <c r="N15" s="594"/>
      <c r="O15" s="593"/>
      <c r="P15" s="592"/>
      <c r="Q15" s="591"/>
      <c r="R15" s="591"/>
      <c r="S15" s="591"/>
      <c r="T15" s="591"/>
      <c r="U15" s="591"/>
      <c r="V15" s="590"/>
      <c r="W15" s="592"/>
      <c r="X15" s="591"/>
      <c r="Y15" s="591"/>
      <c r="Z15" s="591"/>
      <c r="AA15" s="591"/>
      <c r="AB15" s="591"/>
      <c r="AC15" s="590"/>
      <c r="AD15" s="592"/>
      <c r="AE15" s="591"/>
      <c r="AF15" s="591"/>
      <c r="AG15" s="591"/>
      <c r="AH15" s="591"/>
      <c r="AI15" s="591"/>
      <c r="AJ15" s="590"/>
      <c r="AK15" s="592"/>
      <c r="AL15" s="591"/>
      <c r="AM15" s="591"/>
      <c r="AN15" s="591"/>
      <c r="AO15" s="591"/>
      <c r="AP15" s="591"/>
      <c r="AQ15" s="590"/>
      <c r="AR15" s="592"/>
      <c r="AS15" s="591"/>
      <c r="AT15" s="590"/>
      <c r="AU15" s="589">
        <f>IF($AZ$3="４週",SUM(P15:AQ15),IF($AZ$3="暦月",SUM(P15:AT15),""))</f>
        <v>0</v>
      </c>
      <c r="AV15" s="588"/>
      <c r="AW15" s="587">
        <f>IF($AZ$3="４週",AU15/4,IF($AZ$3="暦月",AU15/($AZ$7/7),""))</f>
        <v>0</v>
      </c>
      <c r="AX15" s="586"/>
      <c r="AY15" s="585"/>
      <c r="AZ15" s="584"/>
      <c r="BA15" s="584"/>
      <c r="BB15" s="584"/>
      <c r="BC15" s="584"/>
      <c r="BD15" s="583"/>
    </row>
    <row r="16" spans="1:57" ht="39.950000000000003" customHeight="1" x14ac:dyDescent="0.15">
      <c r="A16" s="515"/>
      <c r="B16" s="603">
        <f>B15+1</f>
        <v>3</v>
      </c>
      <c r="C16" s="602"/>
      <c r="D16" s="601"/>
      <c r="E16" s="600"/>
      <c r="F16" s="599"/>
      <c r="G16" s="598"/>
      <c r="H16" s="597"/>
      <c r="I16" s="597"/>
      <c r="J16" s="597"/>
      <c r="K16" s="596"/>
      <c r="L16" s="595"/>
      <c r="M16" s="594"/>
      <c r="N16" s="594"/>
      <c r="O16" s="593"/>
      <c r="P16" s="592"/>
      <c r="Q16" s="591"/>
      <c r="R16" s="591"/>
      <c r="S16" s="591"/>
      <c r="T16" s="591"/>
      <c r="U16" s="591"/>
      <c r="V16" s="590"/>
      <c r="W16" s="592"/>
      <c r="X16" s="591"/>
      <c r="Y16" s="591"/>
      <c r="Z16" s="591"/>
      <c r="AA16" s="591"/>
      <c r="AB16" s="591"/>
      <c r="AC16" s="590"/>
      <c r="AD16" s="592"/>
      <c r="AE16" s="591"/>
      <c r="AF16" s="591"/>
      <c r="AG16" s="591"/>
      <c r="AH16" s="591"/>
      <c r="AI16" s="591"/>
      <c r="AJ16" s="590"/>
      <c r="AK16" s="592"/>
      <c r="AL16" s="591"/>
      <c r="AM16" s="591"/>
      <c r="AN16" s="591"/>
      <c r="AO16" s="591"/>
      <c r="AP16" s="591"/>
      <c r="AQ16" s="590"/>
      <c r="AR16" s="592"/>
      <c r="AS16" s="591"/>
      <c r="AT16" s="590"/>
      <c r="AU16" s="589">
        <f>IF($AZ$3="４週",SUM(P16:AQ16),IF($AZ$3="暦月",SUM(P16:AT16),""))</f>
        <v>0</v>
      </c>
      <c r="AV16" s="588"/>
      <c r="AW16" s="587">
        <f>IF($AZ$3="４週",AU16/4,IF($AZ$3="暦月",AU16/($AZ$7/7),""))</f>
        <v>0</v>
      </c>
      <c r="AX16" s="586"/>
      <c r="AY16" s="585"/>
      <c r="AZ16" s="584"/>
      <c r="BA16" s="584"/>
      <c r="BB16" s="584"/>
      <c r="BC16" s="584"/>
      <c r="BD16" s="583"/>
    </row>
    <row r="17" spans="1:56" ht="39.950000000000003" customHeight="1" x14ac:dyDescent="0.15">
      <c r="A17" s="515"/>
      <c r="B17" s="603">
        <f>B16+1</f>
        <v>4</v>
      </c>
      <c r="C17" s="602"/>
      <c r="D17" s="601"/>
      <c r="E17" s="600"/>
      <c r="F17" s="599"/>
      <c r="G17" s="598"/>
      <c r="H17" s="597"/>
      <c r="I17" s="597"/>
      <c r="J17" s="597"/>
      <c r="K17" s="596"/>
      <c r="L17" s="595"/>
      <c r="M17" s="594"/>
      <c r="N17" s="594"/>
      <c r="O17" s="593"/>
      <c r="P17" s="592"/>
      <c r="Q17" s="591"/>
      <c r="R17" s="591"/>
      <c r="S17" s="591"/>
      <c r="T17" s="591"/>
      <c r="U17" s="591"/>
      <c r="V17" s="590"/>
      <c r="W17" s="592"/>
      <c r="X17" s="591"/>
      <c r="Y17" s="591"/>
      <c r="Z17" s="591"/>
      <c r="AA17" s="591"/>
      <c r="AB17" s="591"/>
      <c r="AC17" s="590"/>
      <c r="AD17" s="592"/>
      <c r="AE17" s="591"/>
      <c r="AF17" s="591"/>
      <c r="AG17" s="591"/>
      <c r="AH17" s="591"/>
      <c r="AI17" s="591"/>
      <c r="AJ17" s="590"/>
      <c r="AK17" s="592"/>
      <c r="AL17" s="591"/>
      <c r="AM17" s="591"/>
      <c r="AN17" s="591"/>
      <c r="AO17" s="591"/>
      <c r="AP17" s="591"/>
      <c r="AQ17" s="590"/>
      <c r="AR17" s="592"/>
      <c r="AS17" s="591"/>
      <c r="AT17" s="590"/>
      <c r="AU17" s="589">
        <f>IF($AZ$3="４週",SUM(P17:AQ17),IF($AZ$3="暦月",SUM(P17:AT17),""))</f>
        <v>0</v>
      </c>
      <c r="AV17" s="588"/>
      <c r="AW17" s="587">
        <f>IF($AZ$3="４週",AU17/4,IF($AZ$3="暦月",AU17/($AZ$7/7),""))</f>
        <v>0</v>
      </c>
      <c r="AX17" s="586"/>
      <c r="AY17" s="585"/>
      <c r="AZ17" s="584"/>
      <c r="BA17" s="584"/>
      <c r="BB17" s="584"/>
      <c r="BC17" s="584"/>
      <c r="BD17" s="583"/>
    </row>
    <row r="18" spans="1:56" ht="39.950000000000003" customHeight="1" x14ac:dyDescent="0.15">
      <c r="A18" s="515"/>
      <c r="B18" s="603">
        <f>B17+1</f>
        <v>5</v>
      </c>
      <c r="C18" s="602"/>
      <c r="D18" s="601"/>
      <c r="E18" s="600"/>
      <c r="F18" s="599"/>
      <c r="G18" s="598"/>
      <c r="H18" s="597"/>
      <c r="I18" s="597"/>
      <c r="J18" s="597"/>
      <c r="K18" s="596"/>
      <c r="L18" s="595"/>
      <c r="M18" s="594"/>
      <c r="N18" s="594"/>
      <c r="O18" s="593"/>
      <c r="P18" s="592"/>
      <c r="Q18" s="591"/>
      <c r="R18" s="591"/>
      <c r="S18" s="591"/>
      <c r="T18" s="591"/>
      <c r="U18" s="591"/>
      <c r="V18" s="590"/>
      <c r="W18" s="592"/>
      <c r="X18" s="591"/>
      <c r="Y18" s="591"/>
      <c r="Z18" s="591"/>
      <c r="AA18" s="591"/>
      <c r="AB18" s="591"/>
      <c r="AC18" s="590"/>
      <c r="AD18" s="592"/>
      <c r="AE18" s="591"/>
      <c r="AF18" s="591"/>
      <c r="AG18" s="591"/>
      <c r="AH18" s="591"/>
      <c r="AI18" s="591"/>
      <c r="AJ18" s="590"/>
      <c r="AK18" s="592"/>
      <c r="AL18" s="591"/>
      <c r="AM18" s="591"/>
      <c r="AN18" s="591"/>
      <c r="AO18" s="591"/>
      <c r="AP18" s="591"/>
      <c r="AQ18" s="590"/>
      <c r="AR18" s="592"/>
      <c r="AS18" s="591"/>
      <c r="AT18" s="590"/>
      <c r="AU18" s="589">
        <f>IF($AZ$3="４週",SUM(P18:AQ18),IF($AZ$3="暦月",SUM(P18:AT18),""))</f>
        <v>0</v>
      </c>
      <c r="AV18" s="588"/>
      <c r="AW18" s="587">
        <f>IF($AZ$3="４週",AU18/4,IF($AZ$3="暦月",AU18/($AZ$7/7),""))</f>
        <v>0</v>
      </c>
      <c r="AX18" s="586"/>
      <c r="AY18" s="585"/>
      <c r="AZ18" s="584"/>
      <c r="BA18" s="584"/>
      <c r="BB18" s="584"/>
      <c r="BC18" s="584"/>
      <c r="BD18" s="583"/>
    </row>
    <row r="19" spans="1:56" ht="39.950000000000003" customHeight="1" x14ac:dyDescent="0.15">
      <c r="A19" s="515"/>
      <c r="B19" s="603">
        <f>B18+1</f>
        <v>6</v>
      </c>
      <c r="C19" s="602"/>
      <c r="D19" s="601"/>
      <c r="E19" s="600"/>
      <c r="F19" s="599"/>
      <c r="G19" s="598"/>
      <c r="H19" s="597"/>
      <c r="I19" s="597"/>
      <c r="J19" s="597"/>
      <c r="K19" s="596"/>
      <c r="L19" s="595"/>
      <c r="M19" s="594"/>
      <c r="N19" s="594"/>
      <c r="O19" s="593"/>
      <c r="P19" s="592"/>
      <c r="Q19" s="591"/>
      <c r="R19" s="591"/>
      <c r="S19" s="591"/>
      <c r="T19" s="591"/>
      <c r="U19" s="591"/>
      <c r="V19" s="590"/>
      <c r="W19" s="592"/>
      <c r="X19" s="591"/>
      <c r="Y19" s="591"/>
      <c r="Z19" s="591"/>
      <c r="AA19" s="591"/>
      <c r="AB19" s="591"/>
      <c r="AC19" s="590"/>
      <c r="AD19" s="592"/>
      <c r="AE19" s="591"/>
      <c r="AF19" s="591"/>
      <c r="AG19" s="591"/>
      <c r="AH19" s="591"/>
      <c r="AI19" s="591"/>
      <c r="AJ19" s="590"/>
      <c r="AK19" s="592"/>
      <c r="AL19" s="591"/>
      <c r="AM19" s="591"/>
      <c r="AN19" s="591"/>
      <c r="AO19" s="591"/>
      <c r="AP19" s="591"/>
      <c r="AQ19" s="590"/>
      <c r="AR19" s="592"/>
      <c r="AS19" s="591"/>
      <c r="AT19" s="590"/>
      <c r="AU19" s="589">
        <f>IF($AZ$3="４週",SUM(P19:AQ19),IF($AZ$3="暦月",SUM(P19:AT19),""))</f>
        <v>0</v>
      </c>
      <c r="AV19" s="588"/>
      <c r="AW19" s="587">
        <f>IF($AZ$3="４週",AU19/4,IF($AZ$3="暦月",AU19/($AZ$7/7),""))</f>
        <v>0</v>
      </c>
      <c r="AX19" s="586"/>
      <c r="AY19" s="585"/>
      <c r="AZ19" s="584"/>
      <c r="BA19" s="584"/>
      <c r="BB19" s="584"/>
      <c r="BC19" s="584"/>
      <c r="BD19" s="583"/>
    </row>
    <row r="20" spans="1:56" ht="39.950000000000003" customHeight="1" x14ac:dyDescent="0.15">
      <c r="A20" s="515"/>
      <c r="B20" s="603">
        <f>B19+1</f>
        <v>7</v>
      </c>
      <c r="C20" s="602"/>
      <c r="D20" s="601"/>
      <c r="E20" s="600"/>
      <c r="F20" s="599"/>
      <c r="G20" s="598"/>
      <c r="H20" s="597"/>
      <c r="I20" s="597"/>
      <c r="J20" s="597"/>
      <c r="K20" s="596"/>
      <c r="L20" s="595"/>
      <c r="M20" s="594"/>
      <c r="N20" s="594"/>
      <c r="O20" s="593"/>
      <c r="P20" s="592"/>
      <c r="Q20" s="591"/>
      <c r="R20" s="591"/>
      <c r="S20" s="591"/>
      <c r="T20" s="591"/>
      <c r="U20" s="591"/>
      <c r="V20" s="590"/>
      <c r="W20" s="592"/>
      <c r="X20" s="591"/>
      <c r="Y20" s="591"/>
      <c r="Z20" s="591"/>
      <c r="AA20" s="591"/>
      <c r="AB20" s="591"/>
      <c r="AC20" s="590"/>
      <c r="AD20" s="592"/>
      <c r="AE20" s="591"/>
      <c r="AF20" s="591"/>
      <c r="AG20" s="591"/>
      <c r="AH20" s="591"/>
      <c r="AI20" s="591"/>
      <c r="AJ20" s="590"/>
      <c r="AK20" s="592"/>
      <c r="AL20" s="591"/>
      <c r="AM20" s="591"/>
      <c r="AN20" s="591"/>
      <c r="AO20" s="591"/>
      <c r="AP20" s="591"/>
      <c r="AQ20" s="590"/>
      <c r="AR20" s="592"/>
      <c r="AS20" s="591"/>
      <c r="AT20" s="590"/>
      <c r="AU20" s="589">
        <f>IF($AZ$3="４週",SUM(P20:AQ20),IF($AZ$3="暦月",SUM(P20:AT20),""))</f>
        <v>0</v>
      </c>
      <c r="AV20" s="588"/>
      <c r="AW20" s="587">
        <f>IF($AZ$3="４週",AU20/4,IF($AZ$3="暦月",AU20/($AZ$7/7),""))</f>
        <v>0</v>
      </c>
      <c r="AX20" s="586"/>
      <c r="AY20" s="585"/>
      <c r="AZ20" s="584"/>
      <c r="BA20" s="584"/>
      <c r="BB20" s="584"/>
      <c r="BC20" s="584"/>
      <c r="BD20" s="583"/>
    </row>
    <row r="21" spans="1:56" ht="39.950000000000003" customHeight="1" x14ac:dyDescent="0.15">
      <c r="A21" s="515"/>
      <c r="B21" s="603">
        <f>B20+1</f>
        <v>8</v>
      </c>
      <c r="C21" s="602"/>
      <c r="D21" s="601"/>
      <c r="E21" s="600"/>
      <c r="F21" s="599"/>
      <c r="G21" s="598"/>
      <c r="H21" s="597"/>
      <c r="I21" s="597"/>
      <c r="J21" s="597"/>
      <c r="K21" s="596"/>
      <c r="L21" s="595"/>
      <c r="M21" s="594"/>
      <c r="N21" s="594"/>
      <c r="O21" s="593"/>
      <c r="P21" s="592"/>
      <c r="Q21" s="591"/>
      <c r="R21" s="591"/>
      <c r="S21" s="591"/>
      <c r="T21" s="591"/>
      <c r="U21" s="591"/>
      <c r="V21" s="590"/>
      <c r="W21" s="592"/>
      <c r="X21" s="591"/>
      <c r="Y21" s="591"/>
      <c r="Z21" s="591"/>
      <c r="AA21" s="591"/>
      <c r="AB21" s="591"/>
      <c r="AC21" s="590"/>
      <c r="AD21" s="592"/>
      <c r="AE21" s="591"/>
      <c r="AF21" s="591"/>
      <c r="AG21" s="591"/>
      <c r="AH21" s="591"/>
      <c r="AI21" s="591"/>
      <c r="AJ21" s="590"/>
      <c r="AK21" s="592"/>
      <c r="AL21" s="591"/>
      <c r="AM21" s="591"/>
      <c r="AN21" s="591"/>
      <c r="AO21" s="591"/>
      <c r="AP21" s="591"/>
      <c r="AQ21" s="590"/>
      <c r="AR21" s="592"/>
      <c r="AS21" s="591"/>
      <c r="AT21" s="590"/>
      <c r="AU21" s="589">
        <f>IF($AZ$3="４週",SUM(P21:AQ21),IF($AZ$3="暦月",SUM(P21:AT21),""))</f>
        <v>0</v>
      </c>
      <c r="AV21" s="588"/>
      <c r="AW21" s="587">
        <f>IF($AZ$3="４週",AU21/4,IF($AZ$3="暦月",AU21/($AZ$7/7),""))</f>
        <v>0</v>
      </c>
      <c r="AX21" s="586"/>
      <c r="AY21" s="585"/>
      <c r="AZ21" s="584"/>
      <c r="BA21" s="584"/>
      <c r="BB21" s="584"/>
      <c r="BC21" s="584"/>
      <c r="BD21" s="583"/>
    </row>
    <row r="22" spans="1:56" ht="39.950000000000003" customHeight="1" x14ac:dyDescent="0.15">
      <c r="A22" s="515"/>
      <c r="B22" s="603">
        <f>B21+1</f>
        <v>9</v>
      </c>
      <c r="C22" s="602"/>
      <c r="D22" s="601"/>
      <c r="E22" s="600"/>
      <c r="F22" s="599"/>
      <c r="G22" s="598"/>
      <c r="H22" s="597"/>
      <c r="I22" s="597"/>
      <c r="J22" s="597"/>
      <c r="K22" s="596"/>
      <c r="L22" s="595"/>
      <c r="M22" s="594"/>
      <c r="N22" s="594"/>
      <c r="O22" s="593"/>
      <c r="P22" s="592"/>
      <c r="Q22" s="591"/>
      <c r="R22" s="591"/>
      <c r="S22" s="591"/>
      <c r="T22" s="591"/>
      <c r="U22" s="591"/>
      <c r="V22" s="590"/>
      <c r="W22" s="592"/>
      <c r="X22" s="591"/>
      <c r="Y22" s="591"/>
      <c r="Z22" s="591"/>
      <c r="AA22" s="591"/>
      <c r="AB22" s="591"/>
      <c r="AC22" s="590"/>
      <c r="AD22" s="592"/>
      <c r="AE22" s="591"/>
      <c r="AF22" s="591"/>
      <c r="AG22" s="591"/>
      <c r="AH22" s="591"/>
      <c r="AI22" s="591"/>
      <c r="AJ22" s="590"/>
      <c r="AK22" s="592"/>
      <c r="AL22" s="591"/>
      <c r="AM22" s="591"/>
      <c r="AN22" s="591"/>
      <c r="AO22" s="591"/>
      <c r="AP22" s="591"/>
      <c r="AQ22" s="590"/>
      <c r="AR22" s="592"/>
      <c r="AS22" s="591"/>
      <c r="AT22" s="590"/>
      <c r="AU22" s="589">
        <f>IF($AZ$3="４週",SUM(P22:AQ22),IF($AZ$3="暦月",SUM(P22:AT22),""))</f>
        <v>0</v>
      </c>
      <c r="AV22" s="588"/>
      <c r="AW22" s="587">
        <f>IF($AZ$3="４週",AU22/4,IF($AZ$3="暦月",AU22/($AZ$7/7),""))</f>
        <v>0</v>
      </c>
      <c r="AX22" s="586"/>
      <c r="AY22" s="585"/>
      <c r="AZ22" s="584"/>
      <c r="BA22" s="584"/>
      <c r="BB22" s="584"/>
      <c r="BC22" s="584"/>
      <c r="BD22" s="583"/>
    </row>
    <row r="23" spans="1:56" ht="39.950000000000003" customHeight="1" x14ac:dyDescent="0.15">
      <c r="A23" s="515"/>
      <c r="B23" s="603">
        <f>B22+1</f>
        <v>10</v>
      </c>
      <c r="C23" s="602"/>
      <c r="D23" s="601"/>
      <c r="E23" s="600"/>
      <c r="F23" s="599"/>
      <c r="G23" s="598"/>
      <c r="H23" s="597"/>
      <c r="I23" s="597"/>
      <c r="J23" s="597"/>
      <c r="K23" s="596"/>
      <c r="L23" s="595"/>
      <c r="M23" s="594"/>
      <c r="N23" s="594"/>
      <c r="O23" s="593"/>
      <c r="P23" s="592"/>
      <c r="Q23" s="591"/>
      <c r="R23" s="591"/>
      <c r="S23" s="591"/>
      <c r="T23" s="591"/>
      <c r="U23" s="591"/>
      <c r="V23" s="590"/>
      <c r="W23" s="592"/>
      <c r="X23" s="591"/>
      <c r="Y23" s="591"/>
      <c r="Z23" s="591"/>
      <c r="AA23" s="591"/>
      <c r="AB23" s="591"/>
      <c r="AC23" s="590"/>
      <c r="AD23" s="592"/>
      <c r="AE23" s="591"/>
      <c r="AF23" s="591"/>
      <c r="AG23" s="591"/>
      <c r="AH23" s="591"/>
      <c r="AI23" s="591"/>
      <c r="AJ23" s="590"/>
      <c r="AK23" s="592"/>
      <c r="AL23" s="591"/>
      <c r="AM23" s="591"/>
      <c r="AN23" s="591"/>
      <c r="AO23" s="591"/>
      <c r="AP23" s="591"/>
      <c r="AQ23" s="590"/>
      <c r="AR23" s="592"/>
      <c r="AS23" s="591"/>
      <c r="AT23" s="590"/>
      <c r="AU23" s="589">
        <f>IF($AZ$3="４週",SUM(P23:AQ23),IF($AZ$3="暦月",SUM(P23:AT23),""))</f>
        <v>0</v>
      </c>
      <c r="AV23" s="588"/>
      <c r="AW23" s="587">
        <f>IF($AZ$3="４週",AU23/4,IF($AZ$3="暦月",AU23/($AZ$7/7),""))</f>
        <v>0</v>
      </c>
      <c r="AX23" s="586"/>
      <c r="AY23" s="585"/>
      <c r="AZ23" s="584"/>
      <c r="BA23" s="584"/>
      <c r="BB23" s="584"/>
      <c r="BC23" s="584"/>
      <c r="BD23" s="583"/>
    </row>
    <row r="24" spans="1:56" ht="39.950000000000003" customHeight="1" x14ac:dyDescent="0.15">
      <c r="A24" s="515"/>
      <c r="B24" s="603">
        <f>B23+1</f>
        <v>11</v>
      </c>
      <c r="C24" s="602"/>
      <c r="D24" s="601"/>
      <c r="E24" s="600"/>
      <c r="F24" s="599"/>
      <c r="G24" s="598"/>
      <c r="H24" s="597"/>
      <c r="I24" s="597"/>
      <c r="J24" s="597"/>
      <c r="K24" s="596"/>
      <c r="L24" s="595"/>
      <c r="M24" s="594"/>
      <c r="N24" s="594"/>
      <c r="O24" s="593"/>
      <c r="P24" s="592"/>
      <c r="Q24" s="591"/>
      <c r="R24" s="591"/>
      <c r="S24" s="591"/>
      <c r="T24" s="591"/>
      <c r="U24" s="591"/>
      <c r="V24" s="590"/>
      <c r="W24" s="592"/>
      <c r="X24" s="591"/>
      <c r="Y24" s="591"/>
      <c r="Z24" s="591"/>
      <c r="AA24" s="591"/>
      <c r="AB24" s="591"/>
      <c r="AC24" s="590"/>
      <c r="AD24" s="592"/>
      <c r="AE24" s="591"/>
      <c r="AF24" s="591"/>
      <c r="AG24" s="591"/>
      <c r="AH24" s="591"/>
      <c r="AI24" s="591"/>
      <c r="AJ24" s="590"/>
      <c r="AK24" s="592"/>
      <c r="AL24" s="591"/>
      <c r="AM24" s="591"/>
      <c r="AN24" s="591"/>
      <c r="AO24" s="591"/>
      <c r="AP24" s="591"/>
      <c r="AQ24" s="590"/>
      <c r="AR24" s="592"/>
      <c r="AS24" s="591"/>
      <c r="AT24" s="590"/>
      <c r="AU24" s="589">
        <f>IF($AZ$3="４週",SUM(P24:AQ24),IF($AZ$3="暦月",SUM(P24:AT24),""))</f>
        <v>0</v>
      </c>
      <c r="AV24" s="588"/>
      <c r="AW24" s="587">
        <f>IF($AZ$3="４週",AU24/4,IF($AZ$3="暦月",AU24/($AZ$7/7),""))</f>
        <v>0</v>
      </c>
      <c r="AX24" s="586"/>
      <c r="AY24" s="585"/>
      <c r="AZ24" s="584"/>
      <c r="BA24" s="584"/>
      <c r="BB24" s="584"/>
      <c r="BC24" s="584"/>
      <c r="BD24" s="583"/>
    </row>
    <row r="25" spans="1:56" ht="39.950000000000003" customHeight="1" x14ac:dyDescent="0.15">
      <c r="A25" s="515"/>
      <c r="B25" s="603">
        <f>B24+1</f>
        <v>12</v>
      </c>
      <c r="C25" s="602"/>
      <c r="D25" s="601"/>
      <c r="E25" s="600"/>
      <c r="F25" s="599"/>
      <c r="G25" s="598"/>
      <c r="H25" s="597"/>
      <c r="I25" s="597"/>
      <c r="J25" s="597"/>
      <c r="K25" s="596"/>
      <c r="L25" s="595"/>
      <c r="M25" s="594"/>
      <c r="N25" s="594"/>
      <c r="O25" s="593"/>
      <c r="P25" s="592"/>
      <c r="Q25" s="591"/>
      <c r="R25" s="591"/>
      <c r="S25" s="591"/>
      <c r="T25" s="591"/>
      <c r="U25" s="591"/>
      <c r="V25" s="590"/>
      <c r="W25" s="592"/>
      <c r="X25" s="591"/>
      <c r="Y25" s="591"/>
      <c r="Z25" s="591"/>
      <c r="AA25" s="591"/>
      <c r="AB25" s="591"/>
      <c r="AC25" s="590"/>
      <c r="AD25" s="592"/>
      <c r="AE25" s="591"/>
      <c r="AF25" s="591"/>
      <c r="AG25" s="591"/>
      <c r="AH25" s="591"/>
      <c r="AI25" s="591"/>
      <c r="AJ25" s="590"/>
      <c r="AK25" s="592"/>
      <c r="AL25" s="591"/>
      <c r="AM25" s="591"/>
      <c r="AN25" s="591"/>
      <c r="AO25" s="591"/>
      <c r="AP25" s="591"/>
      <c r="AQ25" s="590"/>
      <c r="AR25" s="592"/>
      <c r="AS25" s="591"/>
      <c r="AT25" s="590"/>
      <c r="AU25" s="589">
        <f>IF($AZ$3="４週",SUM(P25:AQ25),IF($AZ$3="暦月",SUM(P25:AT25),""))</f>
        <v>0</v>
      </c>
      <c r="AV25" s="588"/>
      <c r="AW25" s="587">
        <f>IF($AZ$3="４週",AU25/4,IF($AZ$3="暦月",AU25/($AZ$7/7),""))</f>
        <v>0</v>
      </c>
      <c r="AX25" s="586"/>
      <c r="AY25" s="585"/>
      <c r="AZ25" s="584"/>
      <c r="BA25" s="584"/>
      <c r="BB25" s="584"/>
      <c r="BC25" s="584"/>
      <c r="BD25" s="583"/>
    </row>
    <row r="26" spans="1:56" ht="39.950000000000003" customHeight="1" x14ac:dyDescent="0.15">
      <c r="A26" s="515"/>
      <c r="B26" s="603">
        <f>B25+1</f>
        <v>13</v>
      </c>
      <c r="C26" s="602"/>
      <c r="D26" s="601"/>
      <c r="E26" s="600"/>
      <c r="F26" s="599"/>
      <c r="G26" s="598"/>
      <c r="H26" s="597"/>
      <c r="I26" s="597"/>
      <c r="J26" s="597"/>
      <c r="K26" s="596"/>
      <c r="L26" s="595"/>
      <c r="M26" s="594"/>
      <c r="N26" s="594"/>
      <c r="O26" s="593"/>
      <c r="P26" s="592"/>
      <c r="Q26" s="591"/>
      <c r="R26" s="591"/>
      <c r="S26" s="591"/>
      <c r="T26" s="591"/>
      <c r="U26" s="591"/>
      <c r="V26" s="590"/>
      <c r="W26" s="592"/>
      <c r="X26" s="591"/>
      <c r="Y26" s="591"/>
      <c r="Z26" s="591"/>
      <c r="AA26" s="591"/>
      <c r="AB26" s="591"/>
      <c r="AC26" s="590"/>
      <c r="AD26" s="592"/>
      <c r="AE26" s="591"/>
      <c r="AF26" s="591"/>
      <c r="AG26" s="591"/>
      <c r="AH26" s="591"/>
      <c r="AI26" s="591"/>
      <c r="AJ26" s="590"/>
      <c r="AK26" s="592"/>
      <c r="AL26" s="591"/>
      <c r="AM26" s="591"/>
      <c r="AN26" s="591"/>
      <c r="AO26" s="591"/>
      <c r="AP26" s="591"/>
      <c r="AQ26" s="590"/>
      <c r="AR26" s="592"/>
      <c r="AS26" s="591"/>
      <c r="AT26" s="590"/>
      <c r="AU26" s="589">
        <f>IF($AZ$3="４週",SUM(P26:AQ26),IF($AZ$3="暦月",SUM(P26:AT26),""))</f>
        <v>0</v>
      </c>
      <c r="AV26" s="588"/>
      <c r="AW26" s="587">
        <f>IF($AZ$3="４週",AU26/4,IF($AZ$3="暦月",AU26/($AZ$7/7),""))</f>
        <v>0</v>
      </c>
      <c r="AX26" s="586"/>
      <c r="AY26" s="585"/>
      <c r="AZ26" s="584"/>
      <c r="BA26" s="584"/>
      <c r="BB26" s="584"/>
      <c r="BC26" s="584"/>
      <c r="BD26" s="583"/>
    </row>
    <row r="27" spans="1:56" ht="39.950000000000003" customHeight="1" x14ac:dyDescent="0.15">
      <c r="A27" s="515"/>
      <c r="B27" s="603">
        <f>B26+1</f>
        <v>14</v>
      </c>
      <c r="C27" s="602"/>
      <c r="D27" s="601"/>
      <c r="E27" s="600"/>
      <c r="F27" s="599"/>
      <c r="G27" s="598"/>
      <c r="H27" s="597"/>
      <c r="I27" s="597"/>
      <c r="J27" s="597"/>
      <c r="K27" s="596"/>
      <c r="L27" s="595"/>
      <c r="M27" s="594"/>
      <c r="N27" s="594"/>
      <c r="O27" s="593"/>
      <c r="P27" s="592"/>
      <c r="Q27" s="591"/>
      <c r="R27" s="591"/>
      <c r="S27" s="591"/>
      <c r="T27" s="591"/>
      <c r="U27" s="591"/>
      <c r="V27" s="590"/>
      <c r="W27" s="592"/>
      <c r="X27" s="591"/>
      <c r="Y27" s="591"/>
      <c r="Z27" s="591"/>
      <c r="AA27" s="591"/>
      <c r="AB27" s="591"/>
      <c r="AC27" s="590"/>
      <c r="AD27" s="592"/>
      <c r="AE27" s="591"/>
      <c r="AF27" s="591"/>
      <c r="AG27" s="591"/>
      <c r="AH27" s="591"/>
      <c r="AI27" s="591"/>
      <c r="AJ27" s="590"/>
      <c r="AK27" s="592"/>
      <c r="AL27" s="591"/>
      <c r="AM27" s="591"/>
      <c r="AN27" s="591"/>
      <c r="AO27" s="591"/>
      <c r="AP27" s="591"/>
      <c r="AQ27" s="590"/>
      <c r="AR27" s="592"/>
      <c r="AS27" s="591"/>
      <c r="AT27" s="590"/>
      <c r="AU27" s="589">
        <f>IF($AZ$3="４週",SUM(P27:AQ27),IF($AZ$3="暦月",SUM(P27:AT27),""))</f>
        <v>0</v>
      </c>
      <c r="AV27" s="588"/>
      <c r="AW27" s="587">
        <f>IF($AZ$3="４週",AU27/4,IF($AZ$3="暦月",AU27/($AZ$7/7),""))</f>
        <v>0</v>
      </c>
      <c r="AX27" s="586"/>
      <c r="AY27" s="585"/>
      <c r="AZ27" s="584"/>
      <c r="BA27" s="584"/>
      <c r="BB27" s="584"/>
      <c r="BC27" s="584"/>
      <c r="BD27" s="583"/>
    </row>
    <row r="28" spans="1:56" ht="39.950000000000003" customHeight="1" x14ac:dyDescent="0.15">
      <c r="A28" s="515"/>
      <c r="B28" s="603">
        <f>B27+1</f>
        <v>15</v>
      </c>
      <c r="C28" s="602"/>
      <c r="D28" s="601"/>
      <c r="E28" s="600"/>
      <c r="F28" s="599"/>
      <c r="G28" s="598"/>
      <c r="H28" s="597"/>
      <c r="I28" s="597"/>
      <c r="J28" s="597"/>
      <c r="K28" s="596"/>
      <c r="L28" s="595"/>
      <c r="M28" s="594"/>
      <c r="N28" s="594"/>
      <c r="O28" s="593"/>
      <c r="P28" s="592"/>
      <c r="Q28" s="591"/>
      <c r="R28" s="591"/>
      <c r="S28" s="591"/>
      <c r="T28" s="591"/>
      <c r="U28" s="591"/>
      <c r="V28" s="590"/>
      <c r="W28" s="592"/>
      <c r="X28" s="591"/>
      <c r="Y28" s="591"/>
      <c r="Z28" s="591"/>
      <c r="AA28" s="591"/>
      <c r="AB28" s="591"/>
      <c r="AC28" s="590"/>
      <c r="AD28" s="592"/>
      <c r="AE28" s="591"/>
      <c r="AF28" s="591"/>
      <c r="AG28" s="591"/>
      <c r="AH28" s="591"/>
      <c r="AI28" s="591"/>
      <c r="AJ28" s="590"/>
      <c r="AK28" s="592"/>
      <c r="AL28" s="591"/>
      <c r="AM28" s="591"/>
      <c r="AN28" s="591"/>
      <c r="AO28" s="591"/>
      <c r="AP28" s="591"/>
      <c r="AQ28" s="590"/>
      <c r="AR28" s="592"/>
      <c r="AS28" s="591"/>
      <c r="AT28" s="590"/>
      <c r="AU28" s="589">
        <f>IF($AZ$3="４週",SUM(P28:AQ28),IF($AZ$3="暦月",SUM(P28:AT28),""))</f>
        <v>0</v>
      </c>
      <c r="AV28" s="588"/>
      <c r="AW28" s="587">
        <f>IF($AZ$3="４週",AU28/4,IF($AZ$3="暦月",AU28/($AZ$7/7),""))</f>
        <v>0</v>
      </c>
      <c r="AX28" s="586"/>
      <c r="AY28" s="585"/>
      <c r="AZ28" s="584"/>
      <c r="BA28" s="584"/>
      <c r="BB28" s="584"/>
      <c r="BC28" s="584"/>
      <c r="BD28" s="583"/>
    </row>
    <row r="29" spans="1:56" ht="39.950000000000003" hidden="1" customHeight="1" x14ac:dyDescent="0.15">
      <c r="A29" s="515"/>
      <c r="B29" s="603">
        <f>B28+1</f>
        <v>16</v>
      </c>
      <c r="C29" s="602"/>
      <c r="D29" s="601"/>
      <c r="E29" s="600"/>
      <c r="F29" s="599"/>
      <c r="G29" s="598"/>
      <c r="H29" s="597"/>
      <c r="I29" s="597"/>
      <c r="J29" s="597"/>
      <c r="K29" s="596"/>
      <c r="L29" s="595"/>
      <c r="M29" s="594"/>
      <c r="N29" s="594"/>
      <c r="O29" s="593"/>
      <c r="P29" s="592"/>
      <c r="Q29" s="591"/>
      <c r="R29" s="591"/>
      <c r="S29" s="591"/>
      <c r="T29" s="591"/>
      <c r="U29" s="591"/>
      <c r="V29" s="590"/>
      <c r="W29" s="592"/>
      <c r="X29" s="591"/>
      <c r="Y29" s="591"/>
      <c r="Z29" s="591"/>
      <c r="AA29" s="591"/>
      <c r="AB29" s="591"/>
      <c r="AC29" s="590"/>
      <c r="AD29" s="592"/>
      <c r="AE29" s="591"/>
      <c r="AF29" s="591"/>
      <c r="AG29" s="591"/>
      <c r="AH29" s="591"/>
      <c r="AI29" s="591"/>
      <c r="AJ29" s="590"/>
      <c r="AK29" s="592"/>
      <c r="AL29" s="591"/>
      <c r="AM29" s="591"/>
      <c r="AN29" s="591"/>
      <c r="AO29" s="591"/>
      <c r="AP29" s="591"/>
      <c r="AQ29" s="590"/>
      <c r="AR29" s="592"/>
      <c r="AS29" s="591"/>
      <c r="AT29" s="590"/>
      <c r="AU29" s="589">
        <f>IF($AZ$3="４週",SUM(P29:AQ29),IF($AZ$3="暦月",SUM(P29:AT29),""))</f>
        <v>0</v>
      </c>
      <c r="AV29" s="588"/>
      <c r="AW29" s="587">
        <f>IF($AZ$3="４週",AU29/4,IF($AZ$3="暦月",AU29/($AZ$7/7),""))</f>
        <v>0</v>
      </c>
      <c r="AX29" s="586"/>
      <c r="AY29" s="585"/>
      <c r="AZ29" s="584"/>
      <c r="BA29" s="584"/>
      <c r="BB29" s="584"/>
      <c r="BC29" s="584"/>
      <c r="BD29" s="583"/>
    </row>
    <row r="30" spans="1:56" ht="39.950000000000003" hidden="1" customHeight="1" x14ac:dyDescent="0.15">
      <c r="A30" s="515"/>
      <c r="B30" s="603">
        <f>B29+1</f>
        <v>17</v>
      </c>
      <c r="C30" s="602"/>
      <c r="D30" s="601"/>
      <c r="E30" s="600"/>
      <c r="F30" s="599"/>
      <c r="G30" s="598"/>
      <c r="H30" s="597"/>
      <c r="I30" s="597"/>
      <c r="J30" s="597"/>
      <c r="K30" s="596"/>
      <c r="L30" s="595"/>
      <c r="M30" s="594"/>
      <c r="N30" s="594"/>
      <c r="O30" s="593"/>
      <c r="P30" s="592"/>
      <c r="Q30" s="591"/>
      <c r="R30" s="591"/>
      <c r="S30" s="591"/>
      <c r="T30" s="591"/>
      <c r="U30" s="591"/>
      <c r="V30" s="590"/>
      <c r="W30" s="592"/>
      <c r="X30" s="591"/>
      <c r="Y30" s="591"/>
      <c r="Z30" s="591"/>
      <c r="AA30" s="591"/>
      <c r="AB30" s="591"/>
      <c r="AC30" s="590"/>
      <c r="AD30" s="592"/>
      <c r="AE30" s="591"/>
      <c r="AF30" s="591"/>
      <c r="AG30" s="591"/>
      <c r="AH30" s="591"/>
      <c r="AI30" s="591"/>
      <c r="AJ30" s="590"/>
      <c r="AK30" s="592"/>
      <c r="AL30" s="591"/>
      <c r="AM30" s="591"/>
      <c r="AN30" s="591"/>
      <c r="AO30" s="591"/>
      <c r="AP30" s="591"/>
      <c r="AQ30" s="590"/>
      <c r="AR30" s="592"/>
      <c r="AS30" s="591"/>
      <c r="AT30" s="590"/>
      <c r="AU30" s="589">
        <f>IF($AZ$3="４週",SUM(P30:AQ30),IF($AZ$3="暦月",SUM(P30:AT30),""))</f>
        <v>0</v>
      </c>
      <c r="AV30" s="588"/>
      <c r="AW30" s="587">
        <f>IF($AZ$3="４週",AU30/4,IF($AZ$3="暦月",AU30/($AZ$7/7),""))</f>
        <v>0</v>
      </c>
      <c r="AX30" s="586"/>
      <c r="AY30" s="585"/>
      <c r="AZ30" s="584"/>
      <c r="BA30" s="584"/>
      <c r="BB30" s="584"/>
      <c r="BC30" s="584"/>
      <c r="BD30" s="583"/>
    </row>
    <row r="31" spans="1:56" ht="39.950000000000003" hidden="1" customHeight="1" thickBot="1" x14ac:dyDescent="0.2">
      <c r="A31" s="515"/>
      <c r="B31" s="582">
        <f>B30+1</f>
        <v>18</v>
      </c>
      <c r="C31" s="581"/>
      <c r="D31" s="580"/>
      <c r="E31" s="579"/>
      <c r="F31" s="578"/>
      <c r="G31" s="577"/>
      <c r="H31" s="576"/>
      <c r="I31" s="576"/>
      <c r="J31" s="576"/>
      <c r="K31" s="575"/>
      <c r="L31" s="574"/>
      <c r="M31" s="573"/>
      <c r="N31" s="573"/>
      <c r="O31" s="572"/>
      <c r="P31" s="571"/>
      <c r="Q31" s="570"/>
      <c r="R31" s="570"/>
      <c r="S31" s="570"/>
      <c r="T31" s="570"/>
      <c r="U31" s="570"/>
      <c r="V31" s="569"/>
      <c r="W31" s="571"/>
      <c r="X31" s="570"/>
      <c r="Y31" s="570"/>
      <c r="Z31" s="570"/>
      <c r="AA31" s="570"/>
      <c r="AB31" s="570"/>
      <c r="AC31" s="569"/>
      <c r="AD31" s="571"/>
      <c r="AE31" s="570"/>
      <c r="AF31" s="570"/>
      <c r="AG31" s="570"/>
      <c r="AH31" s="570"/>
      <c r="AI31" s="570"/>
      <c r="AJ31" s="569"/>
      <c r="AK31" s="571"/>
      <c r="AL31" s="570"/>
      <c r="AM31" s="570"/>
      <c r="AN31" s="570"/>
      <c r="AO31" s="570"/>
      <c r="AP31" s="570"/>
      <c r="AQ31" s="569"/>
      <c r="AR31" s="571"/>
      <c r="AS31" s="570"/>
      <c r="AT31" s="569"/>
      <c r="AU31" s="568">
        <f>IF($AZ$3="４週",SUM(P31:AQ31),IF($AZ$3="暦月",SUM(P31:AT31),""))</f>
        <v>0</v>
      </c>
      <c r="AV31" s="567"/>
      <c r="AW31" s="566">
        <f>IF($AZ$3="４週",AU31/4,IF($AZ$3="暦月",AU31/($AZ$7/7),""))</f>
        <v>0</v>
      </c>
      <c r="AX31" s="565"/>
      <c r="AY31" s="564"/>
      <c r="AZ31" s="563"/>
      <c r="BA31" s="563"/>
      <c r="BB31" s="563"/>
      <c r="BC31" s="563"/>
      <c r="BD31" s="562"/>
    </row>
    <row r="32" spans="1:56" ht="20.25" customHeight="1" x14ac:dyDescent="0.15">
      <c r="A32" s="515"/>
      <c r="B32" s="515"/>
      <c r="C32" s="561"/>
      <c r="D32" s="560"/>
      <c r="E32" s="559"/>
      <c r="F32" s="510"/>
      <c r="G32" s="510"/>
      <c r="H32" s="510"/>
      <c r="I32" s="510"/>
      <c r="J32" s="510"/>
      <c r="K32" s="510"/>
      <c r="L32" s="510"/>
      <c r="M32" s="510"/>
      <c r="N32" s="510"/>
      <c r="O32" s="510"/>
      <c r="P32" s="510"/>
      <c r="Q32" s="510"/>
      <c r="R32" s="510"/>
      <c r="S32" s="510"/>
      <c r="T32" s="510"/>
      <c r="U32" s="510"/>
      <c r="V32" s="510"/>
      <c r="W32" s="510"/>
      <c r="X32" s="510"/>
      <c r="Y32" s="510"/>
      <c r="Z32" s="510"/>
      <c r="AA32" s="510"/>
      <c r="AB32" s="510"/>
      <c r="AC32" s="558"/>
      <c r="AD32" s="510"/>
      <c r="AE32" s="510"/>
      <c r="AF32" s="510"/>
      <c r="AG32" s="510"/>
      <c r="AH32" s="510"/>
      <c r="AI32" s="510"/>
      <c r="AJ32" s="510"/>
      <c r="AK32" s="510"/>
      <c r="AL32" s="510"/>
      <c r="AM32" s="510"/>
      <c r="AN32" s="510"/>
      <c r="AO32" s="510"/>
      <c r="AP32" s="510"/>
      <c r="AQ32" s="510"/>
      <c r="AR32" s="510"/>
      <c r="AS32" s="510"/>
      <c r="AT32" s="510"/>
      <c r="AU32" s="510"/>
      <c r="AV32" s="515"/>
      <c r="AW32" s="515"/>
      <c r="AX32" s="515"/>
      <c r="AY32" s="515"/>
      <c r="AZ32" s="515"/>
      <c r="BA32" s="515"/>
      <c r="BB32" s="515"/>
      <c r="BC32" s="515"/>
      <c r="BD32" s="515"/>
    </row>
    <row r="33" spans="1:56" ht="20.25" customHeight="1" x14ac:dyDescent="0.15">
      <c r="A33" s="515"/>
      <c r="B33" s="511" t="s">
        <v>586</v>
      </c>
      <c r="C33" s="511"/>
      <c r="D33" s="511"/>
      <c r="E33" s="511"/>
      <c r="F33" s="511"/>
      <c r="G33" s="511"/>
      <c r="H33" s="511"/>
      <c r="I33" s="511"/>
      <c r="J33" s="511"/>
      <c r="K33" s="511"/>
      <c r="L33" s="514"/>
      <c r="M33" s="511"/>
      <c r="N33" s="511"/>
      <c r="O33" s="511"/>
      <c r="P33" s="511"/>
      <c r="Q33" s="511"/>
      <c r="R33" s="511"/>
      <c r="S33" s="511"/>
      <c r="T33" s="511" t="s">
        <v>585</v>
      </c>
      <c r="U33" s="511"/>
      <c r="V33" s="511"/>
      <c r="W33" s="511"/>
      <c r="X33" s="511"/>
      <c r="Y33" s="511"/>
      <c r="Z33" s="528"/>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0"/>
      <c r="BA33" s="510"/>
      <c r="BB33" s="510"/>
      <c r="BC33" s="510"/>
      <c r="BD33" s="510"/>
    </row>
    <row r="34" spans="1:56" ht="20.25" customHeight="1" x14ac:dyDescent="0.15">
      <c r="A34" s="515"/>
      <c r="B34" s="511"/>
      <c r="C34" s="557" t="s">
        <v>584</v>
      </c>
      <c r="D34" s="557"/>
      <c r="E34" s="557" t="s">
        <v>583</v>
      </c>
      <c r="F34" s="557"/>
      <c r="G34" s="557"/>
      <c r="H34" s="557"/>
      <c r="I34" s="511"/>
      <c r="J34" s="556" t="s">
        <v>582</v>
      </c>
      <c r="K34" s="556"/>
      <c r="L34" s="556"/>
      <c r="M34" s="556"/>
      <c r="N34" s="527"/>
      <c r="O34" s="527"/>
      <c r="P34" s="555" t="s">
        <v>558</v>
      </c>
      <c r="Q34" s="555"/>
      <c r="R34" s="511"/>
      <c r="S34" s="511"/>
      <c r="T34" s="525" t="s">
        <v>581</v>
      </c>
      <c r="U34" s="523"/>
      <c r="V34" s="525" t="s">
        <v>580</v>
      </c>
      <c r="W34" s="524"/>
      <c r="X34" s="524"/>
      <c r="Y34" s="523"/>
      <c r="Z34" s="528"/>
      <c r="AA34" s="510"/>
      <c r="AB34" s="510"/>
      <c r="AC34" s="510"/>
      <c r="AD34" s="510"/>
      <c r="AE34" s="510"/>
      <c r="AF34" s="510"/>
      <c r="AG34" s="510"/>
      <c r="AH34" s="510"/>
      <c r="AI34" s="510"/>
      <c r="AJ34" s="510"/>
      <c r="AK34" s="510"/>
      <c r="AL34" s="510"/>
      <c r="AM34" s="510"/>
      <c r="AN34" s="510"/>
      <c r="AO34" s="510"/>
      <c r="AP34" s="510"/>
      <c r="AQ34" s="510"/>
      <c r="AR34" s="510"/>
      <c r="AS34" s="510"/>
      <c r="AT34" s="510"/>
      <c r="AU34" s="510"/>
      <c r="AV34" s="510"/>
      <c r="AW34" s="510"/>
      <c r="AX34" s="510"/>
      <c r="AY34" s="510"/>
      <c r="AZ34" s="510"/>
      <c r="BA34" s="510"/>
      <c r="BB34" s="510"/>
      <c r="BC34" s="510"/>
      <c r="BD34" s="510"/>
    </row>
    <row r="35" spans="1:56" ht="20.25" customHeight="1" x14ac:dyDescent="0.15">
      <c r="A35" s="515"/>
      <c r="B35" s="511"/>
      <c r="C35" s="526"/>
      <c r="D35" s="526"/>
      <c r="E35" s="526" t="s">
        <v>579</v>
      </c>
      <c r="F35" s="526"/>
      <c r="G35" s="526" t="s">
        <v>578</v>
      </c>
      <c r="H35" s="526"/>
      <c r="I35" s="511"/>
      <c r="J35" s="526" t="s">
        <v>579</v>
      </c>
      <c r="K35" s="526"/>
      <c r="L35" s="526" t="s">
        <v>578</v>
      </c>
      <c r="M35" s="526"/>
      <c r="N35" s="527"/>
      <c r="O35" s="527"/>
      <c r="P35" s="555" t="s">
        <v>577</v>
      </c>
      <c r="Q35" s="555"/>
      <c r="R35" s="511"/>
      <c r="S35" s="511"/>
      <c r="T35" s="525" t="s">
        <v>575</v>
      </c>
      <c r="U35" s="523"/>
      <c r="V35" s="525" t="s">
        <v>576</v>
      </c>
      <c r="W35" s="524"/>
      <c r="X35" s="524"/>
      <c r="Y35" s="523"/>
      <c r="Z35" s="554"/>
      <c r="AA35" s="510"/>
      <c r="AB35" s="510"/>
      <c r="AC35" s="510"/>
      <c r="AD35" s="510"/>
      <c r="AE35" s="510"/>
      <c r="AF35" s="510"/>
      <c r="AG35" s="510"/>
      <c r="AH35" s="510"/>
      <c r="AI35" s="510"/>
      <c r="AJ35" s="510"/>
      <c r="AK35" s="510"/>
      <c r="AL35" s="510"/>
      <c r="AM35" s="510"/>
      <c r="AN35" s="510"/>
      <c r="AO35" s="510"/>
      <c r="AP35" s="510"/>
      <c r="AQ35" s="510"/>
      <c r="AR35" s="510"/>
      <c r="AS35" s="510"/>
      <c r="AT35" s="510"/>
      <c r="AU35" s="510"/>
      <c r="AV35" s="510"/>
      <c r="AW35" s="510"/>
      <c r="AX35" s="510"/>
      <c r="AY35" s="510"/>
      <c r="AZ35" s="510"/>
      <c r="BA35" s="510"/>
      <c r="BB35" s="510"/>
      <c r="BC35" s="510"/>
      <c r="BD35" s="510"/>
    </row>
    <row r="36" spans="1:56" ht="20.25" customHeight="1" x14ac:dyDescent="0.15">
      <c r="A36" s="515"/>
      <c r="B36" s="511"/>
      <c r="C36" s="525" t="s">
        <v>575</v>
      </c>
      <c r="D36" s="523"/>
      <c r="E36" s="543">
        <f>SUMIFS($AU$14:$AV$31,$C$14:$D$31,"介護支援専門員",$E$14:$F$31,"A")</f>
        <v>0</v>
      </c>
      <c r="F36" s="542"/>
      <c r="G36" s="547">
        <f>SUMIFS($AW$14:$AX$31,$C$14:$D$31,"介護支援専門員",$E$14:$F$31,"A")</f>
        <v>0</v>
      </c>
      <c r="H36" s="546"/>
      <c r="I36" s="545"/>
      <c r="J36" s="552">
        <v>0</v>
      </c>
      <c r="K36" s="551"/>
      <c r="L36" s="552">
        <v>0</v>
      </c>
      <c r="M36" s="551"/>
      <c r="N36" s="544"/>
      <c r="O36" s="544"/>
      <c r="P36" s="552">
        <v>0</v>
      </c>
      <c r="Q36" s="551"/>
      <c r="R36" s="511"/>
      <c r="S36" s="511"/>
      <c r="T36" s="525" t="s">
        <v>573</v>
      </c>
      <c r="U36" s="523"/>
      <c r="V36" s="525" t="s">
        <v>574</v>
      </c>
      <c r="W36" s="524"/>
      <c r="X36" s="524"/>
      <c r="Y36" s="523"/>
      <c r="Z36" s="529"/>
      <c r="AA36" s="510"/>
      <c r="AB36" s="510"/>
      <c r="AC36" s="510"/>
      <c r="AD36" s="510"/>
      <c r="AE36" s="510"/>
      <c r="AF36" s="510"/>
      <c r="AG36" s="510"/>
      <c r="AH36" s="510"/>
      <c r="AI36" s="510"/>
      <c r="AJ36" s="510"/>
      <c r="AK36" s="510"/>
      <c r="AL36" s="510"/>
      <c r="AM36" s="510"/>
      <c r="AN36" s="510"/>
      <c r="AO36" s="510"/>
      <c r="AP36" s="510"/>
      <c r="AQ36" s="510"/>
      <c r="AR36" s="510"/>
      <c r="AS36" s="510"/>
      <c r="AT36" s="510"/>
      <c r="AU36" s="510"/>
      <c r="AV36" s="510"/>
      <c r="AW36" s="510"/>
      <c r="AX36" s="510"/>
      <c r="AY36" s="510"/>
      <c r="AZ36" s="510"/>
      <c r="BA36" s="510"/>
      <c r="BB36" s="510"/>
      <c r="BC36" s="510"/>
      <c r="BD36" s="510"/>
    </row>
    <row r="37" spans="1:56" ht="20.25" customHeight="1" x14ac:dyDescent="0.15">
      <c r="A37" s="515"/>
      <c r="B37" s="511"/>
      <c r="C37" s="525" t="s">
        <v>573</v>
      </c>
      <c r="D37" s="523"/>
      <c r="E37" s="543">
        <f>SUMIFS($AU$14:$AV$31,$C$14:$D$31,"介護支援専門員",$E$14:$F$31,"B")</f>
        <v>0</v>
      </c>
      <c r="F37" s="542"/>
      <c r="G37" s="547">
        <f>SUMIFS($AW$14:$AX$31,$C$14:$D$31,"介護支援専門員",$E$14:$F$31,"B")</f>
        <v>0</v>
      </c>
      <c r="H37" s="546"/>
      <c r="I37" s="545"/>
      <c r="J37" s="552">
        <v>0</v>
      </c>
      <c r="K37" s="551"/>
      <c r="L37" s="552">
        <v>0</v>
      </c>
      <c r="M37" s="551"/>
      <c r="N37" s="544"/>
      <c r="O37" s="544"/>
      <c r="P37" s="552">
        <v>0</v>
      </c>
      <c r="Q37" s="551"/>
      <c r="R37" s="511"/>
      <c r="S37" s="511"/>
      <c r="T37" s="525" t="s">
        <v>571</v>
      </c>
      <c r="U37" s="523"/>
      <c r="V37" s="525" t="s">
        <v>572</v>
      </c>
      <c r="W37" s="524"/>
      <c r="X37" s="524"/>
      <c r="Y37" s="523"/>
      <c r="Z37" s="529"/>
      <c r="AA37" s="510"/>
      <c r="AB37" s="510"/>
      <c r="AC37" s="510"/>
      <c r="AD37" s="510"/>
      <c r="AE37" s="510"/>
      <c r="AF37" s="510"/>
      <c r="AG37" s="510"/>
      <c r="AH37" s="510"/>
      <c r="AI37" s="510"/>
      <c r="AJ37" s="510"/>
      <c r="AK37" s="510"/>
      <c r="AL37" s="510"/>
      <c r="AM37" s="510"/>
      <c r="AN37" s="510"/>
      <c r="AO37" s="510"/>
      <c r="AP37" s="510"/>
      <c r="AQ37" s="510"/>
      <c r="AR37" s="510"/>
      <c r="AS37" s="510"/>
      <c r="AT37" s="510"/>
      <c r="AU37" s="510"/>
      <c r="AV37" s="510"/>
      <c r="AW37" s="510"/>
      <c r="AX37" s="510"/>
      <c r="AY37" s="510"/>
      <c r="AZ37" s="510"/>
      <c r="BA37" s="510"/>
      <c r="BB37" s="510"/>
      <c r="BC37" s="510"/>
      <c r="BD37" s="510"/>
    </row>
    <row r="38" spans="1:56" ht="20.25" customHeight="1" x14ac:dyDescent="0.15">
      <c r="A38" s="515"/>
      <c r="B38" s="511"/>
      <c r="C38" s="525" t="s">
        <v>571</v>
      </c>
      <c r="D38" s="523"/>
      <c r="E38" s="543">
        <f>SUMIFS($AU$14:$AV$31,$C$14:$D$31,"介護支援専門員",$E$14:$F$31,"C")</f>
        <v>0</v>
      </c>
      <c r="F38" s="542"/>
      <c r="G38" s="547">
        <f>SUMIFS($AW$14:$AX$31,$C$14:$D$31,"介護支援専門員",$E$14:$F$31,"C")</f>
        <v>0</v>
      </c>
      <c r="H38" s="546"/>
      <c r="I38" s="545"/>
      <c r="J38" s="552">
        <v>0</v>
      </c>
      <c r="K38" s="551"/>
      <c r="L38" s="550">
        <v>0</v>
      </c>
      <c r="M38" s="549"/>
      <c r="N38" s="544"/>
      <c r="O38" s="544"/>
      <c r="P38" s="543" t="s">
        <v>568</v>
      </c>
      <c r="Q38" s="542"/>
      <c r="R38" s="511"/>
      <c r="S38" s="511"/>
      <c r="T38" s="525" t="s">
        <v>569</v>
      </c>
      <c r="U38" s="523"/>
      <c r="V38" s="525" t="s">
        <v>570</v>
      </c>
      <c r="W38" s="524"/>
      <c r="X38" s="524"/>
      <c r="Y38" s="523"/>
      <c r="Z38" s="553"/>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c r="BB38" s="510"/>
      <c r="BC38" s="510"/>
      <c r="BD38" s="510"/>
    </row>
    <row r="39" spans="1:56" ht="20.25" customHeight="1" x14ac:dyDescent="0.15">
      <c r="A39" s="515"/>
      <c r="B39" s="511"/>
      <c r="C39" s="525" t="s">
        <v>569</v>
      </c>
      <c r="D39" s="523"/>
      <c r="E39" s="543">
        <f>SUMIFS($AU$14:$AV$31,$C$14:$D$31,"介護支援専門員",$E$14:$F$31,"D")</f>
        <v>0</v>
      </c>
      <c r="F39" s="542"/>
      <c r="G39" s="547">
        <f>SUMIFS($AW$14:$AX$31,$C$14:$D$31,"介護支援専門員",$E$14:$F$31,"D")</f>
        <v>0</v>
      </c>
      <c r="H39" s="546"/>
      <c r="I39" s="545"/>
      <c r="J39" s="552">
        <v>0</v>
      </c>
      <c r="K39" s="551"/>
      <c r="L39" s="550">
        <v>0</v>
      </c>
      <c r="M39" s="549"/>
      <c r="N39" s="544"/>
      <c r="O39" s="544"/>
      <c r="P39" s="543" t="s">
        <v>568</v>
      </c>
      <c r="Q39" s="542"/>
      <c r="R39" s="511"/>
      <c r="S39" s="511"/>
      <c r="T39" s="511"/>
      <c r="U39" s="541"/>
      <c r="V39" s="541"/>
      <c r="W39" s="540"/>
      <c r="X39" s="540"/>
      <c r="Y39" s="548"/>
      <c r="Z39" s="548"/>
      <c r="AA39" s="510"/>
      <c r="AB39" s="510"/>
      <c r="AC39" s="510"/>
      <c r="AD39" s="510"/>
      <c r="AE39" s="510"/>
      <c r="AF39" s="510"/>
      <c r="AG39" s="510"/>
      <c r="AH39" s="510"/>
      <c r="AI39" s="510"/>
      <c r="AJ39" s="510"/>
      <c r="AK39" s="510"/>
      <c r="AL39" s="510"/>
      <c r="AM39" s="510"/>
      <c r="AN39" s="510"/>
      <c r="AO39" s="510"/>
      <c r="AP39" s="510"/>
      <c r="AQ39" s="510"/>
      <c r="AR39" s="510"/>
      <c r="AS39" s="510"/>
      <c r="AT39" s="510"/>
      <c r="AU39" s="510"/>
      <c r="AV39" s="510"/>
      <c r="AW39" s="510"/>
      <c r="AX39" s="510"/>
      <c r="AY39" s="510"/>
      <c r="AZ39" s="510"/>
      <c r="BA39" s="510"/>
      <c r="BB39" s="510"/>
      <c r="BC39" s="510"/>
      <c r="BD39" s="510"/>
    </row>
    <row r="40" spans="1:56" ht="20.25" customHeight="1" x14ac:dyDescent="0.15">
      <c r="A40" s="515"/>
      <c r="B40" s="511"/>
      <c r="C40" s="525" t="s">
        <v>555</v>
      </c>
      <c r="D40" s="523"/>
      <c r="E40" s="543">
        <f>SUM(E36:F39)</f>
        <v>0</v>
      </c>
      <c r="F40" s="542"/>
      <c r="G40" s="547">
        <f>SUM(G36:H39)</f>
        <v>0</v>
      </c>
      <c r="H40" s="546"/>
      <c r="I40" s="545"/>
      <c r="J40" s="543">
        <f>SUM(J36:K39)</f>
        <v>0</v>
      </c>
      <c r="K40" s="542"/>
      <c r="L40" s="543">
        <f>SUM(L36:M39)</f>
        <v>0</v>
      </c>
      <c r="M40" s="542"/>
      <c r="N40" s="544"/>
      <c r="O40" s="544"/>
      <c r="P40" s="543">
        <f>SUM(P36:Q37)</f>
        <v>0</v>
      </c>
      <c r="Q40" s="542"/>
      <c r="R40" s="511"/>
      <c r="S40" s="511"/>
      <c r="T40" s="511"/>
      <c r="U40" s="541"/>
      <c r="V40" s="541"/>
      <c r="W40" s="540"/>
      <c r="X40" s="540"/>
      <c r="Y40" s="539"/>
      <c r="Z40" s="539"/>
      <c r="AA40" s="510"/>
      <c r="AB40" s="510"/>
      <c r="AC40" s="510"/>
      <c r="AD40" s="510"/>
      <c r="AE40" s="510"/>
      <c r="AF40" s="510"/>
      <c r="AG40" s="510"/>
      <c r="AH40" s="510"/>
      <c r="AI40" s="510"/>
      <c r="AJ40" s="510"/>
      <c r="AK40" s="510"/>
      <c r="AL40" s="510"/>
      <c r="AM40" s="510"/>
      <c r="AN40" s="510"/>
      <c r="AO40" s="510"/>
      <c r="AP40" s="510"/>
      <c r="AQ40" s="510"/>
      <c r="AR40" s="510"/>
      <c r="AS40" s="510"/>
      <c r="AT40" s="510"/>
      <c r="AU40" s="510"/>
      <c r="AV40" s="510"/>
      <c r="AW40" s="510"/>
      <c r="AX40" s="510"/>
      <c r="AY40" s="510"/>
      <c r="AZ40" s="510"/>
      <c r="BA40" s="510"/>
      <c r="BB40" s="510"/>
      <c r="BC40" s="510"/>
      <c r="BD40" s="510"/>
    </row>
    <row r="41" spans="1:56" ht="20.25" customHeight="1" x14ac:dyDescent="0.15">
      <c r="A41" s="515"/>
      <c r="B41" s="511"/>
      <c r="C41" s="511"/>
      <c r="D41" s="511"/>
      <c r="E41" s="511"/>
      <c r="F41" s="511"/>
      <c r="G41" s="511"/>
      <c r="H41" s="511"/>
      <c r="I41" s="511"/>
      <c r="J41" s="511"/>
      <c r="K41" s="511"/>
      <c r="L41" s="514"/>
      <c r="M41" s="511"/>
      <c r="N41" s="511"/>
      <c r="O41" s="511"/>
      <c r="P41" s="511"/>
      <c r="Q41" s="511"/>
      <c r="R41" s="511"/>
      <c r="S41" s="511"/>
      <c r="T41" s="511"/>
      <c r="U41" s="528"/>
      <c r="V41" s="528"/>
      <c r="W41" s="528"/>
      <c r="X41" s="528"/>
      <c r="Y41" s="528"/>
      <c r="Z41" s="528"/>
      <c r="AA41" s="510"/>
      <c r="AB41" s="510"/>
      <c r="AC41" s="510"/>
      <c r="AD41" s="510"/>
      <c r="AE41" s="510"/>
      <c r="AF41" s="510"/>
      <c r="AG41" s="510"/>
      <c r="AH41" s="510"/>
      <c r="AI41" s="510"/>
      <c r="AJ41" s="510"/>
      <c r="AK41" s="510"/>
      <c r="AL41" s="510"/>
      <c r="AM41" s="510"/>
      <c r="AN41" s="510"/>
      <c r="AO41" s="510"/>
      <c r="AP41" s="510"/>
      <c r="AQ41" s="510"/>
      <c r="AR41" s="510"/>
      <c r="AS41" s="510"/>
      <c r="AT41" s="510"/>
      <c r="AU41" s="510"/>
      <c r="AV41" s="510"/>
      <c r="AW41" s="510"/>
      <c r="AX41" s="510"/>
      <c r="AY41" s="510"/>
      <c r="AZ41" s="510"/>
      <c r="BA41" s="510"/>
      <c r="BB41" s="510"/>
      <c r="BC41" s="510"/>
      <c r="BD41" s="510"/>
    </row>
    <row r="42" spans="1:56" ht="20.25" customHeight="1" x14ac:dyDescent="0.15">
      <c r="A42" s="515"/>
      <c r="B42" s="511"/>
      <c r="C42" s="514" t="s">
        <v>567</v>
      </c>
      <c r="D42" s="511"/>
      <c r="E42" s="511"/>
      <c r="F42" s="511"/>
      <c r="G42" s="511"/>
      <c r="H42" s="511"/>
      <c r="I42" s="535" t="s">
        <v>566</v>
      </c>
      <c r="J42" s="538" t="s">
        <v>565</v>
      </c>
      <c r="K42" s="537"/>
      <c r="L42" s="536"/>
      <c r="M42" s="535"/>
      <c r="N42" s="511"/>
      <c r="O42" s="511"/>
      <c r="P42" s="511"/>
      <c r="Q42" s="511"/>
      <c r="R42" s="511"/>
      <c r="S42" s="511"/>
      <c r="T42" s="511"/>
      <c r="U42" s="534"/>
      <c r="V42" s="528"/>
      <c r="W42" s="528"/>
      <c r="X42" s="528"/>
      <c r="Y42" s="528"/>
      <c r="Z42" s="528"/>
      <c r="AA42" s="510"/>
      <c r="AB42" s="510"/>
      <c r="AC42" s="510"/>
      <c r="AD42" s="510"/>
      <c r="AE42" s="510"/>
      <c r="AF42" s="510"/>
      <c r="AG42" s="510"/>
      <c r="AH42" s="510"/>
      <c r="AI42" s="510"/>
      <c r="AJ42" s="510"/>
      <c r="AK42" s="510"/>
      <c r="AL42" s="510"/>
      <c r="AM42" s="510"/>
      <c r="AN42" s="510"/>
      <c r="AO42" s="510"/>
      <c r="AP42" s="510"/>
      <c r="AQ42" s="510"/>
      <c r="AR42" s="510"/>
      <c r="AS42" s="510"/>
      <c r="AT42" s="510"/>
      <c r="AU42" s="510"/>
      <c r="AV42" s="510"/>
      <c r="AW42" s="510"/>
      <c r="AX42" s="510"/>
      <c r="AY42" s="510"/>
      <c r="AZ42" s="510"/>
      <c r="BA42" s="510"/>
      <c r="BB42" s="510"/>
      <c r="BC42" s="510"/>
      <c r="BD42" s="510"/>
    </row>
    <row r="43" spans="1:56" ht="20.25" customHeight="1" x14ac:dyDescent="0.15">
      <c r="A43" s="515"/>
      <c r="B43" s="511"/>
      <c r="C43" s="511" t="s">
        <v>564</v>
      </c>
      <c r="D43" s="511"/>
      <c r="E43" s="511"/>
      <c r="F43" s="511"/>
      <c r="G43" s="511"/>
      <c r="H43" s="511" t="s">
        <v>563</v>
      </c>
      <c r="I43" s="511"/>
      <c r="J43" s="511"/>
      <c r="K43" s="511"/>
      <c r="L43" s="514"/>
      <c r="M43" s="511"/>
      <c r="N43" s="511"/>
      <c r="O43" s="511"/>
      <c r="P43" s="511"/>
      <c r="Q43" s="511"/>
      <c r="R43" s="511"/>
      <c r="S43" s="511"/>
      <c r="T43" s="511"/>
      <c r="U43" s="528"/>
      <c r="V43" s="528"/>
      <c r="W43" s="528"/>
      <c r="X43" s="528"/>
      <c r="Y43" s="528"/>
      <c r="Z43" s="528"/>
      <c r="AA43" s="510"/>
      <c r="AB43" s="510"/>
      <c r="AC43" s="510"/>
      <c r="AD43" s="510"/>
      <c r="AE43" s="510"/>
      <c r="AF43" s="510"/>
      <c r="AG43" s="510"/>
      <c r="AH43" s="510"/>
      <c r="AI43" s="510"/>
      <c r="AJ43" s="510"/>
      <c r="AK43" s="510"/>
      <c r="AL43" s="510"/>
      <c r="AM43" s="510"/>
      <c r="AN43" s="510"/>
      <c r="AO43" s="510"/>
      <c r="AP43" s="510"/>
      <c r="AQ43" s="510"/>
      <c r="AR43" s="510"/>
      <c r="AS43" s="510"/>
      <c r="AT43" s="510"/>
      <c r="AU43" s="510"/>
      <c r="AV43" s="510"/>
      <c r="AW43" s="510"/>
      <c r="AX43" s="510"/>
      <c r="AY43" s="510"/>
      <c r="AZ43" s="510"/>
      <c r="BA43" s="510"/>
      <c r="BB43" s="510"/>
      <c r="BC43" s="510"/>
      <c r="BD43" s="510"/>
    </row>
    <row r="44" spans="1:56" ht="20.25" customHeight="1" x14ac:dyDescent="0.15">
      <c r="A44" s="515"/>
      <c r="B44" s="511"/>
      <c r="C44" s="511" t="str">
        <f>IF($J$42="週","対象時間数（週平均）","対象時間数（当月合計）")</f>
        <v>対象時間数（週平均）</v>
      </c>
      <c r="D44" s="511"/>
      <c r="E44" s="511"/>
      <c r="F44" s="511"/>
      <c r="G44" s="511"/>
      <c r="H44" s="511" t="str">
        <f>IF($J$42="週","週に勤務すべき時間数","当月に勤務すべき時間数")</f>
        <v>週に勤務すべき時間数</v>
      </c>
      <c r="I44" s="511"/>
      <c r="J44" s="511"/>
      <c r="K44" s="511"/>
      <c r="L44" s="514"/>
      <c r="M44" s="526" t="s">
        <v>562</v>
      </c>
      <c r="N44" s="526"/>
      <c r="O44" s="526"/>
      <c r="P44" s="526"/>
      <c r="Q44" s="511"/>
      <c r="R44" s="511"/>
      <c r="S44" s="511"/>
      <c r="T44" s="511"/>
      <c r="U44" s="528"/>
      <c r="V44" s="528"/>
      <c r="W44" s="528"/>
      <c r="X44" s="528"/>
      <c r="Y44" s="528"/>
      <c r="Z44" s="528"/>
      <c r="AA44" s="510"/>
      <c r="AB44" s="510"/>
      <c r="AC44" s="510"/>
      <c r="AD44" s="510"/>
      <c r="AE44" s="510"/>
      <c r="AF44" s="510"/>
      <c r="AG44" s="510"/>
      <c r="AH44" s="510"/>
      <c r="AI44" s="510"/>
      <c r="AJ44" s="510"/>
      <c r="AK44" s="510"/>
      <c r="AL44" s="510"/>
      <c r="AM44" s="510"/>
      <c r="AN44" s="510"/>
      <c r="AO44" s="510"/>
      <c r="AP44" s="510"/>
      <c r="AQ44" s="510"/>
      <c r="AR44" s="510"/>
      <c r="AS44" s="510"/>
      <c r="AT44" s="510"/>
      <c r="AU44" s="510"/>
      <c r="AV44" s="510"/>
      <c r="AW44" s="510"/>
      <c r="AX44" s="510"/>
      <c r="AY44" s="510"/>
      <c r="AZ44" s="510"/>
      <c r="BA44" s="510"/>
      <c r="BB44" s="510"/>
      <c r="BC44" s="510"/>
      <c r="BD44" s="510"/>
    </row>
    <row r="45" spans="1:56" ht="20.25" customHeight="1" x14ac:dyDescent="0.15">
      <c r="A45" s="515"/>
      <c r="B45" s="511"/>
      <c r="C45" s="533">
        <f>IF($J$42="週",L40,J40)</f>
        <v>0</v>
      </c>
      <c r="D45" s="532"/>
      <c r="E45" s="532"/>
      <c r="F45" s="531"/>
      <c r="G45" s="519" t="s">
        <v>561</v>
      </c>
      <c r="H45" s="525">
        <f>IF($J$42="週",$AV$5,$AZ$5)</f>
        <v>40</v>
      </c>
      <c r="I45" s="524"/>
      <c r="J45" s="524"/>
      <c r="K45" s="523"/>
      <c r="L45" s="519" t="s">
        <v>553</v>
      </c>
      <c r="M45" s="522">
        <f>ROUNDDOWN(C45/H45,1)</f>
        <v>0</v>
      </c>
      <c r="N45" s="521"/>
      <c r="O45" s="521"/>
      <c r="P45" s="520"/>
      <c r="Q45" s="511"/>
      <c r="R45" s="511"/>
      <c r="S45" s="511"/>
      <c r="T45" s="511"/>
      <c r="U45" s="530"/>
      <c r="V45" s="530"/>
      <c r="W45" s="530"/>
      <c r="X45" s="530"/>
      <c r="Y45" s="529"/>
      <c r="Z45" s="528"/>
      <c r="AA45" s="510"/>
      <c r="AB45" s="510"/>
      <c r="AC45" s="510"/>
      <c r="AD45" s="510"/>
      <c r="AE45" s="510"/>
      <c r="AF45" s="510"/>
      <c r="AG45" s="510"/>
      <c r="AH45" s="510"/>
      <c r="AI45" s="510"/>
      <c r="AJ45" s="510"/>
      <c r="AK45" s="510"/>
      <c r="AL45" s="510"/>
      <c r="AM45" s="510"/>
      <c r="AN45" s="510"/>
      <c r="AO45" s="510"/>
      <c r="AP45" s="510"/>
      <c r="AQ45" s="510"/>
      <c r="AR45" s="510"/>
      <c r="AS45" s="510"/>
      <c r="AT45" s="510"/>
      <c r="AU45" s="510"/>
      <c r="AV45" s="510"/>
      <c r="AW45" s="510"/>
      <c r="AX45" s="510"/>
      <c r="AY45" s="510"/>
      <c r="AZ45" s="510"/>
      <c r="BA45" s="510"/>
      <c r="BB45" s="510"/>
      <c r="BC45" s="510"/>
      <c r="BD45" s="510"/>
    </row>
    <row r="46" spans="1:56" ht="20.25" customHeight="1" x14ac:dyDescent="0.15">
      <c r="A46" s="515"/>
      <c r="B46" s="511"/>
      <c r="C46" s="511"/>
      <c r="D46" s="511"/>
      <c r="E46" s="511"/>
      <c r="F46" s="511"/>
      <c r="G46" s="511"/>
      <c r="H46" s="511"/>
      <c r="I46" s="511"/>
      <c r="J46" s="511"/>
      <c r="K46" s="511"/>
      <c r="L46" s="514"/>
      <c r="M46" s="511" t="s">
        <v>560</v>
      </c>
      <c r="N46" s="511"/>
      <c r="O46" s="511"/>
      <c r="P46" s="511"/>
      <c r="Q46" s="511"/>
      <c r="R46" s="511"/>
      <c r="S46" s="511"/>
      <c r="T46" s="511"/>
      <c r="U46" s="528"/>
      <c r="V46" s="528"/>
      <c r="W46" s="528"/>
      <c r="X46" s="528"/>
      <c r="Y46" s="528"/>
      <c r="Z46" s="528"/>
      <c r="AA46" s="510"/>
      <c r="AB46" s="510"/>
      <c r="AC46" s="510"/>
      <c r="AD46" s="510"/>
      <c r="AE46" s="510"/>
      <c r="AF46" s="510"/>
      <c r="AG46" s="510"/>
      <c r="AH46" s="510"/>
      <c r="AI46" s="510"/>
      <c r="AJ46" s="510"/>
      <c r="AK46" s="510"/>
      <c r="AL46" s="510"/>
      <c r="AM46" s="510"/>
      <c r="AN46" s="510"/>
      <c r="AO46" s="510"/>
      <c r="AP46" s="510"/>
      <c r="AQ46" s="510"/>
      <c r="AR46" s="510"/>
      <c r="AS46" s="510"/>
      <c r="AT46" s="510"/>
      <c r="AU46" s="510"/>
      <c r="AV46" s="510"/>
      <c r="AW46" s="510"/>
      <c r="AX46" s="510"/>
      <c r="AY46" s="510"/>
      <c r="AZ46" s="510"/>
      <c r="BA46" s="510"/>
      <c r="BB46" s="510"/>
      <c r="BC46" s="510"/>
      <c r="BD46" s="510"/>
    </row>
    <row r="47" spans="1:56" ht="20.25" customHeight="1" x14ac:dyDescent="0.15">
      <c r="A47" s="515"/>
      <c r="B47" s="511"/>
      <c r="C47" s="511" t="s">
        <v>559</v>
      </c>
      <c r="D47" s="511"/>
      <c r="E47" s="511"/>
      <c r="F47" s="511"/>
      <c r="G47" s="511"/>
      <c r="H47" s="511"/>
      <c r="I47" s="511"/>
      <c r="J47" s="511"/>
      <c r="K47" s="511"/>
      <c r="L47" s="514"/>
      <c r="M47" s="511"/>
      <c r="N47" s="511"/>
      <c r="O47" s="511"/>
      <c r="P47" s="511"/>
      <c r="Q47" s="511"/>
      <c r="R47" s="511"/>
      <c r="S47" s="511"/>
      <c r="T47" s="511"/>
      <c r="U47" s="511"/>
      <c r="V47" s="513"/>
      <c r="W47" s="512"/>
      <c r="X47" s="512"/>
      <c r="Y47" s="511"/>
      <c r="Z47" s="511"/>
      <c r="AA47" s="510"/>
      <c r="AB47" s="510"/>
      <c r="AC47" s="510"/>
      <c r="AD47" s="510"/>
      <c r="AE47" s="510"/>
      <c r="AF47" s="510"/>
      <c r="AG47" s="510"/>
      <c r="AH47" s="510"/>
      <c r="AI47" s="510"/>
      <c r="AJ47" s="510"/>
      <c r="AK47" s="510"/>
      <c r="AL47" s="510"/>
      <c r="AM47" s="510"/>
      <c r="AN47" s="510"/>
      <c r="AO47" s="510"/>
      <c r="AP47" s="510"/>
      <c r="AQ47" s="510"/>
      <c r="AR47" s="510"/>
      <c r="AS47" s="510"/>
      <c r="AT47" s="510"/>
      <c r="AU47" s="510"/>
      <c r="AV47" s="510"/>
      <c r="AW47" s="510"/>
      <c r="AX47" s="510"/>
      <c r="AY47" s="510"/>
      <c r="AZ47" s="510"/>
      <c r="BA47" s="510"/>
      <c r="BB47" s="510"/>
      <c r="BC47" s="510"/>
      <c r="BD47" s="510"/>
    </row>
    <row r="48" spans="1:56" ht="20.25" customHeight="1" x14ac:dyDescent="0.15">
      <c r="A48" s="515"/>
      <c r="B48" s="511"/>
      <c r="C48" s="511" t="s">
        <v>558</v>
      </c>
      <c r="D48" s="511"/>
      <c r="E48" s="511"/>
      <c r="F48" s="511"/>
      <c r="G48" s="511"/>
      <c r="H48" s="511"/>
      <c r="I48" s="511"/>
      <c r="J48" s="511"/>
      <c r="K48" s="511"/>
      <c r="L48" s="514"/>
      <c r="M48" s="519"/>
      <c r="N48" s="519"/>
      <c r="O48" s="519"/>
      <c r="P48" s="519"/>
      <c r="Q48" s="511"/>
      <c r="R48" s="511"/>
      <c r="S48" s="511"/>
      <c r="T48" s="511"/>
      <c r="U48" s="511"/>
      <c r="V48" s="513"/>
      <c r="W48" s="512"/>
      <c r="X48" s="512"/>
      <c r="Y48" s="511"/>
      <c r="Z48" s="511"/>
      <c r="AA48" s="510"/>
      <c r="AB48" s="510"/>
      <c r="AC48" s="510"/>
      <c r="AD48" s="510"/>
      <c r="AE48" s="510"/>
      <c r="AF48" s="510"/>
      <c r="AG48" s="510"/>
      <c r="AH48" s="510"/>
      <c r="AI48" s="510"/>
      <c r="AJ48" s="510"/>
      <c r="AK48" s="510"/>
      <c r="AL48" s="510"/>
      <c r="AM48" s="510"/>
      <c r="AN48" s="510"/>
      <c r="AO48" s="510"/>
      <c r="AP48" s="510"/>
      <c r="AQ48" s="510"/>
      <c r="AR48" s="510"/>
      <c r="AS48" s="510"/>
      <c r="AT48" s="510"/>
      <c r="AU48" s="510"/>
      <c r="AV48" s="510"/>
      <c r="AW48" s="510"/>
      <c r="AX48" s="510"/>
      <c r="AY48" s="510"/>
      <c r="AZ48" s="510"/>
      <c r="BA48" s="510"/>
      <c r="BB48" s="510"/>
      <c r="BC48" s="510"/>
      <c r="BD48" s="510"/>
    </row>
    <row r="49" spans="1:58" ht="20.25" customHeight="1" x14ac:dyDescent="0.15">
      <c r="A49" s="515"/>
      <c r="B49" s="511"/>
      <c r="C49" s="527" t="s">
        <v>557</v>
      </c>
      <c r="D49" s="527"/>
      <c r="E49" s="527"/>
      <c r="F49" s="527"/>
      <c r="G49" s="527"/>
      <c r="H49" s="511" t="s">
        <v>556</v>
      </c>
      <c r="I49" s="527"/>
      <c r="J49" s="527"/>
      <c r="K49" s="527"/>
      <c r="L49" s="527"/>
      <c r="M49" s="526" t="s">
        <v>555</v>
      </c>
      <c r="N49" s="526"/>
      <c r="O49" s="526"/>
      <c r="P49" s="526"/>
      <c r="Q49" s="511"/>
      <c r="R49" s="511"/>
      <c r="S49" s="511"/>
      <c r="T49" s="511"/>
      <c r="U49" s="511"/>
      <c r="V49" s="513"/>
      <c r="W49" s="512"/>
      <c r="X49" s="512"/>
      <c r="Y49" s="511"/>
      <c r="Z49" s="511"/>
      <c r="AA49" s="510"/>
      <c r="AB49" s="510"/>
      <c r="AC49" s="510"/>
      <c r="AD49" s="510"/>
      <c r="AE49" s="510"/>
      <c r="AF49" s="510"/>
      <c r="AG49" s="510"/>
      <c r="AH49" s="510"/>
      <c r="AI49" s="510"/>
      <c r="AJ49" s="510"/>
      <c r="AK49" s="510"/>
      <c r="AL49" s="510"/>
      <c r="AM49" s="510"/>
      <c r="AN49" s="510"/>
      <c r="AO49" s="510"/>
      <c r="AP49" s="510"/>
      <c r="AQ49" s="510"/>
      <c r="AR49" s="510"/>
      <c r="AS49" s="510"/>
      <c r="AT49" s="510"/>
      <c r="AU49" s="510"/>
      <c r="AV49" s="510"/>
      <c r="AW49" s="510"/>
      <c r="AX49" s="510"/>
      <c r="AY49" s="510"/>
      <c r="AZ49" s="510"/>
      <c r="BA49" s="510"/>
      <c r="BB49" s="510"/>
      <c r="BC49" s="510"/>
      <c r="BD49" s="510"/>
    </row>
    <row r="50" spans="1:58" ht="20.25" customHeight="1" x14ac:dyDescent="0.15">
      <c r="A50" s="515"/>
      <c r="B50" s="511"/>
      <c r="C50" s="525">
        <f>P40</f>
        <v>0</v>
      </c>
      <c r="D50" s="524"/>
      <c r="E50" s="524"/>
      <c r="F50" s="523"/>
      <c r="G50" s="519" t="s">
        <v>554</v>
      </c>
      <c r="H50" s="522">
        <f>M45</f>
        <v>0</v>
      </c>
      <c r="I50" s="521"/>
      <c r="J50" s="521"/>
      <c r="K50" s="520"/>
      <c r="L50" s="519" t="s">
        <v>553</v>
      </c>
      <c r="M50" s="518">
        <f>ROUNDDOWN(C50+H50,1)</f>
        <v>0</v>
      </c>
      <c r="N50" s="517"/>
      <c r="O50" s="517"/>
      <c r="P50" s="516"/>
      <c r="Q50" s="511"/>
      <c r="R50" s="511"/>
      <c r="S50" s="511"/>
      <c r="T50" s="511"/>
      <c r="U50" s="511"/>
      <c r="V50" s="513"/>
      <c r="W50" s="512"/>
      <c r="X50" s="512"/>
      <c r="Y50" s="511"/>
      <c r="Z50" s="511"/>
      <c r="AA50" s="510"/>
      <c r="AB50" s="510"/>
      <c r="AC50" s="510"/>
      <c r="AD50" s="510"/>
      <c r="AE50" s="510"/>
      <c r="AF50" s="510"/>
      <c r="AG50" s="510"/>
      <c r="AH50" s="510"/>
      <c r="AI50" s="510"/>
      <c r="AJ50" s="510"/>
      <c r="AK50" s="510"/>
      <c r="AL50" s="510"/>
      <c r="AM50" s="510"/>
      <c r="AN50" s="510"/>
      <c r="AO50" s="510"/>
      <c r="AP50" s="510"/>
      <c r="AQ50" s="510"/>
      <c r="AR50" s="510"/>
      <c r="AS50" s="510"/>
      <c r="AT50" s="510"/>
      <c r="AU50" s="510"/>
      <c r="AV50" s="510"/>
      <c r="AW50" s="510"/>
      <c r="AX50" s="510"/>
      <c r="AY50" s="510"/>
      <c r="AZ50" s="510"/>
      <c r="BA50" s="510"/>
      <c r="BB50" s="510"/>
      <c r="BC50" s="510"/>
      <c r="BD50" s="510"/>
    </row>
    <row r="51" spans="1:58" ht="20.25" customHeight="1" x14ac:dyDescent="0.15">
      <c r="A51" s="515"/>
      <c r="B51" s="511"/>
      <c r="C51" s="511"/>
      <c r="D51" s="511"/>
      <c r="E51" s="511"/>
      <c r="F51" s="511"/>
      <c r="G51" s="511"/>
      <c r="H51" s="511"/>
      <c r="I51" s="511"/>
      <c r="J51" s="511"/>
      <c r="K51" s="511"/>
      <c r="L51" s="511"/>
      <c r="M51" s="511"/>
      <c r="N51" s="514"/>
      <c r="O51" s="511"/>
      <c r="P51" s="511"/>
      <c r="Q51" s="511"/>
      <c r="R51" s="511"/>
      <c r="S51" s="511"/>
      <c r="T51" s="511"/>
      <c r="U51" s="511"/>
      <c r="V51" s="513"/>
      <c r="W51" s="512"/>
      <c r="X51" s="512"/>
      <c r="Y51" s="511"/>
      <c r="Z51" s="511"/>
      <c r="AA51" s="510"/>
      <c r="AB51" s="510"/>
      <c r="AC51" s="510"/>
      <c r="AD51" s="510"/>
      <c r="AE51" s="510"/>
      <c r="AF51" s="510"/>
      <c r="AG51" s="510"/>
      <c r="AH51" s="510"/>
      <c r="AI51" s="510"/>
      <c r="AJ51" s="510"/>
      <c r="AK51" s="510"/>
      <c r="AL51" s="510"/>
      <c r="AM51" s="510"/>
      <c r="AN51" s="510"/>
      <c r="AO51" s="510"/>
      <c r="AP51" s="510"/>
      <c r="AQ51" s="510"/>
      <c r="AR51" s="510"/>
      <c r="AS51" s="510"/>
      <c r="AT51" s="510"/>
      <c r="AU51" s="510"/>
      <c r="AV51" s="510"/>
      <c r="AW51" s="510"/>
      <c r="AX51" s="510"/>
      <c r="AY51" s="510"/>
      <c r="AZ51" s="510"/>
      <c r="BA51" s="510"/>
      <c r="BB51" s="510"/>
      <c r="BC51" s="510"/>
      <c r="BD51" s="510"/>
    </row>
    <row r="52" spans="1:58" ht="20.25" customHeight="1" x14ac:dyDescent="0.15">
      <c r="C52" s="509"/>
      <c r="D52" s="509"/>
      <c r="E52" s="507"/>
      <c r="F52" s="507"/>
      <c r="G52" s="507"/>
      <c r="H52" s="507"/>
      <c r="I52" s="507"/>
      <c r="J52" s="507"/>
      <c r="K52" s="507"/>
      <c r="L52" s="507"/>
      <c r="M52" s="507"/>
      <c r="N52" s="507"/>
      <c r="O52" s="507"/>
      <c r="P52" s="507"/>
      <c r="Q52" s="507"/>
      <c r="R52" s="507"/>
      <c r="S52" s="507"/>
      <c r="T52" s="509"/>
      <c r="U52" s="507"/>
      <c r="V52" s="507"/>
      <c r="W52" s="507"/>
      <c r="X52" s="507"/>
      <c r="Y52" s="507"/>
      <c r="Z52" s="507"/>
      <c r="AA52" s="507"/>
      <c r="AB52" s="507"/>
      <c r="AC52" s="507"/>
      <c r="AD52" s="507"/>
      <c r="AE52" s="507"/>
      <c r="AF52" s="507"/>
      <c r="AJ52" s="508"/>
      <c r="AK52" s="506"/>
      <c r="AL52" s="506"/>
      <c r="AM52" s="507"/>
      <c r="AN52" s="507"/>
      <c r="AO52" s="507"/>
      <c r="AP52" s="507"/>
      <c r="AQ52" s="507"/>
      <c r="AR52" s="507"/>
      <c r="AS52" s="507"/>
      <c r="AT52" s="507"/>
      <c r="AU52" s="507"/>
      <c r="AV52" s="507"/>
      <c r="AW52" s="507"/>
      <c r="AX52" s="507"/>
      <c r="AY52" s="507"/>
      <c r="AZ52" s="507"/>
      <c r="BA52" s="507"/>
      <c r="BB52" s="507"/>
      <c r="BC52" s="507"/>
      <c r="BD52" s="507"/>
      <c r="BE52" s="506"/>
    </row>
    <row r="53" spans="1:58" ht="20.25" customHeight="1" x14ac:dyDescent="0.15">
      <c r="A53" s="507"/>
      <c r="B53" s="507"/>
      <c r="C53" s="509"/>
      <c r="D53" s="509"/>
      <c r="E53" s="507"/>
      <c r="F53" s="507"/>
      <c r="G53" s="507"/>
      <c r="H53" s="507"/>
      <c r="I53" s="507"/>
      <c r="J53" s="507"/>
      <c r="K53" s="507"/>
      <c r="L53" s="507"/>
      <c r="M53" s="507"/>
      <c r="N53" s="507"/>
      <c r="O53" s="507"/>
      <c r="P53" s="507"/>
      <c r="Q53" s="507"/>
      <c r="R53" s="507"/>
      <c r="S53" s="507"/>
      <c r="T53" s="507"/>
      <c r="U53" s="509"/>
      <c r="V53" s="507"/>
      <c r="W53" s="507"/>
      <c r="X53" s="507"/>
      <c r="Y53" s="507"/>
      <c r="Z53" s="507"/>
      <c r="AA53" s="507"/>
      <c r="AB53" s="507"/>
      <c r="AC53" s="507"/>
      <c r="AD53" s="507"/>
      <c r="AE53" s="507"/>
      <c r="AF53" s="507"/>
      <c r="AG53" s="507"/>
      <c r="AK53" s="508"/>
      <c r="AL53" s="506"/>
      <c r="AM53" s="506"/>
      <c r="AN53" s="507"/>
      <c r="AO53" s="507"/>
      <c r="AP53" s="507"/>
      <c r="AQ53" s="507"/>
      <c r="AR53" s="507"/>
      <c r="AS53" s="507"/>
      <c r="AT53" s="507"/>
      <c r="AU53" s="507"/>
      <c r="AV53" s="507"/>
      <c r="AW53" s="507"/>
      <c r="AX53" s="507"/>
      <c r="AY53" s="507"/>
      <c r="AZ53" s="507"/>
      <c r="BA53" s="507"/>
      <c r="BB53" s="507"/>
      <c r="BC53" s="507"/>
      <c r="BD53" s="507"/>
      <c r="BE53" s="507"/>
      <c r="BF53" s="506"/>
    </row>
    <row r="54" spans="1:58" ht="20.25" customHeight="1" x14ac:dyDescent="0.15">
      <c r="A54" s="507"/>
      <c r="B54" s="507"/>
      <c r="C54" s="507"/>
      <c r="D54" s="509"/>
      <c r="E54" s="507"/>
      <c r="F54" s="507"/>
      <c r="G54" s="507"/>
      <c r="H54" s="507"/>
      <c r="I54" s="507"/>
      <c r="J54" s="507"/>
      <c r="K54" s="507"/>
      <c r="L54" s="507"/>
      <c r="M54" s="507"/>
      <c r="N54" s="507"/>
      <c r="O54" s="507"/>
      <c r="P54" s="507"/>
      <c r="Q54" s="507"/>
      <c r="R54" s="507"/>
      <c r="S54" s="507"/>
      <c r="T54" s="507"/>
      <c r="U54" s="509"/>
      <c r="V54" s="507"/>
      <c r="W54" s="507"/>
      <c r="X54" s="507"/>
      <c r="Y54" s="507"/>
      <c r="Z54" s="507"/>
      <c r="AA54" s="507"/>
      <c r="AB54" s="507"/>
      <c r="AC54" s="507"/>
      <c r="AD54" s="507"/>
      <c r="AE54" s="507"/>
      <c r="AF54" s="507"/>
      <c r="AG54" s="507"/>
      <c r="AK54" s="508"/>
      <c r="AL54" s="506"/>
      <c r="AM54" s="506"/>
      <c r="AN54" s="507"/>
      <c r="AO54" s="507"/>
      <c r="AP54" s="507"/>
      <c r="AQ54" s="507"/>
      <c r="AR54" s="507"/>
      <c r="AS54" s="507"/>
      <c r="AT54" s="507"/>
      <c r="AU54" s="507"/>
      <c r="AV54" s="507"/>
      <c r="AW54" s="507"/>
      <c r="AX54" s="507"/>
      <c r="AY54" s="507"/>
      <c r="AZ54" s="507"/>
      <c r="BA54" s="507"/>
      <c r="BB54" s="507"/>
      <c r="BC54" s="507"/>
      <c r="BD54" s="507"/>
      <c r="BE54" s="507"/>
      <c r="BF54" s="506"/>
    </row>
    <row r="55" spans="1:58" ht="20.25" customHeight="1" x14ac:dyDescent="0.15">
      <c r="A55" s="507"/>
      <c r="B55" s="507"/>
      <c r="C55" s="509"/>
      <c r="D55" s="509"/>
      <c r="E55" s="507"/>
      <c r="F55" s="507"/>
      <c r="G55" s="507"/>
      <c r="H55" s="507"/>
      <c r="I55" s="507"/>
      <c r="J55" s="507"/>
      <c r="K55" s="507"/>
      <c r="L55" s="507"/>
      <c r="M55" s="507"/>
      <c r="N55" s="507"/>
      <c r="O55" s="507"/>
      <c r="P55" s="507"/>
      <c r="Q55" s="507"/>
      <c r="R55" s="507"/>
      <c r="S55" s="507"/>
      <c r="T55" s="507"/>
      <c r="U55" s="509"/>
      <c r="V55" s="507"/>
      <c r="W55" s="507"/>
      <c r="X55" s="507"/>
      <c r="Y55" s="507"/>
      <c r="Z55" s="507"/>
      <c r="AA55" s="507"/>
      <c r="AB55" s="507"/>
      <c r="AC55" s="507"/>
      <c r="AD55" s="507"/>
      <c r="AE55" s="507"/>
      <c r="AF55" s="507"/>
      <c r="AG55" s="507"/>
      <c r="AK55" s="508"/>
      <c r="AL55" s="506"/>
      <c r="AM55" s="506"/>
      <c r="AN55" s="507"/>
      <c r="AO55" s="507"/>
      <c r="AP55" s="507"/>
      <c r="AQ55" s="507"/>
      <c r="AR55" s="507"/>
      <c r="AS55" s="507"/>
      <c r="AT55" s="507"/>
      <c r="AU55" s="507"/>
      <c r="AV55" s="507"/>
      <c r="AW55" s="507"/>
      <c r="AX55" s="507"/>
      <c r="AY55" s="507"/>
      <c r="AZ55" s="507"/>
      <c r="BA55" s="507"/>
      <c r="BB55" s="507"/>
      <c r="BC55" s="507"/>
      <c r="BD55" s="507"/>
      <c r="BE55" s="507"/>
      <c r="BF55" s="506"/>
    </row>
    <row r="56" spans="1:58" ht="20.25" customHeight="1" x14ac:dyDescent="0.15">
      <c r="C56" s="508"/>
      <c r="D56" s="508"/>
      <c r="E56" s="508"/>
      <c r="F56" s="508"/>
      <c r="G56" s="508"/>
      <c r="H56" s="508"/>
      <c r="I56" s="508"/>
      <c r="J56" s="508"/>
      <c r="K56" s="508"/>
      <c r="L56" s="508"/>
      <c r="M56" s="508"/>
      <c r="N56" s="508"/>
      <c r="O56" s="508"/>
      <c r="P56" s="508"/>
      <c r="Q56" s="508"/>
      <c r="R56" s="508"/>
      <c r="S56" s="508"/>
      <c r="T56" s="508"/>
      <c r="U56" s="506"/>
      <c r="V56" s="506"/>
      <c r="W56" s="508"/>
      <c r="X56" s="508"/>
      <c r="Y56" s="508"/>
      <c r="Z56" s="508"/>
      <c r="AA56" s="508"/>
      <c r="AB56" s="508"/>
      <c r="AC56" s="508"/>
      <c r="AD56" s="508"/>
      <c r="AE56" s="508"/>
      <c r="AF56" s="508"/>
      <c r="AG56" s="508"/>
      <c r="AH56" s="508"/>
      <c r="AI56" s="508"/>
      <c r="AJ56" s="508"/>
      <c r="AK56" s="508"/>
      <c r="AL56" s="506"/>
      <c r="AM56" s="506"/>
      <c r="AN56" s="507"/>
      <c r="AO56" s="507"/>
      <c r="AP56" s="507"/>
      <c r="AQ56" s="507"/>
      <c r="AR56" s="507"/>
      <c r="AS56" s="507"/>
      <c r="AT56" s="507"/>
      <c r="AU56" s="507"/>
      <c r="AV56" s="507"/>
      <c r="AW56" s="507"/>
      <c r="AX56" s="507"/>
      <c r="AY56" s="507"/>
      <c r="AZ56" s="507"/>
      <c r="BA56" s="507"/>
      <c r="BB56" s="507"/>
      <c r="BC56" s="507"/>
      <c r="BD56" s="507"/>
      <c r="BE56" s="507"/>
      <c r="BF56" s="506"/>
    </row>
    <row r="57" spans="1:58" ht="20.25" customHeight="1" x14ac:dyDescent="0.15">
      <c r="C57" s="508"/>
      <c r="D57" s="508"/>
      <c r="E57" s="508"/>
      <c r="F57" s="508"/>
      <c r="G57" s="508"/>
      <c r="H57" s="508"/>
      <c r="I57" s="508"/>
      <c r="J57" s="508"/>
      <c r="K57" s="508"/>
      <c r="L57" s="508"/>
      <c r="M57" s="508"/>
      <c r="N57" s="508"/>
      <c r="O57" s="508"/>
      <c r="P57" s="508"/>
      <c r="Q57" s="508"/>
      <c r="R57" s="508"/>
      <c r="S57" s="508"/>
      <c r="T57" s="508"/>
      <c r="U57" s="506"/>
      <c r="V57" s="506"/>
      <c r="W57" s="508"/>
      <c r="X57" s="508"/>
      <c r="Y57" s="508"/>
      <c r="Z57" s="508"/>
      <c r="AA57" s="508"/>
      <c r="AB57" s="508"/>
      <c r="AC57" s="508"/>
      <c r="AD57" s="508"/>
      <c r="AE57" s="508"/>
      <c r="AF57" s="508"/>
      <c r="AG57" s="508"/>
      <c r="AH57" s="508"/>
      <c r="AI57" s="508"/>
      <c r="AJ57" s="508"/>
      <c r="AK57" s="508"/>
      <c r="AL57" s="506"/>
      <c r="AM57" s="506"/>
      <c r="AN57" s="507"/>
      <c r="AO57" s="507"/>
      <c r="AP57" s="507"/>
      <c r="AQ57" s="507"/>
      <c r="AR57" s="507"/>
      <c r="AS57" s="507"/>
      <c r="AT57" s="507"/>
      <c r="AU57" s="507"/>
      <c r="AV57" s="507"/>
      <c r="AW57" s="507"/>
      <c r="AX57" s="507"/>
      <c r="AY57" s="507"/>
      <c r="AZ57" s="507"/>
      <c r="BA57" s="507"/>
      <c r="BB57" s="507"/>
      <c r="BC57" s="507"/>
      <c r="BD57" s="507"/>
      <c r="BE57" s="507"/>
      <c r="BF57" s="506"/>
    </row>
  </sheetData>
  <sheetProtection insertRows="0"/>
  <mergeCells count="212">
    <mergeCell ref="G40:H40"/>
    <mergeCell ref="J40:K40"/>
    <mergeCell ref="L40:M40"/>
    <mergeCell ref="P40:Q40"/>
    <mergeCell ref="U40:V40"/>
    <mergeCell ref="W40:X40"/>
    <mergeCell ref="U39:V39"/>
    <mergeCell ref="U45:X45"/>
    <mergeCell ref="J42:K42"/>
    <mergeCell ref="M44:P44"/>
    <mergeCell ref="C45:F45"/>
    <mergeCell ref="H45:K45"/>
    <mergeCell ref="M45:P45"/>
    <mergeCell ref="W39:X39"/>
    <mergeCell ref="C40:D40"/>
    <mergeCell ref="E40:F40"/>
    <mergeCell ref="T38:U38"/>
    <mergeCell ref="J37:K37"/>
    <mergeCell ref="M49:P49"/>
    <mergeCell ref="C50:F50"/>
    <mergeCell ref="H50:K50"/>
    <mergeCell ref="M50:P50"/>
    <mergeCell ref="C39:D39"/>
    <mergeCell ref="E39:F39"/>
    <mergeCell ref="G39:H39"/>
    <mergeCell ref="P39:Q39"/>
    <mergeCell ref="C37:D37"/>
    <mergeCell ref="E37:F37"/>
    <mergeCell ref="G37:H37"/>
    <mergeCell ref="P37:Q37"/>
    <mergeCell ref="V37:Y37"/>
    <mergeCell ref="C38:D38"/>
    <mergeCell ref="E38:F38"/>
    <mergeCell ref="G38:H38"/>
    <mergeCell ref="P38:Q38"/>
    <mergeCell ref="V38:Y38"/>
    <mergeCell ref="C36:D36"/>
    <mergeCell ref="E36:F36"/>
    <mergeCell ref="G36:H36"/>
    <mergeCell ref="P36:Q36"/>
    <mergeCell ref="V36:Y36"/>
    <mergeCell ref="L36:M36"/>
    <mergeCell ref="J36:K36"/>
    <mergeCell ref="T36:U36"/>
    <mergeCell ref="C34:D35"/>
    <mergeCell ref="E34:H34"/>
    <mergeCell ref="J34:M34"/>
    <mergeCell ref="T34:U34"/>
    <mergeCell ref="V34:Y34"/>
    <mergeCell ref="E35:F35"/>
    <mergeCell ref="G35:H35"/>
    <mergeCell ref="V35:Y35"/>
    <mergeCell ref="J35:K35"/>
    <mergeCell ref="L35:M35"/>
    <mergeCell ref="AZ5:BA5"/>
    <mergeCell ref="W10:AC10"/>
    <mergeCell ref="AD10:AJ10"/>
    <mergeCell ref="P9:AT9"/>
    <mergeCell ref="AZ7:BA7"/>
    <mergeCell ref="U2:V2"/>
    <mergeCell ref="AZ3:BC3"/>
    <mergeCell ref="AZ4:BC4"/>
    <mergeCell ref="AZ6:BA6"/>
    <mergeCell ref="AM1:BA1"/>
    <mergeCell ref="X2:Y2"/>
    <mergeCell ref="AB2:AC2"/>
    <mergeCell ref="AY9:BD13"/>
    <mergeCell ref="AM2:BA2"/>
    <mergeCell ref="AK10:AQ10"/>
    <mergeCell ref="AR10:AT10"/>
    <mergeCell ref="AU9:AV13"/>
    <mergeCell ref="AW9:AX13"/>
    <mergeCell ref="AV5:AW5"/>
    <mergeCell ref="C21:D21"/>
    <mergeCell ref="E21:F21"/>
    <mergeCell ref="G21:K21"/>
    <mergeCell ref="L21:O21"/>
    <mergeCell ref="C22:D22"/>
    <mergeCell ref="E22:F22"/>
    <mergeCell ref="G22:K22"/>
    <mergeCell ref="L22:O22"/>
    <mergeCell ref="B9:B13"/>
    <mergeCell ref="L9:O13"/>
    <mergeCell ref="C9:D13"/>
    <mergeCell ref="E9:F13"/>
    <mergeCell ref="P10:V10"/>
    <mergeCell ref="AU24:AV24"/>
    <mergeCell ref="E19:F19"/>
    <mergeCell ref="C20:D20"/>
    <mergeCell ref="E20:F20"/>
    <mergeCell ref="G20:K20"/>
    <mergeCell ref="G19:K19"/>
    <mergeCell ref="AU30:AV30"/>
    <mergeCell ref="T35:U35"/>
    <mergeCell ref="J38:K38"/>
    <mergeCell ref="J39:K39"/>
    <mergeCell ref="L39:M39"/>
    <mergeCell ref="L20:O20"/>
    <mergeCell ref="L37:M37"/>
    <mergeCell ref="L38:M38"/>
    <mergeCell ref="T37:U37"/>
    <mergeCell ref="AU21:AV21"/>
    <mergeCell ref="AW21:AX21"/>
    <mergeCell ref="AU22:AV22"/>
    <mergeCell ref="AW22:AX22"/>
    <mergeCell ref="AU23:AV23"/>
    <mergeCell ref="AW23:AX23"/>
    <mergeCell ref="AU18:AV18"/>
    <mergeCell ref="AW18:AX18"/>
    <mergeCell ref="AU19:AV19"/>
    <mergeCell ref="AW19:AX19"/>
    <mergeCell ref="AU20:AV20"/>
    <mergeCell ref="AW20:AX20"/>
    <mergeCell ref="AW24:AX24"/>
    <mergeCell ref="G9:K13"/>
    <mergeCell ref="AU14:AV14"/>
    <mergeCell ref="AW14:AX14"/>
    <mergeCell ref="AU15:AV15"/>
    <mergeCell ref="AW15:AX15"/>
    <mergeCell ref="AU16:AV16"/>
    <mergeCell ref="AW16:AX16"/>
    <mergeCell ref="AU17:AV17"/>
    <mergeCell ref="AW17:AX17"/>
    <mergeCell ref="AU29:AV29"/>
    <mergeCell ref="AW29:AX29"/>
    <mergeCell ref="AU25:AV25"/>
    <mergeCell ref="AW25:AX25"/>
    <mergeCell ref="AU26:AV26"/>
    <mergeCell ref="AW26:AX26"/>
    <mergeCell ref="AU27:AV27"/>
    <mergeCell ref="C19:D19"/>
    <mergeCell ref="L19:O19"/>
    <mergeCell ref="E15:F15"/>
    <mergeCell ref="G15:K15"/>
    <mergeCell ref="E16:F16"/>
    <mergeCell ref="G16:K16"/>
    <mergeCell ref="E17:F17"/>
    <mergeCell ref="G17:K17"/>
    <mergeCell ref="E18:F18"/>
    <mergeCell ref="G18:K18"/>
    <mergeCell ref="C16:D16"/>
    <mergeCell ref="L16:O16"/>
    <mergeCell ref="C17:D17"/>
    <mergeCell ref="L17:O17"/>
    <mergeCell ref="C18:D18"/>
    <mergeCell ref="L18:O18"/>
    <mergeCell ref="C14:D14"/>
    <mergeCell ref="E14:F14"/>
    <mergeCell ref="G14:K14"/>
    <mergeCell ref="C15:D15"/>
    <mergeCell ref="L14:O14"/>
    <mergeCell ref="L15:O15"/>
    <mergeCell ref="C25:D25"/>
    <mergeCell ref="E25:F25"/>
    <mergeCell ref="G25:K25"/>
    <mergeCell ref="L25:O25"/>
    <mergeCell ref="AW30:AX30"/>
    <mergeCell ref="AU31:AV31"/>
    <mergeCell ref="AW31:AX31"/>
    <mergeCell ref="AW27:AX27"/>
    <mergeCell ref="AU28:AV28"/>
    <mergeCell ref="AW28:AX28"/>
    <mergeCell ref="C23:D23"/>
    <mergeCell ref="E23:F23"/>
    <mergeCell ref="G23:K23"/>
    <mergeCell ref="L23:O23"/>
    <mergeCell ref="C24:D24"/>
    <mergeCell ref="E24:F24"/>
    <mergeCell ref="G24:K24"/>
    <mergeCell ref="L24:O24"/>
    <mergeCell ref="C26:D26"/>
    <mergeCell ref="E26:F26"/>
    <mergeCell ref="G26:K26"/>
    <mergeCell ref="L26:O26"/>
    <mergeCell ref="C27:D27"/>
    <mergeCell ref="E27:F27"/>
    <mergeCell ref="G27:K27"/>
    <mergeCell ref="L27:O27"/>
    <mergeCell ref="C30:D30"/>
    <mergeCell ref="E30:F30"/>
    <mergeCell ref="G30:K30"/>
    <mergeCell ref="L30:O30"/>
    <mergeCell ref="C31:D31"/>
    <mergeCell ref="E31:F31"/>
    <mergeCell ref="G31:K31"/>
    <mergeCell ref="L31:O31"/>
    <mergeCell ref="AY27:BD27"/>
    <mergeCell ref="AY28:BD28"/>
    <mergeCell ref="C29:D29"/>
    <mergeCell ref="E29:F29"/>
    <mergeCell ref="G29:K29"/>
    <mergeCell ref="L29:O29"/>
    <mergeCell ref="G28:K28"/>
    <mergeCell ref="L28:O28"/>
    <mergeCell ref="C28:D28"/>
    <mergeCell ref="E28:F28"/>
    <mergeCell ref="AY21:BD21"/>
    <mergeCell ref="AY22:BD22"/>
    <mergeCell ref="AY23:BD23"/>
    <mergeCell ref="AY24:BD24"/>
    <mergeCell ref="AY25:BD25"/>
    <mergeCell ref="AY26:BD26"/>
    <mergeCell ref="AY29:BD29"/>
    <mergeCell ref="AY30:BD30"/>
    <mergeCell ref="AY31:BD31"/>
    <mergeCell ref="AY14:BD14"/>
    <mergeCell ref="AY15:BD15"/>
    <mergeCell ref="AY16:BD16"/>
    <mergeCell ref="AY17:BD17"/>
    <mergeCell ref="AY18:BD18"/>
    <mergeCell ref="AY19:BD19"/>
    <mergeCell ref="AY20:BD20"/>
  </mergeCells>
  <phoneticPr fontId="37"/>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[200151413.xlsx]プルダウン・リスト!#REF!</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R7運営状況点検書</vt:lpstr>
      <vt:lpstr>特定事業所加算用記録</vt:lpstr>
      <vt:lpstr>（参考）勤務形態一覧表</vt:lpstr>
      <vt:lpstr>'（参考）勤務形態一覧表'!Print_Area</vt:lpstr>
      <vt:lpstr>'R7運営状況点検書'!Print_Area</vt:lpstr>
      <vt:lpstr>特定事業所加算用記録!Print_Area</vt:lpstr>
      <vt:lpstr>'（参考）勤務形態一覧表'!Print_Titles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