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D48346B7-16F0-464B-8E92-C6516AFFA271}"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F88" i="12"/>
  <c r="AU63" i="12"/>
  <c r="AP6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C34" i="10"/>
  <c r="U34" i="10" s="1"/>
  <c r="AM34" i="10" l="1"/>
  <c r="AM35" i="10" s="1"/>
  <c r="U35" i="10"/>
  <c r="U36" i="10" s="1"/>
  <c r="U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<sst xmlns="http://schemas.openxmlformats.org/spreadsheetml/2006/main" count="1070" uniqueCount="563">
  <si>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</si>
  <si>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</si>
  <si>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</si>
  <si>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</si>
  <si>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</si>
  <si>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</si>
  <si>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</si>
  <si>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</si>
  <si>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</si>
  <si>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</si>
  <si>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</si>
  <si>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</si>
  <si>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</si>
  <si>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</si>
  <si>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</si>
  <si>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</si>
  <si>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</si>
  <si>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</si>
  <si>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</si>
  <si>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</si>
  <si>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</si>
  <si>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</si>
  <si>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</si>
  <si>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</si>
  <si>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</si>
  <si>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</si>
  <si>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</si>
  <si>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</si>
  <si>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</si>
  <si>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</si>
  <si>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</si>
  <si>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</si>
  <si>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</si>
  <si>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</si>
  <si>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</si>
  <si>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</si>
  <si>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</si>
  <si>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</si>
  <si>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</si>
  <si>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</si>
  <si>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</si>
  <si>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</si>
  <si>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</si>
  <si>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</si>
  <si>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</si>
  <si>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</si>
  <si>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</si>
  <si>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</si>
  <si>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</si>
  <si>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</si>
  <si>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</si>
  <si>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</si>
  <si>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</si>
  <si>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</si>
  <si>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</si>
  <si>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</si>
  <si>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</si>
  <si>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</si>
  <si>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</si>
  <si>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</si>
  <si>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</si>
  <si>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</si>
  <si>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</si>
  <si>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</si>
  <si>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</si>
  <si>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</si>
  <si>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</si>
  <si>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</si>
  <si>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</si>
  <si>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</si>
  <si>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</si>
  <si>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</si>
  <si>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</si>
  <si>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</si>
  <si>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</si>
  <si>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</si>
  <si>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</si>
  <si>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</si>
  <si>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</si>
  <si>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</si>
  <si>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</si>
  <si>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</si>
  <si>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</si>
  <si>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</si>
  <si>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</si>
  <si>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</si>
  <si>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</si>
  <si>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</si>
  <si>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</si>
  <si>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</si>
  <si>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</si>
  <si>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</si>
  <si>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</si>
  <si>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</si>
  <si>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</si>
  <si>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</si>
  <si>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</si>
  <si>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</si>
  <si>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</si>
  <si>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</si>
  <si>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</si>
  <si>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</si>
  <si>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</si>
  <si>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</si>
  <si>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</si>
  <si>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</si>
  <si>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</si>
  <si>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</si>
  <si>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</si>
  <si>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</si>
  <si>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</si>
  <si>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</si>
  <si>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</si>
  <si>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</si>
  <si>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</si>
  <si>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</si>
  <si>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</si>
  <si>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</si>
  <si>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</si>
  <si>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</si>
  <si>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</si>
  <si>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</si>
  <si>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</si>
  <si>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</si>
  <si>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</si>
  <si>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</si>
  <si>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</si>
  <si>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</si>
  <si>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</si>
  <si>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</si>
  <si>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</si>
  <si>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</si>
  <si>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</si>
  <si>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</si>
  <si>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</si>
  <si>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</si>
  <si>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</si>
  <si>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</si>
  <si>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</si>
  <si>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</si>
  <si>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</si>
  <si>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</si>
  <si>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</si>
  <si>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</si>
  <si>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</si>
  <si>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</si>
  <si>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</si>
  <si>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</si>
  <si>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</si>
  <si>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</si>
  <si>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</si>
  <si>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</si>
  <si>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</si>
  <si>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</si>
  <si>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</si>
  <si>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</si>
  <si>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</si>
  <si>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</si>
  <si>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</si>
  <si>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</si>
  <si>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</si>
  <si>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</si>
  <si>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</si>
  <si>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</si>
  <si>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</si>
  <si>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</si>
  <si>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</si>
  <si>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</si>
  <si>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</si>
  <si>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</si>
  <si>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</si>
  <si>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</si>
  <si>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</si>
  <si>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</si>
  <si>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</si>
  <si>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</si>
  <si>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</si>
  <si>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</si>
  <si>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</si>
  <si>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</si>
  <si>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</si>
  <si>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</si>
  <si>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</si>
  <si>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</si>
  <si>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</si>
  <si>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</si>
  <si>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</si>
  <si>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</si>
  <si>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</si>
  <si>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</si>
  <si>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</si>
  <si>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</si>
  <si>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</si>
  <si>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</si>
  <si>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</si>
  <si>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</si>
  <si>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</si>
  <si>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</si>
  <si>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</si>
  <si>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</si>
  <si>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</si>
  <si>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</si>
  <si>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</si>
  <si>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神奈川県平塚市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</si>
  <si>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</si>
  <si>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</si>
  <si>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</si>
  <si>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</si>
  <si>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</si>
  <si>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</si>
  <si>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</si>
  <si>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</si>
  <si>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</si>
  <si>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</si>
  <si>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</si>
  <si>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</si>
  <si>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</si>
  <si>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</si>
  <si>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</si>
  <si>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</si>
  <si>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</si>
  <si>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</si>
  <si>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</si>
  <si>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</si>
  <si>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</si>
  <si>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</si>
  <si>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</si>
  <si>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</si>
  <si>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</si>
  <si>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</si>
  <si>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</si>
  <si>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</si>
  <si>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</si>
  <si>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</si>
  <si>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</si>
  <si>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</si>
  <si>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</si>
  <si>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</si>
  <si>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</si>
  <si>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</si>
  <si>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</si>
  <si>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</si>
  <si>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</si>
  <si>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</si>
  <si>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</si>
  <si>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</si>
  <si>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</si>
  <si>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</si>
  <si>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</si>
  <si>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</si>
  <si>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</si>
  <si>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</si>
  <si>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</si>
  <si>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</si>
  <si>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</si>
  <si>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</si>
  <si>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</si>
  <si>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</si>
  <si>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</si>
  <si>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</si>
  <si>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</si>
  <si>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</si>
  <si>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</si>
  <si>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</si>
  <si>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</si>
  <si>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</si>
  <si>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</si>
  <si>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</si>
  <si>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</si>
  <si>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</si>
  <si>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</si>
  <si>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</si>
  <si>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</si>
  <si>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</si>
  <si>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</si>
  <si>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</si>
  <si>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</si>
  <si>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</si>
  <si>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</si>
  <si>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</si>
  <si>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</si>
  <si>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</si>
  <si>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</si>
  <si>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</si>
  <si>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</si>
  <si>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</si>
  <si>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</si>
  <si>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</si>
  <si>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</si>
  <si>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</si>
  <si>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</si>
  <si>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</si>
  <si>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</si>
  <si>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</si>
  <si>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</si>
  <si>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</si>
  <si>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</si>
  <si>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</si>
  <si>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</si>
  <si>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</si>
  <si>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</si>
  <si>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</si>
  <si>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</si>
  <si>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</si>
  <si>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</si>
  <si>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</si>
  <si>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</si>
  <si>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</si>
  <si>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</si>
  <si>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</si>
  <si>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</si>
  <si>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</si>
  <si>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</si>
  <si>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</si>
  <si>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</si>
  <si>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</si>
  <si>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</si>
  <si>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</si>
  <si>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</si>
  <si>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</si>
  <si>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</si>
  <si>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</si>
  <si>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</si>
  <si>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</si>
  <si>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</si>
  <si>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</si>
  <si>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</si>
  <si>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</si>
  <si>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</si>
  <si>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</si>
  <si>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</si>
  <si>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</si>
  <si>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</si>
  <si>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</si>
  <si>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</si>
  <si>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</si>
  <si>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</si>
  <si>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</si>
  <si>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</si>
  <si>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</si>
  <si>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</si>
  <si>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</si>
  <si>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</si>
  <si>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</si>
  <si>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</si>
  <si>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</si>
  <si>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</si>
  <si>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</si>
  <si>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</si>
  <si>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</si>
  <si>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</si>
  <si>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</si>
  <si>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</si>
  <si>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</si>
  <si>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神奈川県平塚市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</si>
  <si>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</si>
  <si>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</si>
  <si>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</si>
  <si>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</si>
  <si>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</si>
  <si>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</si>
  <si>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</si>
  <si>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</si>
  <si>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</si>
  <si>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</si>
  <si>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</si>
  <si>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</si>
  <si>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</si>
  <si>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</si>
  <si>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</si>
  <si>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</si>
  <si>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</si>
  <si>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</si>
  <si>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</si>
  <si>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</si>
  <si>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</si>
  <si>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</si>
  <si>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</si>
  <si>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</si>
  <si>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</si>
  <si>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</si>
  <si>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</si>
  <si>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</si>
  <si>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</si>
  <si>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</si>
  <si>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</si>
  <si>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</si>
  <si>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</si>
  <si>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</si>
  <si>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</si>
  <si>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</si>
  <si>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</si>
  <si>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</si>
  <si>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</si>
  <si>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</si>
  <si>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</si>
  <si>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</si>
  <si>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</si>
  <si>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</si>
  <si>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</si>
  <si>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</si>
  <si>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</si>
  <si>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</si>
  <si>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</si>
  <si>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</si>
  <si>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</si>
  <si>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</si>
  <si>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</si>
  <si>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</si>
  <si>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</si>
  <si>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</si>
  <si>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</si>
  <si>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</si>
  <si>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</si>
  <si>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</si>
  <si>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</si>
  <si>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</si>
  <si>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</si>
  <si>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</si>
  <si>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</si>
  <si>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</si>
  <si>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</si>
  <si>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</si>
  <si>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</si>
  <si>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</si>
  <si>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</si>
  <si>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</si>
  <si>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</si>
  <si>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</si>
  <si>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</si>
  <si>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</si>
  <si>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</si>
  <si>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</si>
  <si>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</si>
  <si>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</si>
  <si>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</si>
  <si>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</si>
  <si>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</si>
  <si>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</si>
  <si>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</si>
  <si>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</si>
  <si>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</si>
  <si>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</si>
  <si>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</si>
  <si>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</si>
  <si>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</si>
  <si>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</si>
  <si>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</si>
  <si>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</si>
  <si>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</si>
  <si>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</si>
  <si>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</si>
  <si>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</si>
  <si>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</si>
  <si>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</si>
  <si>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</si>
  <si>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</si>
  <si>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</si>
  <si>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</si>
  <si>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</si>
  <si>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</si>
  <si>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</si>
  <si>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</si>
  <si>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</si>
  <si>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</si>
  <si>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</si>
  <si>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</si>
  <si>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</si>
  <si>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</si>
  <si>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</si>
  <si>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</si>
  <si>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</si>
  <si>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</si>
  <si>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</si>
  <si>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</si>
  <si>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</si>
  <si>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</si>
  <si>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</si>
  <si>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</si>
  <si>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</si>
  <si>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</si>
  <si>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</si>
  <si>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</si>
  <si>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</si>
  <si>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</si>
  <si>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</si>
  <si>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</si>
  <si>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</si>
  <si>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</si>
  <si>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</si>
  <si>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</si>
  <si>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</si>
  <si>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</si>
  <si>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</si>
  <si>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</si>
  <si>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</si>
  <si>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</si>
  <si>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</si>
  <si>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</si>
  <si>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</si>
  <si>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</si>
  <si>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</si>
  <si>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</si>
  <si>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</si>
  <si>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</si>
  <si>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</si>
  <si>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</si>
  <si>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</si>
  <si>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</si>
  <si>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</si>
  <si>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</si>
  <si>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</si>
  <si>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</si>
  <si>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</si>
  <si>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</si>
  <si>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</si>
  <si>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</si>
  <si>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</si>
  <si>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</si>
  <si>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</si>
  <si>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</si>
  <si>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</si>
  <si>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</si>
  <si>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</si>
  <si>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</si>
  <si>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</si>
  <si>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</si>
  <si>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</si>
  <si>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</si>
  <si>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</si>
  <si>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</si>
  <si>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</si>
  <si>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2.29</t>
  </si>
  <si>
    <t>▲ 0.83</t>
  </si>
  <si>
    <t>▲ 0.87</t>
  </si>
  <si>
    <t>▲ 0.31</t>
  </si>
  <si>
    <t>病院事業会計</t>
  </si>
  <si>
    <t>下水道事業会計</t>
  </si>
  <si>
    <t>一般会計</t>
  </si>
  <si>
    <t>介護保険事業特別会計</t>
  </si>
  <si>
    <t>後期高齢者医療事業特別会計</t>
  </si>
  <si>
    <t>競輪事業特別会計</t>
  </si>
  <si>
    <t>国民健康保険事業特別会計</t>
  </si>
  <si>
    <t>水産物地方卸売市場事業特別会計</t>
  </si>
  <si>
    <t>その他会計（赤字）</t>
  </si>
  <si>
    <t>その他会計（黒字）</t>
  </si>
  <si>
    <t>R02</t>
    <phoneticPr fontId="5"/>
  </si>
  <si>
    <t>R03</t>
    <phoneticPr fontId="5"/>
  </si>
  <si>
    <t>R04</t>
    <phoneticPr fontId="5"/>
  </si>
  <si>
    <t>R05</t>
    <phoneticPr fontId="5"/>
  </si>
  <si>
    <t>R06</t>
    <phoneticPr fontId="5"/>
  </si>
  <si>
    <t>金目川水害予防組合</t>
    <rPh sb="0" eb="3">
      <t>カナメガワ</t>
    </rPh>
    <rPh sb="3" eb="5">
      <t>スイガイ</t>
    </rPh>
    <rPh sb="5" eb="7">
      <t>ヨボウ</t>
    </rPh>
    <rPh sb="7" eb="9">
      <t>クミアイ</t>
    </rPh>
    <phoneticPr fontId="2"/>
  </si>
  <si>
    <t>神奈川県後期高齢者医療広域連合（一般会計）</t>
    <rPh sb="0" eb="4">
      <t>カナガワケン</t>
    </rPh>
    <rPh sb="4" eb="9">
      <t>コウキコウレイシャ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</si>
  <si>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9">
      <t>コウキコウレイシャ</t>
    </rPh>
    <rPh sb="9" eb="11">
      <t>イリョウ</t>
    </rPh>
    <rPh sb="11" eb="13">
      <t>コウイキ</t>
    </rPh>
    <rPh sb="13" eb="15">
      <t>レンゴウ</t>
    </rPh>
    <rPh sb="16" eb="18">
      <t>トクベツ</t>
    </rPh>
    <rPh sb="18" eb="20">
      <t>カイケイ</t>
    </rPh>
    <phoneticPr fontId="2"/>
  </si>
  <si>
    <t>-</t>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</si>
  <si>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</si>
  <si>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</si>
  <si>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公共施設整備保全基金</t>
    <phoneticPr fontId="5"/>
  </si>
  <si>
    <t>子ども・子育て基金</t>
    <phoneticPr fontId="5"/>
  </si>
  <si>
    <t>環境みどり基金</t>
    <phoneticPr fontId="5"/>
  </si>
  <si>
    <t>河口対策事業基金</t>
    <phoneticPr fontId="5"/>
  </si>
  <si>
    <t>庁舎建設基金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</si>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</sst>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F1A8-429B-BF82-5E80A76384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33337</c:v>
                </c:pt>
                <c:pt idx="1">
                  <c:v>46619</c:v>
                </c:pt>
                <c:pt idx="2">
                  <c:v>22159</c:v>
                </c:pt>
                <c:pt idx="3">
                  <c:v>23329</c:v>
                </c:pt>
                <c:pt idx="4">
                  <c:v>47357</c:v>
                </c:pt>
              </c:numCache>
            </c:numRef>
          </c:val>
          <c:smooth val="0"/>
          <c:extLst>
            <c:ext xmlns:c16="http://schemas.microsoft.com/office/drawing/2014/chart" uri="{C3380CC4-5D6E-409C-BE32-E72D297353CC}">
              <c16:uniqueId val="{00000001-F1A8-429B-BF82-5E80A76384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6.43</c:v>
                </c:pt>
                <c:pt idx="2">
                  <c:v>6.78</c:v>
                </c:pt>
                <c:pt idx="3">
                  <c:v>5.28</c:v>
                </c:pt>
                <c:pt idx="4">
                  <c:v>5.71</c:v>
                </c:pt>
              </c:numCache>
            </c:numRef>
          </c:val>
          <c:extLst>
            <c:ext xmlns:c16="http://schemas.microsoft.com/office/drawing/2014/chart" uri="{C3380CC4-5D6E-409C-BE32-E72D297353CC}">
              <c16:uniqueId val="{00000000-956B-413D-943C-E40F115612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13.46</c:v>
                </c:pt>
                <c:pt idx="1">
                  <c:v>14.95</c:v>
                </c:pt>
                <c:pt idx="2">
                  <c:v>14</c:v>
                </c:pt>
                <c:pt idx="3">
                  <c:v>14.24</c:v>
                </c:pt>
                <c:pt idx="4">
                  <c:v>12.73</c:v>
                </c:pt>
              </c:numCache>
            </c:numRef>
          </c:val>
          <c:extLst>
            <c:ext xmlns:c16="http://schemas.microsoft.com/office/drawing/2014/chart" uri="{C3380CC4-5D6E-409C-BE32-E72D297353CC}">
              <c16:uniqueId val="{00000001-956B-413D-943C-E40F115612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2.4500000000000002</c:v>
                </c:pt>
                <c:pt idx="2">
                  <c:v>-0.83</c:v>
                </c:pt>
                <c:pt idx="3">
                  <c:v>-0.87</c:v>
                </c:pt>
                <c:pt idx="4">
                  <c:v>-0.31</c:v>
                </c:pt>
              </c:numCache>
            </c:numRef>
          </c:val>
          <c:smooth val="0"/>
          <c:extLst>
            <c:ext xmlns:c16="http://schemas.microsoft.com/office/drawing/2014/chart" uri="{C3380CC4-5D6E-409C-BE32-E72D297353CC}">
              <c16:uniqueId val="{00000002-956B-413D-943C-E40F115612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CF-4309-A817-87E047B351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CF-4309-A817-87E047B3511F}"/>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FCF-4309-A817-87E047B3511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0.44</c:v>
                </c:pt>
                <c:pt idx="4">
                  <c:v>#N/A</c:v>
                </c:pt>
                <c:pt idx="5">
                  <c:v>0.28000000000000003</c:v>
                </c:pt>
                <c:pt idx="6">
                  <c:v>#N/A</c:v>
                </c:pt>
                <c:pt idx="7">
                  <c:v>0.01</c:v>
                </c:pt>
                <c:pt idx="8">
                  <c:v>#N/A</c:v>
                </c:pt>
                <c:pt idx="9">
                  <c:v>0.18</c:v>
                </c:pt>
              </c:numCache>
            </c:numRef>
          </c:val>
          <c:extLst>
            <c:ext xmlns:c16="http://schemas.microsoft.com/office/drawing/2014/chart" uri="{C3380CC4-5D6E-409C-BE32-E72D297353CC}">
              <c16:uniqueId val="{00000003-DFCF-4309-A817-87E047B3511F}"/>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1.07</c:v>
                </c:pt>
                <c:pt idx="2">
                  <c:v>#N/A</c:v>
                </c:pt>
                <c:pt idx="3">
                  <c:v>1.05</c:v>
                </c:pt>
                <c:pt idx="4">
                  <c:v>#N/A</c:v>
                </c:pt>
                <c:pt idx="5">
                  <c:v>1.1599999999999999</c:v>
                </c:pt>
                <c:pt idx="6">
                  <c:v>#N/A</c:v>
                </c:pt>
                <c:pt idx="7">
                  <c:v>0.84</c:v>
                </c:pt>
                <c:pt idx="8">
                  <c:v>#N/A</c:v>
                </c:pt>
                <c:pt idx="9">
                  <c:v>0.71</c:v>
                </c:pt>
              </c:numCache>
            </c:numRef>
          </c:val>
          <c:extLst>
            <c:ext xmlns:c16="http://schemas.microsoft.com/office/drawing/2014/chart" uri="{C3380CC4-5D6E-409C-BE32-E72D297353CC}">
              <c16:uniqueId val="{00000004-DFCF-4309-A817-87E047B3511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0.5</c:v>
                </c:pt>
                <c:pt idx="4">
                  <c:v>#N/A</c:v>
                </c:pt>
                <c:pt idx="5">
                  <c:v>0.23</c:v>
                </c:pt>
                <c:pt idx="6">
                  <c:v>#N/A</c:v>
                </c:pt>
                <c:pt idx="7">
                  <c:v>0.25</c:v>
                </c:pt>
                <c:pt idx="8">
                  <c:v>#N/A</c:v>
                </c:pt>
                <c:pt idx="9">
                  <c:v>0.86</c:v>
                </c:pt>
              </c:numCache>
            </c:numRef>
          </c:val>
          <c:extLst>
            <c:ext xmlns:c16="http://schemas.microsoft.com/office/drawing/2014/chart" uri="{C3380CC4-5D6E-409C-BE32-E72D297353CC}">
              <c16:uniqueId val="{00000005-DFCF-4309-A817-87E047B3511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1.58</c:v>
                </c:pt>
                <c:pt idx="2">
                  <c:v>#N/A</c:v>
                </c:pt>
                <c:pt idx="3">
                  <c:v>1.62</c:v>
                </c:pt>
                <c:pt idx="4">
                  <c:v>#N/A</c:v>
                </c:pt>
                <c:pt idx="5">
                  <c:v>1.91</c:v>
                </c:pt>
                <c:pt idx="6">
                  <c:v>#N/A</c:v>
                </c:pt>
                <c:pt idx="7">
                  <c:v>1.78</c:v>
                </c:pt>
                <c:pt idx="8">
                  <c:v>#N/A</c:v>
                </c:pt>
                <c:pt idx="9">
                  <c:v>1.27</c:v>
                </c:pt>
              </c:numCache>
            </c:numRef>
          </c:val>
          <c:extLst>
            <c:ext xmlns:c16="http://schemas.microsoft.com/office/drawing/2014/chart" uri="{C3380CC4-5D6E-409C-BE32-E72D297353CC}">
              <c16:uniqueId val="{00000006-DFCF-4309-A817-87E047B351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6.14</c:v>
                </c:pt>
                <c:pt idx="2">
                  <c:v>#N/A</c:v>
                </c:pt>
                <c:pt idx="3">
                  <c:v>6.43</c:v>
                </c:pt>
                <c:pt idx="4">
                  <c:v>#N/A</c:v>
                </c:pt>
                <c:pt idx="5">
                  <c:v>6.78</c:v>
                </c:pt>
                <c:pt idx="6">
                  <c:v>#N/A</c:v>
                </c:pt>
                <c:pt idx="7">
                  <c:v>5.27</c:v>
                </c:pt>
                <c:pt idx="8">
                  <c:v>#N/A</c:v>
                </c:pt>
                <c:pt idx="9">
                  <c:v>5.71</c:v>
                </c:pt>
              </c:numCache>
            </c:numRef>
          </c:val>
          <c:extLst>
            <c:ext xmlns:c16="http://schemas.microsoft.com/office/drawing/2014/chart" uri="{C3380CC4-5D6E-409C-BE32-E72D297353CC}">
              <c16:uniqueId val="{00000007-DFCF-4309-A817-87E047B3511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4.5599999999999996</c:v>
                </c:pt>
                <c:pt idx="2">
                  <c:v>#N/A</c:v>
                </c:pt>
                <c:pt idx="3">
                  <c:v>5.4</c:v>
                </c:pt>
                <c:pt idx="4">
                  <c:v>#N/A</c:v>
                </c:pt>
                <c:pt idx="5">
                  <c:v>6.3</c:v>
                </c:pt>
                <c:pt idx="6">
                  <c:v>#N/A</c:v>
                </c:pt>
                <c:pt idx="7">
                  <c:v>6.9</c:v>
                </c:pt>
                <c:pt idx="8">
                  <c:v>#N/A</c:v>
                </c:pt>
                <c:pt idx="9">
                  <c:v>6.53</c:v>
                </c:pt>
              </c:numCache>
            </c:numRef>
          </c:val>
          <c:extLst>
            <c:ext xmlns:c16="http://schemas.microsoft.com/office/drawing/2014/chart" uri="{C3380CC4-5D6E-409C-BE32-E72D297353CC}">
              <c16:uniqueId val="{00000008-DFCF-4309-A817-87E047B3511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10.31</c:v>
                </c:pt>
                <c:pt idx="2">
                  <c:v>#N/A</c:v>
                </c:pt>
                <c:pt idx="3">
                  <c:v>15.08</c:v>
                </c:pt>
                <c:pt idx="4">
                  <c:v>#N/A</c:v>
                </c:pt>
                <c:pt idx="5">
                  <c:v>15.25</c:v>
                </c:pt>
                <c:pt idx="6">
                  <c:v>#N/A</c:v>
                </c:pt>
                <c:pt idx="7">
                  <c:v>11.8</c:v>
                </c:pt>
                <c:pt idx="8">
                  <c:v>#N/A</c:v>
                </c:pt>
                <c:pt idx="9">
                  <c:v>8.43</c:v>
                </c:pt>
              </c:numCache>
            </c:numRef>
          </c:val>
          <c:extLst>
            <c:ext xmlns:c16="http://schemas.microsoft.com/office/drawing/2014/chart" uri="{C3380CC4-5D6E-409C-BE32-E72D297353CC}">
              <c16:uniqueId val="{00000009-DFCF-4309-A817-87E047B351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7358</c:v>
                </c:pt>
                <c:pt idx="5">
                  <c:v>6419</c:v>
                </c:pt>
                <c:pt idx="8">
                  <c:v>6786</c:v>
                </c:pt>
                <c:pt idx="11">
                  <c:v>6882</c:v>
                </c:pt>
                <c:pt idx="14">
                  <c:v>6805</c:v>
                </c:pt>
              </c:numCache>
            </c:numRef>
          </c:val>
          <c:extLst>
            <c:ext xmlns:c16="http://schemas.microsoft.com/office/drawing/2014/chart" uri="{C3380CC4-5D6E-409C-BE32-E72D297353CC}">
              <c16:uniqueId val="{00000000-D719-4A17-BE54-D6DC3DE6A7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19-4A17-BE54-D6DC3DE6A7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787</c:v>
                </c:pt>
                <c:pt idx="3">
                  <c:v>421</c:v>
                </c:pt>
                <c:pt idx="6">
                  <c:v>449</c:v>
                </c:pt>
                <c:pt idx="9">
                  <c:v>463</c:v>
                </c:pt>
                <c:pt idx="12">
                  <c:v>479</c:v>
                </c:pt>
              </c:numCache>
            </c:numRef>
          </c:val>
          <c:extLst>
            <c:ext xmlns:c16="http://schemas.microsoft.com/office/drawing/2014/chart" uri="{C3380CC4-5D6E-409C-BE32-E72D297353CC}">
              <c16:uniqueId val="{00000002-D719-4A17-BE54-D6DC3DE6A7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19-4A17-BE54-D6DC3DE6A7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2660</c:v>
                </c:pt>
                <c:pt idx="3">
                  <c:v>2632</c:v>
                </c:pt>
                <c:pt idx="6">
                  <c:v>2572</c:v>
                </c:pt>
                <c:pt idx="9">
                  <c:v>2325</c:v>
                </c:pt>
                <c:pt idx="12">
                  <c:v>2466</c:v>
                </c:pt>
              </c:numCache>
            </c:numRef>
          </c:val>
          <c:extLst>
            <c:ext xmlns:c16="http://schemas.microsoft.com/office/drawing/2014/chart" uri="{C3380CC4-5D6E-409C-BE32-E72D297353CC}">
              <c16:uniqueId val="{00000004-D719-4A17-BE54-D6DC3DE6A7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19-4A17-BE54-D6DC3DE6A7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19-4A17-BE54-D6DC3DE6A7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5488</c:v>
                </c:pt>
                <c:pt idx="3">
                  <c:v>5811</c:v>
                </c:pt>
                <c:pt idx="6">
                  <c:v>6237</c:v>
                </c:pt>
                <c:pt idx="9">
                  <c:v>6177</c:v>
                </c:pt>
                <c:pt idx="12">
                  <c:v>6214</c:v>
                </c:pt>
              </c:numCache>
            </c:numRef>
          </c:val>
          <c:extLst>
            <c:ext xmlns:c16="http://schemas.microsoft.com/office/drawing/2014/chart" uri="{C3380CC4-5D6E-409C-BE32-E72D297353CC}">
              <c16:uniqueId val="{00000007-D719-4A17-BE54-D6DC3DE6A7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1577</c:v>
                </c:pt>
                <c:pt idx="2">
                  <c:v>#N/A</c:v>
                </c:pt>
                <c:pt idx="3">
                  <c:v>#N/A</c:v>
                </c:pt>
                <c:pt idx="4">
                  <c:v>2445</c:v>
                </c:pt>
                <c:pt idx="5">
                  <c:v>#N/A</c:v>
                </c:pt>
                <c:pt idx="6">
                  <c:v>#N/A</c:v>
                </c:pt>
                <c:pt idx="7">
                  <c:v>2472</c:v>
                </c:pt>
                <c:pt idx="8">
                  <c:v>#N/A</c:v>
                </c:pt>
                <c:pt idx="9">
                  <c:v>#N/A</c:v>
                </c:pt>
                <c:pt idx="10">
                  <c:v>2083</c:v>
                </c:pt>
                <c:pt idx="11">
                  <c:v>#N/A</c:v>
                </c:pt>
                <c:pt idx="12">
                  <c:v>#N/A</c:v>
                </c:pt>
                <c:pt idx="13">
                  <c:v>2354</c:v>
                </c:pt>
                <c:pt idx="14">
                  <c:v>#N/A</c:v>
                </c:pt>
              </c:numCache>
            </c:numRef>
          </c:val>
          <c:smooth val="0"/>
          <c:extLst>
            <c:ext xmlns:c16="http://schemas.microsoft.com/office/drawing/2014/chart" uri="{C3380CC4-5D6E-409C-BE32-E72D297353CC}">
              <c16:uniqueId val="{00000008-D719-4A17-BE54-D6DC3DE6A7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53287</c:v>
                </c:pt>
                <c:pt idx="5">
                  <c:v>52188</c:v>
                </c:pt>
                <c:pt idx="8">
                  <c:v>49743</c:v>
                </c:pt>
                <c:pt idx="11">
                  <c:v>46960</c:v>
                </c:pt>
                <c:pt idx="14">
                  <c:v>43260</c:v>
                </c:pt>
              </c:numCache>
            </c:numRef>
          </c:val>
          <c:extLst>
            <c:ext xmlns:c16="http://schemas.microsoft.com/office/drawing/2014/chart" uri="{C3380CC4-5D6E-409C-BE32-E72D297353CC}">
              <c16:uniqueId val="{00000000-2F1D-4E0E-B9D2-B5B69485F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19342</c:v>
                </c:pt>
                <c:pt idx="5">
                  <c:v>17794</c:v>
                </c:pt>
                <c:pt idx="8">
                  <c:v>16747</c:v>
                </c:pt>
                <c:pt idx="11">
                  <c:v>16133</c:v>
                </c:pt>
                <c:pt idx="14">
                  <c:v>18268</c:v>
                </c:pt>
              </c:numCache>
            </c:numRef>
          </c:val>
          <c:extLst>
            <c:ext xmlns:c16="http://schemas.microsoft.com/office/drawing/2014/chart" uri="{C3380CC4-5D6E-409C-BE32-E72D297353CC}">
              <c16:uniqueId val="{00000001-2F1D-4E0E-B9D2-B5B69485F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17961</c:v>
                </c:pt>
                <c:pt idx="5">
                  <c:v>21080</c:v>
                </c:pt>
                <c:pt idx="8">
                  <c:v>21952</c:v>
                </c:pt>
                <c:pt idx="11">
                  <c:v>25292</c:v>
                </c:pt>
                <c:pt idx="14">
                  <c:v>25654</c:v>
                </c:pt>
              </c:numCache>
            </c:numRef>
          </c:val>
          <c:extLst>
            <c:ext xmlns:c16="http://schemas.microsoft.com/office/drawing/2014/chart" uri="{C3380CC4-5D6E-409C-BE32-E72D297353CC}">
              <c16:uniqueId val="{00000002-2F1D-4E0E-B9D2-B5B69485F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1D-4E0E-B9D2-B5B69485F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1D-4E0E-B9D2-B5B69485F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1D-4E0E-B9D2-B5B69485F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12549</c:v>
                </c:pt>
                <c:pt idx="3">
                  <c:v>12857</c:v>
                </c:pt>
                <c:pt idx="6">
                  <c:v>13215</c:v>
                </c:pt>
                <c:pt idx="9">
                  <c:v>13982</c:v>
                </c:pt>
                <c:pt idx="12">
                  <c:v>14642</c:v>
                </c:pt>
              </c:numCache>
            </c:numRef>
          </c:val>
          <c:extLst>
            <c:ext xmlns:c16="http://schemas.microsoft.com/office/drawing/2014/chart" uri="{C3380CC4-5D6E-409C-BE32-E72D297353CC}">
              <c16:uniqueId val="{00000006-2F1D-4E0E-B9D2-B5B69485F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1D-4E0E-B9D2-B5B69485F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28657</c:v>
                </c:pt>
                <c:pt idx="3">
                  <c:v>28067</c:v>
                </c:pt>
                <c:pt idx="6">
                  <c:v>27019</c:v>
                </c:pt>
                <c:pt idx="9">
                  <c:v>25848</c:v>
                </c:pt>
                <c:pt idx="12">
                  <c:v>25170</c:v>
                </c:pt>
              </c:numCache>
            </c:numRef>
          </c:val>
          <c:extLst>
            <c:ext xmlns:c16="http://schemas.microsoft.com/office/drawing/2014/chart" uri="{C3380CC4-5D6E-409C-BE32-E72D297353CC}">
              <c16:uniqueId val="{00000008-2F1D-4E0E-B9D2-B5B69485F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3624</c:v>
                </c:pt>
                <c:pt idx="3">
                  <c:v>3422</c:v>
                </c:pt>
                <c:pt idx="6">
                  <c:v>3181</c:v>
                </c:pt>
                <c:pt idx="9">
                  <c:v>2675</c:v>
                </c:pt>
                <c:pt idx="12">
                  <c:v>3025</c:v>
                </c:pt>
              </c:numCache>
            </c:numRef>
          </c:val>
          <c:extLst>
            <c:ext xmlns:c16="http://schemas.microsoft.com/office/drawing/2014/chart" uri="{C3380CC4-5D6E-409C-BE32-E72D297353CC}">
              <c16:uniqueId val="{00000009-2F1D-4E0E-B9D2-B5B69485F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54928</c:v>
                </c:pt>
                <c:pt idx="3">
                  <c:v>58495</c:v>
                </c:pt>
                <c:pt idx="6">
                  <c:v>55396</c:v>
                </c:pt>
                <c:pt idx="9">
                  <c:v>52775</c:v>
                </c:pt>
                <c:pt idx="12">
                  <c:v>53899</c:v>
                </c:pt>
              </c:numCache>
            </c:numRef>
          </c:val>
          <c:extLst>
            <c:ext xmlns:c16="http://schemas.microsoft.com/office/drawing/2014/chart" uri="{C3380CC4-5D6E-409C-BE32-E72D297353CC}">
              <c16:uniqueId val="{0000000A-2F1D-4E0E-B9D2-B5B69485F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9168</c:v>
                </c:pt>
                <c:pt idx="2">
                  <c:v>#N/A</c:v>
                </c:pt>
                <c:pt idx="3">
                  <c:v>#N/A</c:v>
                </c:pt>
                <c:pt idx="4">
                  <c:v>11779</c:v>
                </c:pt>
                <c:pt idx="5">
                  <c:v>#N/A</c:v>
                </c:pt>
                <c:pt idx="6">
                  <c:v>#N/A</c:v>
                </c:pt>
                <c:pt idx="7">
                  <c:v>10369</c:v>
                </c:pt>
                <c:pt idx="8">
                  <c:v>#N/A</c:v>
                </c:pt>
                <c:pt idx="9">
                  <c:v>#N/A</c:v>
                </c:pt>
                <c:pt idx="10">
                  <c:v>6894</c:v>
                </c:pt>
                <c:pt idx="11">
                  <c:v>#N/A</c:v>
                </c:pt>
                <c:pt idx="12">
                  <c:v>#N/A</c:v>
                </c:pt>
                <c:pt idx="13">
                  <c:v>9554</c:v>
                </c:pt>
                <c:pt idx="14">
                  <c:v>#N/A</c:v>
                </c:pt>
              </c:numCache>
            </c:numRef>
          </c:val>
          <c:smooth val="0"/>
          <c:extLst>
            <c:ext xmlns:c16="http://schemas.microsoft.com/office/drawing/2014/chart" uri="{C3380CC4-5D6E-409C-BE32-E72D297353CC}">
              <c16:uniqueId val="{0000000B-2F1D-4E0E-B9D2-B5B69485F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7133</c:v>
                </c:pt>
                <c:pt idx="1">
                  <c:v>7396</c:v>
                </c:pt>
                <c:pt idx="2">
                  <c:v>6880</c:v>
                </c:pt>
              </c:numCache>
            </c:numRef>
          </c:val>
          <c:extLst>
            <c:ext xmlns:c16="http://schemas.microsoft.com/office/drawing/2014/chart" uri="{C3380CC4-5D6E-409C-BE32-E72D297353CC}">
              <c16:uniqueId val="{00000000-4869-4B65-992C-03897B2D5B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869-4B65-992C-03897B2D5B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9136</c:v>
                </c:pt>
                <c:pt idx="1">
                  <c:v>11624</c:v>
                </c:pt>
                <c:pt idx="2">
                  <c:v>11541</c:v>
                </c:pt>
              </c:numCache>
            </c:numRef>
          </c:val>
          <c:extLst>
            <c:ext xmlns:c16="http://schemas.microsoft.com/office/drawing/2014/chart" uri="{C3380CC4-5D6E-409C-BE32-E72D297353CC}">
              <c16:uniqueId val="{00000002-4869-4B65-992C-03897B2D5B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元利償還金及び公営企業に要する経費の財源とする地方債の償還の財源に充てたと認められる繰入金が増加したため、分子は増加した。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令和６年度は、過年度の臨時財政対策債の償還終了に伴う減はあるものの、小川跨線橋撤去事業や見附台周辺地区整備事業の影響で公債費は増加している。</a:t>
          </a:r>
          <a:r>
            <a:rPr kumimoji="1" lang="ja-JP" altLang="ja-JP" sz="1100">
              <a:solidFill>
                <a:sysClr val="windowText" lastClr="000000"/>
              </a:solidFill>
              <a:effectLst/>
              <a:latin typeface="+mn-lt"/>
              <a:ea typeface="+mn-ea"/>
              <a:cs typeface="+mn-cs"/>
            </a:rPr>
            <a:t>今後も借入れと返済のバランスや人口減少に伴う将来世代への過度な負担転嫁に配慮し、総額抑制及び平準化に努める。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定期償還により元金を減らすことで、支払いコストの抑制を行っているため、満期一括償還地方債は採用していない。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地方債現在高の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や</a:t>
          </a:r>
          <a:r>
            <a:rPr kumimoji="1" lang="ja-JP" altLang="en-US" sz="1400">
              <a:solidFill>
                <a:schemeClr val="dk1"/>
              </a:solidFill>
              <a:effectLst/>
              <a:latin typeface="+mn-lt"/>
              <a:ea typeface="+mn-ea"/>
              <a:cs typeface="+mn-cs"/>
            </a:rPr>
            <a:t>退職手当等負担見込額が増加したことにより</a:t>
          </a:r>
          <a:r>
            <a:rPr kumimoji="1" lang="ja-JP" altLang="ja-JP" sz="1400">
              <a:solidFill>
                <a:schemeClr val="dk1"/>
              </a:solidFill>
              <a:effectLst/>
              <a:latin typeface="+mn-lt"/>
              <a:ea typeface="+mn-ea"/>
              <a:cs typeface="+mn-cs"/>
            </a:rPr>
            <a:t>、将来負担</a:t>
          </a:r>
          <a:r>
            <a:rPr kumimoji="1" lang="ja-JP" altLang="en-US" sz="1400">
              <a:solidFill>
                <a:schemeClr val="dk1"/>
              </a:solidFill>
              <a:effectLst/>
              <a:latin typeface="+mn-lt"/>
              <a:ea typeface="+mn-ea"/>
              <a:cs typeface="+mn-cs"/>
            </a:rPr>
            <a:t>額</a:t>
          </a:r>
          <a:r>
            <a:rPr kumimoji="1" lang="ja-JP" altLang="ja-JP" sz="1400">
              <a:solidFill>
                <a:schemeClr val="dk1"/>
              </a:solidFill>
              <a:effectLst/>
              <a:latin typeface="+mn-lt"/>
              <a:ea typeface="+mn-ea"/>
              <a:cs typeface="+mn-cs"/>
            </a:rPr>
            <a:t>は約</a:t>
          </a:r>
          <a:r>
            <a:rPr kumimoji="1" lang="en-US" altLang="ja-JP" sz="1400">
              <a:solidFill>
                <a:schemeClr val="dk1"/>
              </a:solidFill>
              <a:effectLst/>
              <a:latin typeface="+mn-lt"/>
              <a:ea typeface="+mn-ea"/>
              <a:cs typeface="+mn-cs"/>
            </a:rPr>
            <a:t>14.6</a:t>
          </a:r>
          <a:r>
            <a:rPr kumimoji="1" lang="ja-JP" altLang="ja-JP" sz="1400">
              <a:solidFill>
                <a:schemeClr val="dk1"/>
              </a:solidFill>
              <a:effectLst/>
              <a:latin typeface="+mn-lt"/>
              <a:ea typeface="+mn-ea"/>
              <a:cs typeface="+mn-cs"/>
            </a:rPr>
            <a:t>億円の</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a:t>
          </a:r>
          <a:endParaRPr lang="ja-JP" altLang="ja-JP" sz="1800">
            <a:effectLst/>
          </a:endParaRPr>
        </a:p>
        <a:p>
          <a:r>
            <a:rPr kumimoji="1" lang="ja-JP" altLang="ja-JP" sz="1400">
              <a:solidFill>
                <a:schemeClr val="dk1"/>
              </a:solidFill>
              <a:effectLst/>
              <a:latin typeface="+mn-lt"/>
              <a:ea typeface="+mn-ea"/>
              <a:cs typeface="+mn-cs"/>
            </a:rPr>
            <a:t>　老朽化する公共施設の更新・改修等、基金の取崩しや地方債の発行が増加することが見込まれるが、今後も将来負担に配慮しつつ、行財政改革の取組を推進し、健全な財政の維持に努める。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子ども・子育て基金の積立増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財政調整基金や環境みどり基金の取り崩し等により基金全体は減少した。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税収の変動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や大規模災害などのリスクに備えるため、適正な金額の基金残高を維持していく。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特定目的基金の残高は、老朽化した公共施設の修繕や子ども・子育て施策の充実のため、必要額を積み立てていく。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公共施設整備保全基金：公共施設の整備保全のため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子ども・子育て基金：子ども・子育てに係る施策の充実及び安定を図るため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環境みどり基金：緑化の推進等を図るため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河口対策事業基金：漁港区域内の航路等を維持及び漁業の振興を図るため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庁舎建設基金：市庁舎建設のため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環境みどり基金の取り崩し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などにより、その他特定目的基金全体額で約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公共施設整備保全基金：老朽化した公共施設の更新・改修に備えるため、基金残高は増加する傾向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子ども・子育て基金：子ども・子育て施策を充実させるため、基金は増加する傾向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年度は基金の運用方法の変更等により運用益が増加したことや、普通交付税の臨時財政対策債償還基金費相当額の積立などがあったが、財源対策としての取り崩しを行ったため、全体としては、約５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２億円残高が減少した。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％程度が目安とされているものの、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税収の変動や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大規模災害などのリスクに備えるため、適正な金額の基金残高を維持していく。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t>　</a:t>
          </a:r>
          <a:r>
            <a:rPr lang="ja-JP" altLang="en-US" sz="1200">
              <a:latin typeface="ＭＳ Ｐゴシック" panose="020B0600070205080204" pitchFamily="50" charset="-128"/>
              <a:ea typeface="ＭＳ Ｐゴシック" panose="020B0600070205080204" pitchFamily="50" charset="-128"/>
            </a:rPr>
            <a:t>財政力指数の分母である基準財政需要額では、こども子育て費の新設による増のほか、給与改定費や臨時経済対策費等の増により、前年度対比で 約</a:t>
          </a:r>
          <a:r>
            <a:rPr lang="en-US" altLang="ja-JP" sz="1200">
              <a:latin typeface="ＭＳ Ｐゴシック" panose="020B0600070205080204" pitchFamily="50" charset="-128"/>
              <a:ea typeface="ＭＳ Ｐゴシック" panose="020B0600070205080204" pitchFamily="50" charset="-128"/>
            </a:rPr>
            <a:t>18</a:t>
          </a:r>
          <a:r>
            <a:rPr lang="ja-JP" altLang="en-US" sz="1200">
              <a:latin typeface="ＭＳ Ｐゴシック" panose="020B0600070205080204" pitchFamily="50" charset="-128"/>
              <a:ea typeface="ＭＳ Ｐゴシック" panose="020B0600070205080204" pitchFamily="50" charset="-128"/>
            </a:rPr>
            <a:t>億円増加した。財政力指数の分子である基準財政収入額では、法人市民税や固定資産税等の増により、前年度対比で 約</a:t>
          </a:r>
          <a:r>
            <a:rPr lang="en-US" altLang="ja-JP" sz="1200">
              <a:latin typeface="ＭＳ Ｐゴシック" panose="020B0600070205080204" pitchFamily="50" charset="-128"/>
              <a:ea typeface="ＭＳ Ｐゴシック" panose="020B0600070205080204" pitchFamily="50" charset="-128"/>
            </a:rPr>
            <a:t>21</a:t>
          </a:r>
          <a:r>
            <a:rPr lang="ja-JP" altLang="en-US" sz="1200">
              <a:latin typeface="ＭＳ Ｐゴシック" panose="020B0600070205080204" pitchFamily="50" charset="-128"/>
              <a:ea typeface="ＭＳ Ｐゴシック" panose="020B0600070205080204" pitchFamily="50" charset="-128"/>
            </a:rPr>
            <a:t>億円増加した。その結果、財政力指数は類似団体内平均や、全国平均、神奈川県平均を上回る</a:t>
          </a:r>
          <a:r>
            <a:rPr lang="en-US" altLang="ja-JP" sz="1200">
              <a:latin typeface="ＭＳ Ｐゴシック" panose="020B0600070205080204" pitchFamily="50" charset="-128"/>
              <a:ea typeface="ＭＳ Ｐゴシック" panose="020B0600070205080204" pitchFamily="50" charset="-128"/>
            </a:rPr>
            <a:t>0.95</a:t>
          </a:r>
          <a:r>
            <a:rPr lang="ja-JP" altLang="en-US" sz="1200">
              <a:latin typeface="ＭＳ Ｐゴシック" panose="020B0600070205080204" pitchFamily="50" charset="-128"/>
              <a:ea typeface="ＭＳ Ｐゴシック" panose="020B0600070205080204" pitchFamily="50" charset="-128"/>
            </a:rPr>
            <a:t>となった。</a:t>
          </a:r>
          <a:endParaRPr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今後も民間活力の導入や、デジタル化の推進等、行政の効率化に努めるとともに、市税等の徴収業務の強化に取り組む。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6350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t>　</a:t>
          </a:r>
          <a:r>
            <a:rPr lang="ja-JP" altLang="en-US" sz="1200">
              <a:latin typeface="ＭＳ Ｐゴシック" panose="020B0600070205080204" pitchFamily="50" charset="-128"/>
              <a:ea typeface="ＭＳ Ｐゴシック" panose="020B0600070205080204" pitchFamily="50" charset="-128"/>
            </a:rPr>
            <a:t>歳入面は、臨時財政対策債や地方交付税の減がある一方で、納税義務者の増などによる地方税の増や、定額減税に伴う地方特例交付金の増及び地方消費税交付金の増などに伴い、経常一般財源合計が約 </a:t>
          </a:r>
          <a:r>
            <a:rPr lang="en-US" altLang="ja-JP" sz="1200">
              <a:latin typeface="ＭＳ Ｐゴシック" panose="020B0600070205080204" pitchFamily="50" charset="-128"/>
              <a:ea typeface="ＭＳ Ｐゴシック" panose="020B0600070205080204" pitchFamily="50" charset="-128"/>
            </a:rPr>
            <a:t>27 </a:t>
          </a:r>
          <a:r>
            <a:rPr lang="ja-JP" altLang="en-US" sz="1200">
              <a:latin typeface="ＭＳ Ｐゴシック" panose="020B0600070205080204" pitchFamily="50" charset="-128"/>
              <a:ea typeface="ＭＳ Ｐゴシック" panose="020B0600070205080204" pitchFamily="50" charset="-128"/>
            </a:rPr>
            <a:t>億円増加した。</a:t>
          </a:r>
          <a:endParaRPr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lang="ja-JP" altLang="en-US" sz="1200">
              <a:latin typeface="ＭＳ Ｐゴシック" panose="020B0600070205080204" pitchFamily="50" charset="-128"/>
              <a:ea typeface="ＭＳ Ｐゴシック" panose="020B0600070205080204" pitchFamily="50" charset="-128"/>
            </a:rPr>
            <a:t>また、歳出面も、物価高騰に伴う委託料など物件費の増や、退職金の増等に伴う人件費の増、制度改正に伴う保育所</a:t>
          </a:r>
          <a:r>
            <a:rPr lang="ja-JP" altLang="en-US" sz="1100">
              <a:latin typeface="ＭＳ Ｐゴシック" panose="020B0600070205080204" pitchFamily="50" charset="-128"/>
              <a:ea typeface="ＭＳ Ｐゴシック" panose="020B0600070205080204" pitchFamily="50" charset="-128"/>
            </a:rPr>
            <a:t>運営費</a:t>
          </a:r>
          <a:r>
            <a:rPr lang="ja-JP" altLang="en-US" sz="1200">
              <a:latin typeface="ＭＳ Ｐゴシック" panose="020B0600070205080204" pitchFamily="50" charset="-128"/>
              <a:ea typeface="ＭＳ Ｐゴシック" panose="020B0600070205080204" pitchFamily="50" charset="-128"/>
            </a:rPr>
            <a:t>等扶助事業等の扶助費の増などの義務的経費の増により、経常経費充当一般財源が約 </a:t>
          </a:r>
          <a:r>
            <a:rPr lang="en-US" altLang="ja-JP" sz="1200">
              <a:latin typeface="ＭＳ Ｐゴシック" panose="020B0600070205080204" pitchFamily="50" charset="-128"/>
              <a:ea typeface="ＭＳ Ｐゴシック" panose="020B0600070205080204" pitchFamily="50" charset="-128"/>
            </a:rPr>
            <a:t>28 </a:t>
          </a:r>
          <a:r>
            <a:rPr lang="ja-JP" altLang="en-US" sz="1200">
              <a:latin typeface="ＭＳ Ｐゴシック" panose="020B0600070205080204" pitchFamily="50" charset="-128"/>
              <a:ea typeface="ＭＳ Ｐゴシック" panose="020B0600070205080204" pitchFamily="50" charset="-128"/>
            </a:rPr>
            <a:t>億円増加した。</a:t>
          </a:r>
          <a:endParaRPr lang="en-US" altLang="ja-JP" sz="1200">
            <a:latin typeface="ＭＳ Ｐゴシック" panose="020B0600070205080204" pitchFamily="50" charset="-128"/>
            <a:ea typeface="ＭＳ Ｐゴシック" panose="020B0600070205080204" pitchFamily="50" charset="-128"/>
          </a:endParaRPr>
        </a:p>
        <a:p>
          <a:r>
            <a:rPr lang="ja-JP" altLang="en-US" sz="1200">
              <a:latin typeface="ＭＳ Ｐゴシック" panose="020B0600070205080204" pitchFamily="50" charset="-128"/>
              <a:ea typeface="ＭＳ Ｐゴシック" panose="020B0600070205080204" pitchFamily="50" charset="-128"/>
            </a:rPr>
            <a:t>　この結果、類似団体内平均や、全国平均を上回る数値となったが、神奈川県平均については、下回っている。　今後も行政改革の取組みによる改善に努める。　</a:t>
          </a:r>
          <a:endParaRPr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130387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076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63</xdr:row>
      <xdr:rowOff>130387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0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63</xdr:row>
      <xdr:rowOff>130387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8920"/>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63</xdr:row>
      <xdr:rowOff>33867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892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会計年度任用職員への勤勉手当の支給開始に伴う人件費の増や、学校給食センターの運営開始に伴う物件費の増などにより、人口一人当たり決算額は約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千円の増額となったが、類似団体内平均、全国平均、神奈川県平均については下回る結果となった。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今後も低コストで質の高い行政サービスが提供できるよう民間活力の導入検討や、事業の廃止・抜本的見直しなど行財政改革の取り組みを推進し、一層の経費の削減に努める。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10609</xdr:rowOff>
    </xdr:from>
    <xdr:to>
      <xdr:col>23</xdr:col>
      <xdr:colOff>133350</xdr:colOff>
      <xdr:row>83</xdr:row>
      <xdr:rowOff>93670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0959"/>
          <a:ext cx="838200" cy="8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10609</xdr:rowOff>
    </xdr:from>
    <xdr:to>
      <xdr:col>19</xdr:col>
      <xdr:colOff>133350</xdr:colOff>
      <xdr:row>83</xdr:row>
      <xdr:rowOff>124099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0959"/>
          <a:ext cx="889000" cy="1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164725</xdr:rowOff>
    </xdr:from>
    <xdr:to>
      <xdr:col>15</xdr:col>
      <xdr:colOff>82550</xdr:colOff>
      <xdr:row>83</xdr:row>
      <xdr:rowOff>124099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3625"/>
          <a:ext cx="889000" cy="1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56744</xdr:rowOff>
    </xdr:from>
    <xdr:to>
      <xdr:col>11</xdr:col>
      <xdr:colOff>31750</xdr:colOff>
      <xdr:row>82</xdr:row>
      <xdr:rowOff>164725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5644"/>
          <a:ext cx="889000" cy="1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42870</xdr:rowOff>
    </xdr:from>
    <xdr:to>
      <xdr:col>23</xdr:col>
      <xdr:colOff>184150</xdr:colOff>
      <xdr:row>83</xdr:row>
      <xdr:rowOff>144470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59397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131259</xdr:rowOff>
    </xdr:from>
    <xdr:to>
      <xdr:col>19</xdr:col>
      <xdr:colOff>184150</xdr:colOff>
      <xdr:row>83</xdr:row>
      <xdr:rowOff>61409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71586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73299</xdr:rowOff>
    </xdr:from>
    <xdr:to>
      <xdr:col>15</xdr:col>
      <xdr:colOff>133350</xdr:colOff>
      <xdr:row>84</xdr:row>
      <xdr:rowOff>3449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159676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113925</xdr:rowOff>
    </xdr:from>
    <xdr:to>
      <xdr:col>11</xdr:col>
      <xdr:colOff>82550</xdr:colOff>
      <xdr:row>83</xdr:row>
      <xdr:rowOff>44075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54252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5944</xdr:rowOff>
    </xdr:from>
    <xdr:to>
      <xdr:col>7</xdr:col>
      <xdr:colOff>31750</xdr:colOff>
      <xdr:row>82</xdr:row>
      <xdr:rowOff>107544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117721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給与については、人事院勧告に準じた改定により国公準拠化を図っている。令和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年度決算のラスパイレス指数は前年度と比べ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ポイント増加したが、依然として国の給与水準は下回っている。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86</xdr:row>
      <xdr:rowOff>53339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32611"/>
          <a:ext cx="838200" cy="26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15239</xdr:rowOff>
    </xdr:from>
    <xdr:to>
      <xdr:col>77</xdr:col>
      <xdr:colOff>44450</xdr:colOff>
      <xdr:row>84</xdr:row>
      <xdr:rowOff>130811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074139"/>
          <a:ext cx="889000" cy="4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15239</xdr:rowOff>
    </xdr:from>
    <xdr:to>
      <xdr:col>72</xdr:col>
      <xdr:colOff>203200</xdr:colOff>
      <xdr:row>82</xdr:row>
      <xdr:rowOff>160020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074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160020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224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135889</xdr:rowOff>
    </xdr:from>
    <xdr:to>
      <xdr:col>73</xdr:col>
      <xdr:colOff>44450</xdr:colOff>
      <xdr:row>82</xdr:row>
      <xdr:rowOff>66039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76216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事務量に見合う適正な職員配置や採用の抑制に努めている結果、</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6.65</a:t>
          </a:r>
          <a:r>
            <a:rPr kumimoji="1" lang="ja-JP" altLang="en-US" sz="1300">
              <a:latin typeface="ＭＳ Ｐゴシック" panose="020B0600070205080204" pitchFamily="50" charset="-128"/>
              <a:ea typeface="ＭＳ Ｐゴシック" panose="020B0600070205080204" pitchFamily="50" charset="-128"/>
            </a:rPr>
            <a:t>人となったが、依然として類似平均団体を上回っている。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窓口業務の民間委託化やデジタル化の推進、アウトソーシングの活用を図ることで、今後も引き続き計画的な管理に努める。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36406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654242"/>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52494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6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40429</xdr:rowOff>
    </xdr:from>
    <xdr:to>
      <xdr:col>72</xdr:col>
      <xdr:colOff>203200</xdr:colOff>
      <xdr:row>62</xdr:row>
      <xdr:rowOff>52494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703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40429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71983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1694</xdr:rowOff>
    </xdr:from>
    <xdr:to>
      <xdr:col>73</xdr:col>
      <xdr:colOff>44450</xdr:colOff>
      <xdr:row>62</xdr:row>
      <xdr:rowOff>103294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88071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161079</xdr:rowOff>
    </xdr:from>
    <xdr:to>
      <xdr:col>68</xdr:col>
      <xdr:colOff>203200</xdr:colOff>
      <xdr:row>62</xdr:row>
      <xdr:rowOff>91229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76006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67962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元利償還金及び公営企業に要する経費の財源とする地方債の償還の財源に充てたと認められる繰入金の増加等により、単年度では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％となった。類似団体内平均を上回る結果となったが、全国平均や神奈川県平均については下回った。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今後も借り入れと返済のバランスや人口減少に伴う将来世代への過度な負担転嫁に配慮し、総額抑制及び平準化に努める。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164395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39</xdr:row>
      <xdr:rowOff>164395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1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161572</xdr:rowOff>
    </xdr:from>
    <xdr:to>
      <xdr:col>72</xdr:col>
      <xdr:colOff>203200</xdr:colOff>
      <xdr:row>39</xdr:row>
      <xdr:rowOff>124178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766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705</xdr:rowOff>
    </xdr:from>
    <xdr:to>
      <xdr:col>68</xdr:col>
      <xdr:colOff>152400</xdr:colOff>
      <xdr:row>38</xdr:row>
      <xdr:rowOff>161572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5158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58860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73378</xdr:rowOff>
    </xdr:from>
    <xdr:to>
      <xdr:col>73</xdr:col>
      <xdr:colOff>44450</xdr:colOff>
      <xdr:row>40</xdr:row>
      <xdr:rowOff>3528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159755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25699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地方債の現在高や退職手当等負担見込額の増により、将来負担比率は</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％となり、昨年度と比較し、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類似団体内平均や、全国平均を上回る結果となっているため、今後も将来負担に配慮し、健全な財政運営に努める。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90488</xdr:rowOff>
    </xdr:from>
    <xdr:to>
      <xdr:col>81</xdr:col>
      <xdr:colOff>44450</xdr:colOff>
      <xdr:row>16</xdr:row>
      <xdr:rowOff>13547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62238"/>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90488</xdr:rowOff>
    </xdr:from>
    <xdr:to>
      <xdr:col>77</xdr:col>
      <xdr:colOff>44450</xdr:colOff>
      <xdr:row>16</xdr:row>
      <xdr:rowOff>79904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662238"/>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79904</xdr:rowOff>
    </xdr:from>
    <xdr:to>
      <xdr:col>72</xdr:col>
      <xdr:colOff>203200</xdr:colOff>
      <xdr:row>16</xdr:row>
      <xdr:rowOff>134197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82310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16</xdr:row>
      <xdr:rowOff>134197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7808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134197</xdr:rowOff>
    </xdr:from>
    <xdr:to>
      <xdr:col>81</xdr:col>
      <xdr:colOff>95250</xdr:colOff>
      <xdr:row>16</xdr:row>
      <xdr:rowOff>64347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106274</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67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39688</xdr:rowOff>
    </xdr:from>
    <xdr:to>
      <xdr:col>77</xdr:col>
      <xdr:colOff>95250</xdr:colOff>
      <xdr:row>15</xdr:row>
      <xdr:rowOff>141288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1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126065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69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29104</xdr:rowOff>
    </xdr:from>
    <xdr:to>
      <xdr:col>73</xdr:col>
      <xdr:colOff>44450</xdr:colOff>
      <xdr:row>16</xdr:row>
      <xdr:rowOff>130704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115481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8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83397</xdr:rowOff>
    </xdr:from>
    <xdr:to>
      <xdr:col>68</xdr:col>
      <xdr:colOff>203200</xdr:colOff>
      <xdr:row>17</xdr:row>
      <xdr:rowOff>13547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169774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73254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退職手当や期末勤勉手当の増加などにより、経常経費充当一般財源等は前年度比で約</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億円増加となったが地方税や地方特例交付金などの経常一般財源等も増加したため、昨年度と同様、</a:t>
          </a:r>
          <a:r>
            <a:rPr kumimoji="1" lang="en-US" altLang="ja-JP" sz="1200">
              <a:latin typeface="ＭＳ Ｐゴシック" panose="020B0600070205080204" pitchFamily="50" charset="-128"/>
              <a:ea typeface="ＭＳ Ｐゴシック" panose="020B0600070205080204" pitchFamily="50" charset="-128"/>
            </a:rPr>
            <a:t>28.1</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類似団体内平均や全国平均より高い数値となっているが、神奈川県平均値は下回っている。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今後も引き続き事務量に見合う適正な職員配置や採用の抑制に努める。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8890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2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38</xdr:row>
      <xdr:rowOff>20320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2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38</xdr:row>
      <xdr:rowOff>20320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38</xdr:row>
      <xdr:rowOff>111760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68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各事業において歳出削減に努めているものの、学校給食センターの完成に伴う学校給食センター運営事業の皆増や新型コロナウイルスワクチン接種の定期接種化等に伴う、予防接種事業の増により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類似団体内平均は下回っているものの、全国平均、神奈川県平均は上回る結果となった。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今後も事業の見直し等により費用の抑制に努める。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152400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9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16</xdr:row>
      <xdr:rowOff>76200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63500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65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82550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6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31750</xdr:rowOff>
    </xdr:from>
    <xdr:to>
      <xdr:col>65</xdr:col>
      <xdr:colOff>53975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保育所運営費等扶助事業や児童手当事業、生活保護法に基づく扶助事業などの増により、前年度と比較し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類似団体内平均や全国平均より高い数値となっているが、神奈川県平均値は下回っている。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今後も自立支援政策の充実等、事業の見直しや重点化をはかり、経常経費の適正化に努める。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67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59</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527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河川・排水路維持管理事業や道路施設維持管理事業等の維持補修費の減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en-US" sz="1300">
              <a:latin typeface="ＭＳ Ｐゴシック" panose="020B0600070205080204" pitchFamily="50" charset="-128"/>
              <a:ea typeface="ＭＳ Ｐゴシック" panose="020B0600070205080204" pitchFamily="50" charset="-128"/>
            </a:rPr>
            <a:t>被保険者や保険給付費の増に伴う介護保険事業特別会計繰出金や後期高齢者医療事業特別会計繰出金の増となり、類似団体内平均、全国平均、神奈川県平均を上回る結果となった。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この項目で大部分を占める繰出金について、今後も各会計の動向に留意しつつ、適正な繰出に努める。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周産期医療体制への支援拡充による病院事業会計負担金の増、人件費増等に伴う下水道事業会計負担金の増により、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全国平均は下回るものの、類似団体内平均、神奈川県平均を上回っている。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今後も歳出決算額及び充当一般財源に留意しつつ、補助事業の公益性、有効性等を検証し、適正な水準を維持できるよう努めめる。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6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254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91711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新庁舎建設事業債の借換えによる増や臨時財政対策債（</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年度借入）の償還開始による皆増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臨時財政対策債（</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年度借入）の償還終了による皆減等により、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ポイント減となり、類似団体内平均、全国平均、神奈川県平均を下回った。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今後も将来の負担が急激に増加しないよう、増額抑制や基金の活用による平準化に努める</a:t>
          </a:r>
          <a:r>
            <a:rPr kumimoji="1" lang="ja-JP" altLang="en-US" sz="14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162379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77585"/>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45357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21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76</xdr:row>
      <xdr:rowOff>45357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97065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44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46265</xdr:rowOff>
    </xdr:from>
    <xdr:to>
      <xdr:col>6</xdr:col>
      <xdr:colOff>171450</xdr:colOff>
      <xdr:row>75</xdr:row>
      <xdr:rowOff>147864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158042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ポイント増加しており、類似団体内平均、全国平均、神奈川県平均に比べ高い水準にある。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経常収支比率では数値が高く算定されているものの、歳出決算額としての住民１人当たりコスト（円）では全国、神奈川県、類似団体のいずれの平均値も下回っている項目が多数あることから、今後も歳出決算額及び充当一般財源に留意しつつ、健全な財政運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79</xdr:row>
      <xdr:rowOff>97064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65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170543</xdr:rowOff>
    </xdr:from>
    <xdr:to>
      <xdr:col>78</xdr:col>
      <xdr:colOff>69850</xdr:colOff>
      <xdr:row>79</xdr:row>
      <xdr:rowOff>20864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43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78</xdr:row>
      <xdr:rowOff>170543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66700"/>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78</xdr:row>
      <xdr:rowOff>159657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66700"/>
          <a:ext cx="8890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141514</xdr:rowOff>
    </xdr:from>
    <xdr:to>
      <xdr:col>78</xdr:col>
      <xdr:colOff>120650</xdr:colOff>
      <xdr:row>79</xdr:row>
      <xdr:rowOff>71664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119743</xdr:rowOff>
    </xdr:from>
    <xdr:to>
      <xdr:col>74</xdr:col>
      <xdr:colOff>31750</xdr:colOff>
      <xdr:row>79</xdr:row>
      <xdr:rowOff>49893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34670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55372</xdr:rowOff>
    </xdr:from>
    <xdr:to>
      <xdr:col>29</xdr:col>
      <xdr:colOff>127000</xdr:colOff>
      <xdr:row>18</xdr:row>
      <xdr:rowOff>50343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7647"/>
          <a:ext cx="647700" cy="16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40149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2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50343</xdr:rowOff>
    </xdr:from>
    <xdr:to>
      <xdr:col>26</xdr:col>
      <xdr:colOff>50800</xdr:colOff>
      <xdr:row>18</xdr:row>
      <xdr:rowOff>86957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4068"/>
          <a:ext cx="698500" cy="3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86957</xdr:rowOff>
    </xdr:from>
    <xdr:to>
      <xdr:col>22</xdr:col>
      <xdr:colOff>114300</xdr:colOff>
      <xdr:row>18</xdr:row>
      <xdr:rowOff>118085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0682"/>
          <a:ext cx="698500" cy="31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114122</xdr:rowOff>
    </xdr:from>
    <xdr:to>
      <xdr:col>18</xdr:col>
      <xdr:colOff>177800</xdr:colOff>
      <xdr:row>18</xdr:row>
      <xdr:rowOff>118085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47847"/>
          <a:ext cx="6985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4572</xdr:rowOff>
    </xdr:from>
    <xdr:to>
      <xdr:col>29</xdr:col>
      <xdr:colOff>177800</xdr:colOff>
      <xdr:row>17</xdr:row>
      <xdr:rowOff>106172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21099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170993</xdr:rowOff>
    </xdr:from>
    <xdr:to>
      <xdr:col>26</xdr:col>
      <xdr:colOff>101600</xdr:colOff>
      <xdr:row>18</xdr:row>
      <xdr:rowOff>101143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111320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36157</xdr:rowOff>
    </xdr:from>
    <xdr:to>
      <xdr:col>22</xdr:col>
      <xdr:colOff>165100</xdr:colOff>
      <xdr:row>18</xdr:row>
      <xdr:rowOff>137757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147934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67285</xdr:rowOff>
    </xdr:from>
    <xdr:to>
      <xdr:col>19</xdr:col>
      <xdr:colOff>38100</xdr:colOff>
      <xdr:row>18</xdr:row>
      <xdr:rowOff>168885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1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63322</xdr:rowOff>
    </xdr:from>
    <xdr:to>
      <xdr:col>15</xdr:col>
      <xdr:colOff>101600</xdr:colOff>
      <xdr:row>18</xdr:row>
      <xdr:rowOff>164922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231070</xdr:rowOff>
    </xdr:from>
    <xdr:to>
      <xdr:col>29</xdr:col>
      <xdr:colOff>127000</xdr:colOff>
      <xdr:row>35</xdr:row>
      <xdr:rowOff>292335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1420"/>
          <a:ext cx="647700" cy="6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215847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2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203924</xdr:rowOff>
    </xdr:from>
    <xdr:to>
      <xdr:col>26</xdr:col>
      <xdr:colOff>50800</xdr:colOff>
      <xdr:row>35</xdr:row>
      <xdr:rowOff>292335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14274"/>
          <a:ext cx="698500" cy="8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203924</xdr:rowOff>
    </xdr:from>
    <xdr:to>
      <xdr:col>22</xdr:col>
      <xdr:colOff>114300</xdr:colOff>
      <xdr:row>35</xdr:row>
      <xdr:rowOff>210039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14274"/>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210039</xdr:rowOff>
    </xdr:from>
    <xdr:to>
      <xdr:col>18</xdr:col>
      <xdr:colOff>177800</xdr:colOff>
      <xdr:row>36</xdr:row>
      <xdr:rowOff>61735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20389"/>
          <a:ext cx="698500" cy="19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180270</xdr:rowOff>
    </xdr:from>
    <xdr:to>
      <xdr:col>29</xdr:col>
      <xdr:colOff>177800</xdr:colOff>
      <xdr:row>35</xdr:row>
      <xdr:rowOff>281870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241535</xdr:rowOff>
    </xdr:from>
    <xdr:to>
      <xdr:col>26</xdr:col>
      <xdr:colOff>101600</xdr:colOff>
      <xdr:row>36</xdr:row>
      <xdr:rowOff>235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5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327912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38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153124</xdr:rowOff>
    </xdr:from>
    <xdr:to>
      <xdr:col>22</xdr:col>
      <xdr:colOff>165100</xdr:colOff>
      <xdr:row>35</xdr:row>
      <xdr:rowOff>254724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3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264901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159239</xdr:rowOff>
    </xdr:from>
    <xdr:to>
      <xdr:col>19</xdr:col>
      <xdr:colOff>38100</xdr:colOff>
      <xdr:row>35</xdr:row>
      <xdr:rowOff>260839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271016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10935</xdr:rowOff>
    </xdr:from>
    <xdr:to>
      <xdr:col>15</xdr:col>
      <xdr:colOff>101600</xdr:colOff>
      <xdr:row>36</xdr:row>
      <xdr:rowOff>112535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6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97312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92478</xdr:rowOff>
    </xdr:from>
    <xdr:to>
      <xdr:col>24</xdr:col>
      <xdr:colOff>63500</xdr:colOff>
      <xdr:row>37</xdr:row>
      <xdr:rowOff>20240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4678"/>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152110</xdr:rowOff>
    </xdr:from>
    <xdr:to>
      <xdr:col>19</xdr:col>
      <xdr:colOff>177800</xdr:colOff>
      <xdr:row>37</xdr:row>
      <xdr:rowOff>20240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4310"/>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152110</xdr:rowOff>
    </xdr:from>
    <xdr:to>
      <xdr:col>15</xdr:col>
      <xdr:colOff>50800</xdr:colOff>
      <xdr:row>37</xdr:row>
      <xdr:rowOff>15374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4310"/>
          <a:ext cx="8890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6361</xdr:rowOff>
    </xdr:from>
    <xdr:to>
      <xdr:col>10</xdr:col>
      <xdr:colOff>114300</xdr:colOff>
      <xdr:row>37</xdr:row>
      <xdr:rowOff>15374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50011"/>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41678</xdr:rowOff>
    </xdr:from>
    <xdr:to>
      <xdr:col>24</xdr:col>
      <xdr:colOff>114300</xdr:colOff>
      <xdr:row>36</xdr:row>
      <xdr:rowOff>143278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20105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140890</xdr:rowOff>
    </xdr:from>
    <xdr:to>
      <xdr:col>20</xdr:col>
      <xdr:colOff>38100</xdr:colOff>
      <xdr:row>37</xdr:row>
      <xdr:rowOff>71040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62167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101310</xdr:rowOff>
    </xdr:from>
    <xdr:to>
      <xdr:col>15</xdr:col>
      <xdr:colOff>101600</xdr:colOff>
      <xdr:row>37</xdr:row>
      <xdr:rowOff>31460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47987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136024</xdr:rowOff>
    </xdr:from>
    <xdr:to>
      <xdr:col>10</xdr:col>
      <xdr:colOff>165100</xdr:colOff>
      <xdr:row>37</xdr:row>
      <xdr:rowOff>66174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57301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127011</xdr:rowOff>
    </xdr:from>
    <xdr:to>
      <xdr:col>6</xdr:col>
      <xdr:colOff>38100</xdr:colOff>
      <xdr:row>37</xdr:row>
      <xdr:rowOff>57161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73688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64643</xdr:rowOff>
    </xdr:from>
    <xdr:to>
      <xdr:col>24</xdr:col>
      <xdr:colOff>63500</xdr:colOff>
      <xdr:row>58</xdr:row>
      <xdr:rowOff>16218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7293"/>
          <a:ext cx="838200" cy="1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58547</xdr:rowOff>
    </xdr:from>
    <xdr:to>
      <xdr:col>19</xdr:col>
      <xdr:colOff>177800</xdr:colOff>
      <xdr:row>58</xdr:row>
      <xdr:rowOff>16218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59747"/>
          <a:ext cx="889000" cy="30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58547</xdr:rowOff>
    </xdr:from>
    <xdr:to>
      <xdr:col>15</xdr:col>
      <xdr:colOff>50800</xdr:colOff>
      <xdr:row>57</xdr:row>
      <xdr:rowOff>162293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9747"/>
          <a:ext cx="889000" cy="2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162293</xdr:rowOff>
    </xdr:from>
    <xdr:to>
      <xdr:col>10</xdr:col>
      <xdr:colOff>114300</xdr:colOff>
      <xdr:row>59</xdr:row>
      <xdr:rowOff>138176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34943"/>
          <a:ext cx="889000" cy="3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13843</xdr:rowOff>
    </xdr:from>
    <xdr:to>
      <xdr:col>24</xdr:col>
      <xdr:colOff>114300</xdr:colOff>
      <xdr:row>57</xdr:row>
      <xdr:rowOff>115443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163720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136868</xdr:rowOff>
    </xdr:from>
    <xdr:to>
      <xdr:col>20</xdr:col>
      <xdr:colOff>38100</xdr:colOff>
      <xdr:row>58</xdr:row>
      <xdr:rowOff>67018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58145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7747</xdr:rowOff>
    </xdr:from>
    <xdr:to>
      <xdr:col>15</xdr:col>
      <xdr:colOff>101600</xdr:colOff>
      <xdr:row>56</xdr:row>
      <xdr:rowOff>109347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125874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111493</xdr:rowOff>
    </xdr:from>
    <xdr:to>
      <xdr:col>10</xdr:col>
      <xdr:colOff>165100</xdr:colOff>
      <xdr:row>58</xdr:row>
      <xdr:rowOff>41643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32770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87376</xdr:rowOff>
    </xdr:from>
    <xdr:to>
      <xdr:col>6</xdr:col>
      <xdr:colOff>38100</xdr:colOff>
      <xdr:row>60</xdr:row>
      <xdr:rowOff>17526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2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8653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45859</xdr:rowOff>
    </xdr:from>
    <xdr:to>
      <xdr:col>24</xdr:col>
      <xdr:colOff>63500</xdr:colOff>
      <xdr:row>78</xdr:row>
      <xdr:rowOff>52946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1895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3493</xdr:rowOff>
    </xdr:from>
    <xdr:to>
      <xdr:col>19</xdr:col>
      <xdr:colOff>177800</xdr:colOff>
      <xdr:row>78</xdr:row>
      <xdr:rowOff>52946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76593"/>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3493</xdr:rowOff>
    </xdr:from>
    <xdr:to>
      <xdr:col>15</xdr:col>
      <xdr:colOff>50800</xdr:colOff>
      <xdr:row>78</xdr:row>
      <xdr:rowOff>68187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76593"/>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54051</xdr:rowOff>
    </xdr:from>
    <xdr:to>
      <xdr:col>10</xdr:col>
      <xdr:colOff>114300</xdr:colOff>
      <xdr:row>78</xdr:row>
      <xdr:rowOff>68187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7151"/>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166509</xdr:rowOff>
    </xdr:from>
    <xdr:to>
      <xdr:col>24</xdr:col>
      <xdr:colOff>114300</xdr:colOff>
      <xdr:row>78</xdr:row>
      <xdr:rowOff>96659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144936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2146</xdr:rowOff>
    </xdr:from>
    <xdr:to>
      <xdr:col>20</xdr:col>
      <xdr:colOff>38100</xdr:colOff>
      <xdr:row>78</xdr:row>
      <xdr:rowOff>103746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94873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124143</xdr:rowOff>
    </xdr:from>
    <xdr:to>
      <xdr:col>15</xdr:col>
      <xdr:colOff>101600</xdr:colOff>
      <xdr:row>78</xdr:row>
      <xdr:rowOff>54293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45420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17387</xdr:rowOff>
    </xdr:from>
    <xdr:to>
      <xdr:col>10</xdr:col>
      <xdr:colOff>165100</xdr:colOff>
      <xdr:row>78</xdr:row>
      <xdr:rowOff>118987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110114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3251</xdr:rowOff>
    </xdr:from>
    <xdr:to>
      <xdr:col>6</xdr:col>
      <xdr:colOff>38100</xdr:colOff>
      <xdr:row>78</xdr:row>
      <xdr:rowOff>104851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95978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679</xdr:rowOff>
    </xdr:from>
    <xdr:to>
      <xdr:col>24</xdr:col>
      <xdr:colOff>63500</xdr:colOff>
      <xdr:row>95</xdr:row>
      <xdr:rowOff>165973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88429"/>
          <a:ext cx="838200" cy="16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165973</xdr:rowOff>
    </xdr:from>
    <xdr:to>
      <xdr:col>19</xdr:col>
      <xdr:colOff>177800</xdr:colOff>
      <xdr:row>96</xdr:row>
      <xdr:rowOff>132074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3723"/>
          <a:ext cx="889000" cy="1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91629</xdr:rowOff>
    </xdr:from>
    <xdr:to>
      <xdr:col>15</xdr:col>
      <xdr:colOff>50800</xdr:colOff>
      <xdr:row>96</xdr:row>
      <xdr:rowOff>132074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79379"/>
          <a:ext cx="889000" cy="2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91629</xdr:rowOff>
    </xdr:from>
    <xdr:to>
      <xdr:col>10</xdr:col>
      <xdr:colOff>114300</xdr:colOff>
      <xdr:row>97</xdr:row>
      <xdr:rowOff>149840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79379"/>
          <a:ext cx="889000" cy="40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121329</xdr:rowOff>
    </xdr:from>
    <xdr:to>
      <xdr:col>24</xdr:col>
      <xdr:colOff>114300</xdr:colOff>
      <xdr:row>95</xdr:row>
      <xdr:rowOff>51479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144206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8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115173</xdr:rowOff>
    </xdr:from>
    <xdr:to>
      <xdr:col>20</xdr:col>
      <xdr:colOff>38100</xdr:colOff>
      <xdr:row>96</xdr:row>
      <xdr:rowOff>45323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61850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7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81274</xdr:rowOff>
    </xdr:from>
    <xdr:to>
      <xdr:col>15</xdr:col>
      <xdr:colOff>101600</xdr:colOff>
      <xdr:row>97</xdr:row>
      <xdr:rowOff>11424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27951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3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40829</xdr:rowOff>
    </xdr:from>
    <xdr:to>
      <xdr:col>10</xdr:col>
      <xdr:colOff>165100</xdr:colOff>
      <xdr:row>95</xdr:row>
      <xdr:rowOff>142429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158956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0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99040</xdr:rowOff>
    </xdr:from>
    <xdr:to>
      <xdr:col>6</xdr:col>
      <xdr:colOff>38100</xdr:colOff>
      <xdr:row>98</xdr:row>
      <xdr:rowOff>29190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45717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0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164922</xdr:rowOff>
    </xdr:from>
    <xdr:to>
      <xdr:col>55</xdr:col>
      <xdr:colOff>0</xdr:colOff>
      <xdr:row>39</xdr:row>
      <xdr:rowOff>55410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80022"/>
          <a:ext cx="838200" cy="6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155435</xdr:rowOff>
    </xdr:from>
    <xdr:to>
      <xdr:col>50</xdr:col>
      <xdr:colOff>114300</xdr:colOff>
      <xdr:row>39</xdr:row>
      <xdr:rowOff>55410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70535"/>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155435</xdr:rowOff>
    </xdr:from>
    <xdr:to>
      <xdr:col>45</xdr:col>
      <xdr:colOff>177800</xdr:colOff>
      <xdr:row>39</xdr:row>
      <xdr:rowOff>59969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70535"/>
          <a:ext cx="889000" cy="7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126467</xdr:rowOff>
    </xdr:from>
    <xdr:to>
      <xdr:col>41</xdr:col>
      <xdr:colOff>50800</xdr:colOff>
      <xdr:row>39</xdr:row>
      <xdr:rowOff>59969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41417"/>
          <a:ext cx="889000" cy="13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114122</xdr:rowOff>
    </xdr:from>
    <xdr:to>
      <xdr:col>55</xdr:col>
      <xdr:colOff>50800</xdr:colOff>
      <xdr:row>39</xdr:row>
      <xdr:rowOff>44272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92549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6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4610</xdr:rowOff>
    </xdr:from>
    <xdr:to>
      <xdr:col>50</xdr:col>
      <xdr:colOff>165100</xdr:colOff>
      <xdr:row>39</xdr:row>
      <xdr:rowOff>106210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97337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104635</xdr:rowOff>
    </xdr:from>
    <xdr:to>
      <xdr:col>46</xdr:col>
      <xdr:colOff>38100</xdr:colOff>
      <xdr:row>39</xdr:row>
      <xdr:rowOff>34785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25912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9169</xdr:rowOff>
    </xdr:from>
    <xdr:to>
      <xdr:col>41</xdr:col>
      <xdr:colOff>101600</xdr:colOff>
      <xdr:row>39</xdr:row>
      <xdr:rowOff>110769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101896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75667</xdr:rowOff>
    </xdr:from>
    <xdr:to>
      <xdr:col>36</xdr:col>
      <xdr:colOff>165100</xdr:colOff>
      <xdr:row>32</xdr:row>
      <xdr:rowOff>5817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168394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28669</xdr:rowOff>
    </xdr:from>
    <xdr:to>
      <xdr:col>55</xdr:col>
      <xdr:colOff>0</xdr:colOff>
      <xdr:row>58</xdr:row>
      <xdr:rowOff>63599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58419"/>
          <a:ext cx="838200" cy="5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63599</xdr:rowOff>
    </xdr:from>
    <xdr:to>
      <xdr:col>50</xdr:col>
      <xdr:colOff>114300</xdr:colOff>
      <xdr:row>58</xdr:row>
      <xdr:rowOff>90345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00769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45540</xdr:rowOff>
    </xdr:from>
    <xdr:to>
      <xdr:col>45</xdr:col>
      <xdr:colOff>177800</xdr:colOff>
      <xdr:row>58</xdr:row>
      <xdr:rowOff>90345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75290"/>
          <a:ext cx="889000" cy="5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45540</xdr:rowOff>
    </xdr:from>
    <xdr:to>
      <xdr:col>41</xdr:col>
      <xdr:colOff>50800</xdr:colOff>
      <xdr:row>57</xdr:row>
      <xdr:rowOff>6266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75290"/>
          <a:ext cx="889000" cy="30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149319</xdr:rowOff>
    </xdr:from>
    <xdr:to>
      <xdr:col>55</xdr:col>
      <xdr:colOff>50800</xdr:colOff>
      <xdr:row>55</xdr:row>
      <xdr:rowOff>79469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127746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12799</xdr:rowOff>
    </xdr:from>
    <xdr:to>
      <xdr:col>50</xdr:col>
      <xdr:colOff>165100</xdr:colOff>
      <xdr:row>58</xdr:row>
      <xdr:rowOff>114399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39545</xdr:rowOff>
    </xdr:from>
    <xdr:to>
      <xdr:col>46</xdr:col>
      <xdr:colOff>38100</xdr:colOff>
      <xdr:row>58</xdr:row>
      <xdr:rowOff>141145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132272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7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166190</xdr:rowOff>
    </xdr:from>
    <xdr:to>
      <xdr:col>41</xdr:col>
      <xdr:colOff>101600</xdr:colOff>
      <xdr:row>55</xdr:row>
      <xdr:rowOff>96340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112867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126916</xdr:rowOff>
    </xdr:from>
    <xdr:to>
      <xdr:col>36</xdr:col>
      <xdr:colOff>165100</xdr:colOff>
      <xdr:row>57</xdr:row>
      <xdr:rowOff>57066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48193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2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28806</xdr:rowOff>
    </xdr:from>
    <xdr:to>
      <xdr:col>55</xdr:col>
      <xdr:colOff>0</xdr:colOff>
      <xdr:row>78</xdr:row>
      <xdr:rowOff>36647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01906"/>
          <a:ext cx="8382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36647</xdr:rowOff>
    </xdr:from>
    <xdr:to>
      <xdr:col>50</xdr:col>
      <xdr:colOff>114300</xdr:colOff>
      <xdr:row>78</xdr:row>
      <xdr:rowOff>56604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09747"/>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79921</xdr:rowOff>
    </xdr:from>
    <xdr:to>
      <xdr:col>45</xdr:col>
      <xdr:colOff>177800</xdr:colOff>
      <xdr:row>78</xdr:row>
      <xdr:rowOff>56604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767221"/>
          <a:ext cx="889000" cy="6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79921</xdr:rowOff>
    </xdr:from>
    <xdr:to>
      <xdr:col>41</xdr:col>
      <xdr:colOff>50800</xdr:colOff>
      <xdr:row>76</xdr:row>
      <xdr:rowOff>161395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767221"/>
          <a:ext cx="889000" cy="4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149456</xdr:rowOff>
    </xdr:from>
    <xdr:to>
      <xdr:col>55</xdr:col>
      <xdr:colOff>50800</xdr:colOff>
      <xdr:row>78</xdr:row>
      <xdr:rowOff>79606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64383</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157297</xdr:rowOff>
    </xdr:from>
    <xdr:to>
      <xdr:col>50</xdr:col>
      <xdr:colOff>165100</xdr:colOff>
      <xdr:row>78</xdr:row>
      <xdr:rowOff>87447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78574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5804</xdr:rowOff>
    </xdr:from>
    <xdr:to>
      <xdr:col>46</xdr:col>
      <xdr:colOff>38100</xdr:colOff>
      <xdr:row>78</xdr:row>
      <xdr:rowOff>107404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98531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29121</xdr:rowOff>
    </xdr:from>
    <xdr:to>
      <xdr:col>41</xdr:col>
      <xdr:colOff>101600</xdr:colOff>
      <xdr:row>74</xdr:row>
      <xdr:rowOff>130721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147248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110595</xdr:rowOff>
    </xdr:from>
    <xdr:to>
      <xdr:col>36</xdr:col>
      <xdr:colOff>165100</xdr:colOff>
      <xdr:row>77</xdr:row>
      <xdr:rowOff>40745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57271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91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104611</xdr:rowOff>
    </xdr:from>
    <xdr:to>
      <xdr:col>55</xdr:col>
      <xdr:colOff>0</xdr:colOff>
      <xdr:row>98</xdr:row>
      <xdr:rowOff>26009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78011"/>
          <a:ext cx="838200" cy="95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26009</xdr:rowOff>
    </xdr:from>
    <xdr:to>
      <xdr:col>50</xdr:col>
      <xdr:colOff>114300</xdr:colOff>
      <xdr:row>98</xdr:row>
      <xdr:rowOff>87122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28109"/>
          <a:ext cx="8890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87122</xdr:rowOff>
    </xdr:from>
    <xdr:to>
      <xdr:col>45</xdr:col>
      <xdr:colOff>177800</xdr:colOff>
      <xdr:row>98</xdr:row>
      <xdr:rowOff>164846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8922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137833</xdr:rowOff>
    </xdr:from>
    <xdr:to>
      <xdr:col>41</xdr:col>
      <xdr:colOff>50800</xdr:colOff>
      <xdr:row>98</xdr:row>
      <xdr:rowOff>164846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39933"/>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53811</xdr:rowOff>
    </xdr:from>
    <xdr:to>
      <xdr:col>55</xdr:col>
      <xdr:colOff>50800</xdr:colOff>
      <xdr:row>92</xdr:row>
      <xdr:rowOff>155411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76688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7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146659</xdr:rowOff>
    </xdr:from>
    <xdr:to>
      <xdr:col>50</xdr:col>
      <xdr:colOff>165100</xdr:colOff>
      <xdr:row>98</xdr:row>
      <xdr:rowOff>76809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67936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36322</xdr:rowOff>
    </xdr:from>
    <xdr:to>
      <xdr:col>46</xdr:col>
      <xdr:colOff>38100</xdr:colOff>
      <xdr:row>98</xdr:row>
      <xdr:rowOff>137922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129049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114046</xdr:rowOff>
    </xdr:from>
    <xdr:to>
      <xdr:col>41</xdr:col>
      <xdr:colOff>101600</xdr:colOff>
      <xdr:row>99</xdr:row>
      <xdr:rowOff>44196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35323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00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87033</xdr:rowOff>
    </xdr:from>
    <xdr:to>
      <xdr:col>36</xdr:col>
      <xdr:colOff>165100</xdr:colOff>
      <xdr:row>99</xdr:row>
      <xdr:rowOff>17183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8310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8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59499</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74599"/>
          <a:ext cx="838200" cy="15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3111</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89661"/>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8699</xdr:rowOff>
    </xdr:from>
    <xdr:to>
      <xdr:col>85</xdr:col>
      <xdr:colOff>177800</xdr:colOff>
      <xdr:row>38</xdr:row>
      <xdr:rowOff>110299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31576</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123761</xdr:rowOff>
    </xdr:from>
    <xdr:to>
      <xdr:col>67</xdr:col>
      <xdr:colOff>101600</xdr:colOff>
      <xdr:row>39</xdr:row>
      <xdr:rowOff>53911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45038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31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76036</xdr:rowOff>
    </xdr:from>
    <xdr:to>
      <xdr:col>85</xdr:col>
      <xdr:colOff>127000</xdr:colOff>
      <xdr:row>77</xdr:row>
      <xdr:rowOff>81121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77686"/>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65119</xdr:rowOff>
    </xdr:from>
    <xdr:to>
      <xdr:col>81</xdr:col>
      <xdr:colOff>50800</xdr:colOff>
      <xdr:row>77</xdr:row>
      <xdr:rowOff>81121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26676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65119</xdr:rowOff>
    </xdr:from>
    <xdr:to>
      <xdr:col>76</xdr:col>
      <xdr:colOff>114300</xdr:colOff>
      <xdr:row>77</xdr:row>
      <xdr:rowOff>118841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66769"/>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118841</xdr:rowOff>
    </xdr:from>
    <xdr:to>
      <xdr:col>71</xdr:col>
      <xdr:colOff>177800</xdr:colOff>
      <xdr:row>77</xdr:row>
      <xdr:rowOff>157331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20491"/>
          <a:ext cx="889000" cy="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25236</xdr:rowOff>
    </xdr:from>
    <xdr:to>
      <xdr:col>85</xdr:col>
      <xdr:colOff>177800</xdr:colOff>
      <xdr:row>77</xdr:row>
      <xdr:rowOff>126836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3663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2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30321</xdr:rowOff>
    </xdr:from>
    <xdr:to>
      <xdr:col>81</xdr:col>
      <xdr:colOff>101600</xdr:colOff>
      <xdr:row>77</xdr:row>
      <xdr:rowOff>131921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123048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14319</xdr:rowOff>
    </xdr:from>
    <xdr:to>
      <xdr:col>76</xdr:col>
      <xdr:colOff>165100</xdr:colOff>
      <xdr:row>77</xdr:row>
      <xdr:rowOff>115919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107046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68041</xdr:rowOff>
    </xdr:from>
    <xdr:to>
      <xdr:col>72</xdr:col>
      <xdr:colOff>38100</xdr:colOff>
      <xdr:row>77</xdr:row>
      <xdr:rowOff>169641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160768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106531</xdr:rowOff>
    </xdr:from>
    <xdr:to>
      <xdr:col>67</xdr:col>
      <xdr:colOff>101600</xdr:colOff>
      <xdr:row>78</xdr:row>
      <xdr:rowOff>36681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3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27808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4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67411</xdr:rowOff>
    </xdr:from>
    <xdr:to>
      <xdr:col>85</xdr:col>
      <xdr:colOff>127000</xdr:colOff>
      <xdr:row>98</xdr:row>
      <xdr:rowOff>73913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69511"/>
          <a:ext cx="8382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73913</xdr:rowOff>
    </xdr:from>
    <xdr:to>
      <xdr:col>81</xdr:col>
      <xdr:colOff>50800</xdr:colOff>
      <xdr:row>98</xdr:row>
      <xdr:rowOff>97320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76013"/>
          <a:ext cx="889000" cy="2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43193</xdr:rowOff>
    </xdr:from>
    <xdr:to>
      <xdr:col>76</xdr:col>
      <xdr:colOff>114300</xdr:colOff>
      <xdr:row>98</xdr:row>
      <xdr:rowOff>97320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845293"/>
          <a:ext cx="889000" cy="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43193</xdr:rowOff>
    </xdr:from>
    <xdr:to>
      <xdr:col>71</xdr:col>
      <xdr:colOff>177800</xdr:colOff>
      <xdr:row>98</xdr:row>
      <xdr:rowOff>132677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45293"/>
          <a:ext cx="889000" cy="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16611</xdr:rowOff>
    </xdr:from>
    <xdr:to>
      <xdr:col>85</xdr:col>
      <xdr:colOff>177800</xdr:colOff>
      <xdr:row>98</xdr:row>
      <xdr:rowOff>118211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166488</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23113</xdr:rowOff>
    </xdr:from>
    <xdr:to>
      <xdr:col>81</xdr:col>
      <xdr:colOff>101600</xdr:colOff>
      <xdr:row>98</xdr:row>
      <xdr:rowOff>124713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141240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46520</xdr:rowOff>
    </xdr:from>
    <xdr:to>
      <xdr:col>76</xdr:col>
      <xdr:colOff>165100</xdr:colOff>
      <xdr:row>98</xdr:row>
      <xdr:rowOff>148120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139247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163843</xdr:rowOff>
    </xdr:from>
    <xdr:to>
      <xdr:col>72</xdr:col>
      <xdr:colOff>38100</xdr:colOff>
      <xdr:row>98</xdr:row>
      <xdr:rowOff>93993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110520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5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81877</xdr:rowOff>
    </xdr:from>
    <xdr:to>
      <xdr:col>67</xdr:col>
      <xdr:colOff>101600</xdr:colOff>
      <xdr:row>99</xdr:row>
      <xdr:rowOff>12027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3154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109982</xdr:rowOff>
    </xdr:from>
    <xdr:to>
      <xdr:col>116</xdr:col>
      <xdr:colOff>63500</xdr:colOff>
      <xdr:row>34</xdr:row>
      <xdr:rowOff>128651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939282"/>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57802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01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109982</xdr:rowOff>
    </xdr:from>
    <xdr:to>
      <xdr:col>111</xdr:col>
      <xdr:colOff>177800</xdr:colOff>
      <xdr:row>34</xdr:row>
      <xdr:rowOff>170561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93928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27703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119507</xdr:rowOff>
    </xdr:from>
    <xdr:to>
      <xdr:col>107</xdr:col>
      <xdr:colOff>50800</xdr:colOff>
      <xdr:row>34</xdr:row>
      <xdr:rowOff>170561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777357"/>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163339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119507</xdr:rowOff>
    </xdr:from>
    <xdr:to>
      <xdr:col>102</xdr:col>
      <xdr:colOff>114300</xdr:colOff>
      <xdr:row>34</xdr:row>
      <xdr:rowOff>6350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777357"/>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77851</xdr:rowOff>
    </xdr:from>
    <xdr:to>
      <xdr:col>116</xdr:col>
      <xdr:colOff>114300</xdr:colOff>
      <xdr:row>35</xdr:row>
      <xdr:rowOff>8001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100728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59182</xdr:rowOff>
    </xdr:from>
    <xdr:to>
      <xdr:col>112</xdr:col>
      <xdr:colOff>38100</xdr:colOff>
      <xdr:row>34</xdr:row>
      <xdr:rowOff>160782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5859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119761</xdr:rowOff>
    </xdr:from>
    <xdr:to>
      <xdr:col>107</xdr:col>
      <xdr:colOff>101600</xdr:colOff>
      <xdr:row>35</xdr:row>
      <xdr:rowOff>49911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66438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2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68707</xdr:rowOff>
    </xdr:from>
    <xdr:to>
      <xdr:col>102</xdr:col>
      <xdr:colOff>165100</xdr:colOff>
      <xdr:row>33</xdr:row>
      <xdr:rowOff>170307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15384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127000</xdr:rowOff>
    </xdr:from>
    <xdr:to>
      <xdr:col>98</xdr:col>
      <xdr:colOff>38100</xdr:colOff>
      <xdr:row>34</xdr:row>
      <xdr:rowOff>57150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73677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23190</xdr:rowOff>
    </xdr:from>
    <xdr:to>
      <xdr:col>116</xdr:col>
      <xdr:colOff>63500</xdr:colOff>
      <xdr:row>56</xdr:row>
      <xdr:rowOff>25705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624390"/>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105258</xdr:rowOff>
    </xdr:from>
    <xdr:to>
      <xdr:col>111</xdr:col>
      <xdr:colOff>177800</xdr:colOff>
      <xdr:row>56</xdr:row>
      <xdr:rowOff>23190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535008"/>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105258</xdr:rowOff>
    </xdr:from>
    <xdr:to>
      <xdr:col>107</xdr:col>
      <xdr:colOff>50800</xdr:colOff>
      <xdr:row>56</xdr:row>
      <xdr:rowOff>19838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535008"/>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112192</xdr:rowOff>
    </xdr:from>
    <xdr:to>
      <xdr:col>102</xdr:col>
      <xdr:colOff>114300</xdr:colOff>
      <xdr:row>56</xdr:row>
      <xdr:rowOff>19838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541942"/>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146355</xdr:rowOff>
    </xdr:from>
    <xdr:to>
      <xdr:col>116</xdr:col>
      <xdr:colOff>114300</xdr:colOff>
      <xdr:row>56</xdr:row>
      <xdr:rowOff>76505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169232</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42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143840</xdr:rowOff>
    </xdr:from>
    <xdr:to>
      <xdr:col>112</xdr:col>
      <xdr:colOff>38100</xdr:colOff>
      <xdr:row>56</xdr:row>
      <xdr:rowOff>73990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90517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3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54458</xdr:rowOff>
    </xdr:from>
    <xdr:to>
      <xdr:col>107</xdr:col>
      <xdr:colOff>101600</xdr:colOff>
      <xdr:row>55</xdr:row>
      <xdr:rowOff>156058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4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1135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2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140488</xdr:rowOff>
    </xdr:from>
    <xdr:to>
      <xdr:col>102</xdr:col>
      <xdr:colOff>165100</xdr:colOff>
      <xdr:row>56</xdr:row>
      <xdr:rowOff>70638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5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87165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61392</xdr:rowOff>
    </xdr:from>
    <xdr:to>
      <xdr:col>98</xdr:col>
      <xdr:colOff>38100</xdr:colOff>
      <xdr:row>55</xdr:row>
      <xdr:rowOff>162992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4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8069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2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159542</xdr:rowOff>
    </xdr:from>
    <xdr:to>
      <xdr:col>116</xdr:col>
      <xdr:colOff>63500</xdr:colOff>
      <xdr:row>75</xdr:row>
      <xdr:rowOff>26863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46842"/>
          <a:ext cx="8382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26863</xdr:rowOff>
    </xdr:from>
    <xdr:to>
      <xdr:col>111</xdr:col>
      <xdr:colOff>177800</xdr:colOff>
      <xdr:row>75</xdr:row>
      <xdr:rowOff>99055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85613"/>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99055</xdr:rowOff>
    </xdr:from>
    <xdr:to>
      <xdr:col>107</xdr:col>
      <xdr:colOff>50800</xdr:colOff>
      <xdr:row>75</xdr:row>
      <xdr:rowOff>120086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5780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120086</xdr:rowOff>
    </xdr:from>
    <xdr:to>
      <xdr:col>102</xdr:col>
      <xdr:colOff>114300</xdr:colOff>
      <xdr:row>75</xdr:row>
      <xdr:rowOff>151588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7883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108742</xdr:rowOff>
    </xdr:from>
    <xdr:to>
      <xdr:col>116</xdr:col>
      <xdr:colOff>114300</xdr:colOff>
      <xdr:row>75</xdr:row>
      <xdr:rowOff>38892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87169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147513</xdr:rowOff>
    </xdr:from>
    <xdr:to>
      <xdr:col>112</xdr:col>
      <xdr:colOff>38100</xdr:colOff>
      <xdr:row>75</xdr:row>
      <xdr:rowOff>77663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68790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48255</xdr:rowOff>
    </xdr:from>
    <xdr:to>
      <xdr:col>107</xdr:col>
      <xdr:colOff>101600</xdr:colOff>
      <xdr:row>75</xdr:row>
      <xdr:rowOff>149854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166382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69286</xdr:rowOff>
    </xdr:from>
    <xdr:to>
      <xdr:col>102</xdr:col>
      <xdr:colOff>165100</xdr:colOff>
      <xdr:row>75</xdr:row>
      <xdr:rowOff>170886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100787</xdr:rowOff>
    </xdr:from>
    <xdr:to>
      <xdr:col>98</xdr:col>
      <xdr:colOff>38100</xdr:colOff>
      <xdr:row>76</xdr:row>
      <xdr:rowOff>30938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47464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住民一人当たりのコストが</a:t>
          </a:r>
          <a:r>
            <a:rPr kumimoji="1" lang="en-US" altLang="ja-JP" sz="1100">
              <a:solidFill>
                <a:schemeClr val="dk1"/>
              </a:solidFill>
              <a:effectLst/>
              <a:latin typeface="+mn-lt"/>
              <a:ea typeface="+mn-ea"/>
              <a:cs typeface="+mn-cs"/>
            </a:rPr>
            <a:t>65,946</a:t>
          </a:r>
          <a:r>
            <a:rPr kumimoji="1" lang="ja-JP" altLang="en-US" sz="1100">
              <a:solidFill>
                <a:schemeClr val="dk1"/>
              </a:solidFill>
              <a:effectLst/>
              <a:latin typeface="+mn-lt"/>
              <a:ea typeface="+mn-ea"/>
              <a:cs typeface="+mn-cs"/>
            </a:rPr>
            <a:t>円となっており、類似団体内平均、全国平均、神奈川県平均を下回っているが、</a:t>
          </a:r>
          <a:r>
            <a:rPr kumimoji="1" lang="ja-JP" altLang="ja-JP" sz="1100">
              <a:solidFill>
                <a:schemeClr val="dk1"/>
              </a:solidFill>
              <a:effectLst/>
              <a:latin typeface="+mn-lt"/>
              <a:ea typeface="+mn-ea"/>
              <a:cs typeface="+mn-cs"/>
            </a:rPr>
            <a:t>退職金の</a:t>
          </a:r>
          <a:r>
            <a:rPr kumimoji="1" lang="ja-JP" altLang="en-US" sz="1100">
              <a:solidFill>
                <a:schemeClr val="dk1"/>
              </a:solidFill>
              <a:effectLst/>
              <a:latin typeface="+mn-lt"/>
              <a:ea typeface="+mn-ea"/>
              <a:cs typeface="+mn-cs"/>
            </a:rPr>
            <a:t>増、会計年度職員への期末手当の支給</a:t>
          </a:r>
          <a:r>
            <a:rPr kumimoji="1" lang="ja-JP" altLang="ja-JP" sz="1100">
              <a:solidFill>
                <a:schemeClr val="dk1"/>
              </a:solidFill>
              <a:effectLst/>
              <a:latin typeface="+mn-lt"/>
              <a:ea typeface="+mn-ea"/>
              <a:cs typeface="+mn-cs"/>
            </a:rPr>
            <a:t>などに伴う職員給与費の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物件費については、住民一人当たりのコスト</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58,470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、類似団体内平均、全国平均、神奈川県平均を下回っているが、学校給食センターの運営に係る委託料や需用費の増額に加え、物価高騰対策経費の増加などもあり、増と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128,014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、類似団体内平均を上回っているものの、全国平均、神奈川県平均を下回っている。増減の要因としては、保育所運営費や児童手当などの子育て支援に係る扶助費の増などによる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については、住民一人当たりのコスト</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47,357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、類似団体内平均、全国平均、神奈川県平均を下回っているが、学校給食センターの建設があったことから増となった。</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256,549
250,199
67.83
111,362,703
107,390,503
3,087,710
54,066,753
53,899,036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8255</xdr:rowOff>
    </xdr:from>
    <xdr:to>
      <xdr:col>24</xdr:col>
      <xdr:colOff>63500</xdr:colOff>
      <xdr:row>37</xdr:row>
      <xdr:rowOff>96838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351905"/>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96838</xdr:rowOff>
    </xdr:from>
    <xdr:to>
      <xdr:col>19</xdr:col>
      <xdr:colOff>177800</xdr:colOff>
      <xdr:row>38</xdr:row>
      <xdr:rowOff>9684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6440488"/>
          <a:ext cx="8890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9684</xdr:rowOff>
    </xdr:from>
    <xdr:to>
      <xdr:col>15</xdr:col>
      <xdr:colOff>50800</xdr:colOff>
      <xdr:row>38</xdr:row>
      <xdr:rowOff>82550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6524784"/>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15399</xdr:rowOff>
    </xdr:from>
    <xdr:to>
      <xdr:col>10</xdr:col>
      <xdr:colOff>114300</xdr:colOff>
      <xdr:row>38</xdr:row>
      <xdr:rowOff>82550</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53049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69867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108443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3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128905</xdr:rowOff>
    </xdr:from>
    <xdr:to>
      <xdr:col>24</xdr:col>
      <xdr:colOff>114300</xdr:colOff>
      <xdr:row>37</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107332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46038</xdr:rowOff>
    </xdr:from>
    <xdr:to>
      <xdr:col>20</xdr:col>
      <xdr:colOff>38100</xdr:colOff>
      <xdr:row>37</xdr:row>
      <xdr:rowOff>147638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130334</xdr:rowOff>
    </xdr:from>
    <xdr:to>
      <xdr:col>15</xdr:col>
      <xdr:colOff>101600</xdr:colOff>
      <xdr:row>38</xdr:row>
      <xdr:rowOff>60484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4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51611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56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31750</xdr:rowOff>
    </xdr:from>
    <xdr:to>
      <xdr:col>10</xdr:col>
      <xdr:colOff>165100</xdr:colOff>
      <xdr:row>38</xdr:row>
      <xdr:rowOff>133350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124477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136049</xdr:rowOff>
    </xdr:from>
    <xdr:to>
      <xdr:col>6</xdr:col>
      <xdr:colOff>38100</xdr:colOff>
      <xdr:row>38</xdr:row>
      <xdr:rowOff>66199</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4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57326</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657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166942</xdr:rowOff>
    </xdr:from>
    <xdr:to>
      <xdr:col>24</xdr:col>
      <xdr:colOff>63500</xdr:colOff>
      <xdr:row>59</xdr:row>
      <xdr:rowOff>64453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111042"/>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61519</xdr:rowOff>
    </xdr:from>
    <xdr:to>
      <xdr:col>19</xdr:col>
      <xdr:colOff>177800</xdr:colOff>
      <xdr:row>59</xdr:row>
      <xdr:rowOff>64453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177069"/>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23596</xdr:rowOff>
    </xdr:from>
    <xdr:to>
      <xdr:col>15</xdr:col>
      <xdr:colOff>50800</xdr:colOff>
      <xdr:row>59</xdr:row>
      <xdr:rowOff>61519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139146"/>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153048</xdr:rowOff>
    </xdr:from>
    <xdr:to>
      <xdr:col>10</xdr:col>
      <xdr:colOff>114300</xdr:colOff>
      <xdr:row>59</xdr:row>
      <xdr:rowOff>23596</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96998"/>
          <a:ext cx="889000" cy="12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116142</xdr:rowOff>
    </xdr:from>
    <xdr:to>
      <xdr:col>24</xdr:col>
      <xdr:colOff>114300</xdr:colOff>
      <xdr:row>59</xdr:row>
      <xdr:rowOff>46292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31069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13653</xdr:rowOff>
    </xdr:from>
    <xdr:to>
      <xdr:col>20</xdr:col>
      <xdr:colOff>38100</xdr:colOff>
      <xdr:row>59</xdr:row>
      <xdr:rowOff>115253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106380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2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10719</xdr:rowOff>
    </xdr:from>
    <xdr:to>
      <xdr:col>15</xdr:col>
      <xdr:colOff>101600</xdr:colOff>
      <xdr:row>59</xdr:row>
      <xdr:rowOff>112319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103446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144246</xdr:rowOff>
    </xdr:from>
    <xdr:to>
      <xdr:col>10</xdr:col>
      <xdr:colOff>165100</xdr:colOff>
      <xdr:row>59</xdr:row>
      <xdr:rowOff>74396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65523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102248</xdr:rowOff>
    </xdr:from>
    <xdr:to>
      <xdr:col>6</xdr:col>
      <xdr:colOff>38100</xdr:colOff>
      <xdr:row>52</xdr:row>
      <xdr:rowOff>32398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23525</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9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86843</xdr:rowOff>
    </xdr:from>
    <xdr:to>
      <xdr:col>24</xdr:col>
      <xdr:colOff>63500</xdr:colOff>
      <xdr:row>77</xdr:row>
      <xdr:rowOff>69990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17043"/>
          <a:ext cx="838200" cy="1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69990</xdr:rowOff>
    </xdr:from>
    <xdr:to>
      <xdr:col>19</xdr:col>
      <xdr:colOff>177800</xdr:colOff>
      <xdr:row>77</xdr:row>
      <xdr:rowOff>117387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71640"/>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69214</xdr:rowOff>
    </xdr:from>
    <xdr:to>
      <xdr:col>15</xdr:col>
      <xdr:colOff>50800</xdr:colOff>
      <xdr:row>77</xdr:row>
      <xdr:rowOff>117387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70864"/>
          <a:ext cx="889000" cy="4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69214</xdr:rowOff>
    </xdr:from>
    <xdr:to>
      <xdr:col>10</xdr:col>
      <xdr:colOff>114300</xdr:colOff>
      <xdr:row>79</xdr:row>
      <xdr:rowOff>31204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70864"/>
          <a:ext cx="889000" cy="3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36043</xdr:rowOff>
    </xdr:from>
    <xdr:to>
      <xdr:col>24</xdr:col>
      <xdr:colOff>114300</xdr:colOff>
      <xdr:row>76</xdr:row>
      <xdr:rowOff>137643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58920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1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19190</xdr:rowOff>
    </xdr:from>
    <xdr:to>
      <xdr:col>20</xdr:col>
      <xdr:colOff>38100</xdr:colOff>
      <xdr:row>77</xdr:row>
      <xdr:rowOff>120790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111917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1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66587</xdr:rowOff>
    </xdr:from>
    <xdr:to>
      <xdr:col>15</xdr:col>
      <xdr:colOff>101600</xdr:colOff>
      <xdr:row>77</xdr:row>
      <xdr:rowOff>168187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13264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4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18414</xdr:rowOff>
    </xdr:from>
    <xdr:to>
      <xdr:col>10</xdr:col>
      <xdr:colOff>165100</xdr:colOff>
      <xdr:row>77</xdr:row>
      <xdr:rowOff>120014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136541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99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151854</xdr:rowOff>
    </xdr:from>
    <xdr:to>
      <xdr:col>6</xdr:col>
      <xdr:colOff>38100</xdr:colOff>
      <xdr:row>79</xdr:row>
      <xdr:rowOff>82004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98531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0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134696</xdr:rowOff>
    </xdr:from>
    <xdr:to>
      <xdr:col>24</xdr:col>
      <xdr:colOff>63500</xdr:colOff>
      <xdr:row>98</xdr:row>
      <xdr:rowOff>161341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936796"/>
          <a:ext cx="8382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127927</xdr:rowOff>
    </xdr:from>
    <xdr:to>
      <xdr:col>19</xdr:col>
      <xdr:colOff>177800</xdr:colOff>
      <xdr:row>98</xdr:row>
      <xdr:rowOff>161341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930027"/>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127927</xdr:rowOff>
    </xdr:from>
    <xdr:to>
      <xdr:col>15</xdr:col>
      <xdr:colOff>50800</xdr:colOff>
      <xdr:row>98</xdr:row>
      <xdr:rowOff>156451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30027"/>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156451</xdr:rowOff>
    </xdr:from>
    <xdr:to>
      <xdr:col>10</xdr:col>
      <xdr:colOff>114300</xdr:colOff>
      <xdr:row>99</xdr:row>
      <xdr:rowOff>47574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58551"/>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83896</xdr:rowOff>
    </xdr:from>
    <xdr:to>
      <xdr:col>24</xdr:col>
      <xdr:colOff>114300</xdr:colOff>
      <xdr:row>99</xdr:row>
      <xdr:rowOff>14046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170273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8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110541</xdr:rowOff>
    </xdr:from>
    <xdr:to>
      <xdr:col>20</xdr:col>
      <xdr:colOff>38100</xdr:colOff>
      <xdr:row>99</xdr:row>
      <xdr:rowOff>40691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31818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0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77127</xdr:rowOff>
    </xdr:from>
    <xdr:to>
      <xdr:col>15</xdr:col>
      <xdr:colOff>101600</xdr:colOff>
      <xdr:row>99</xdr:row>
      <xdr:rowOff>7277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169854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105651</xdr:rowOff>
    </xdr:from>
    <xdr:to>
      <xdr:col>10</xdr:col>
      <xdr:colOff>165100</xdr:colOff>
      <xdr:row>99</xdr:row>
      <xdr:rowOff>35801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26928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0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168224</xdr:rowOff>
    </xdr:from>
    <xdr:to>
      <xdr:col>6</xdr:col>
      <xdr:colOff>38100</xdr:colOff>
      <xdr:row>99</xdr:row>
      <xdr:rowOff>98374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89501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6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149301</xdr:rowOff>
    </xdr:from>
    <xdr:to>
      <xdr:col>55</xdr:col>
      <xdr:colOff>0</xdr:colOff>
      <xdr:row>31</xdr:row>
      <xdr:rowOff>161188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46425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161188</xdr:rowOff>
    </xdr:from>
    <xdr:to>
      <xdr:col>50</xdr:col>
      <xdr:colOff>114300</xdr:colOff>
      <xdr:row>31</xdr:row>
      <xdr:rowOff>164846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7613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164846</xdr:rowOff>
    </xdr:from>
    <xdr:to>
      <xdr:col>45</xdr:col>
      <xdr:colOff>177800</xdr:colOff>
      <xdr:row>31</xdr:row>
      <xdr:rowOff>167589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7979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167589</xdr:rowOff>
    </xdr:from>
    <xdr:to>
      <xdr:col>41</xdr:col>
      <xdr:colOff>50800</xdr:colOff>
      <xdr:row>34</xdr:row>
      <xdr:rowOff>27229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482539"/>
          <a:ext cx="889000" cy="3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98501</xdr:rowOff>
    </xdr:from>
    <xdr:to>
      <xdr:col>55</xdr:col>
      <xdr:colOff>50800</xdr:colOff>
      <xdr:row>32</xdr:row>
      <xdr:rowOff>28651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4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121378</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2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110388</xdr:rowOff>
    </xdr:from>
    <xdr:to>
      <xdr:col>50</xdr:col>
      <xdr:colOff>165100</xdr:colOff>
      <xdr:row>32</xdr:row>
      <xdr:rowOff>40538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42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57065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20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114046</xdr:rowOff>
    </xdr:from>
    <xdr:to>
      <xdr:col>46</xdr:col>
      <xdr:colOff>38100</xdr:colOff>
      <xdr:row>32</xdr:row>
      <xdr:rowOff>44196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60723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116789</xdr:rowOff>
    </xdr:from>
    <xdr:to>
      <xdr:col>41</xdr:col>
      <xdr:colOff>101600</xdr:colOff>
      <xdr:row>32</xdr:row>
      <xdr:rowOff>46939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63466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0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147879</xdr:rowOff>
    </xdr:from>
    <xdr:to>
      <xdr:col>36</xdr:col>
      <xdr:colOff>165100</xdr:colOff>
      <xdr:row>34</xdr:row>
      <xdr:rowOff>78029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94556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580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92928</xdr:rowOff>
    </xdr:from>
    <xdr:to>
      <xdr:col>55</xdr:col>
      <xdr:colOff>0</xdr:colOff>
      <xdr:row>57</xdr:row>
      <xdr:rowOff>151907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65578"/>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92928</xdr:rowOff>
    </xdr:from>
    <xdr:to>
      <xdr:col>50</xdr:col>
      <xdr:colOff>114300</xdr:colOff>
      <xdr:row>57</xdr:row>
      <xdr:rowOff>149164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5578"/>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149164</xdr:rowOff>
    </xdr:from>
    <xdr:to>
      <xdr:col>45</xdr:col>
      <xdr:colOff>177800</xdr:colOff>
      <xdr:row>57</xdr:row>
      <xdr:rowOff>160045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1814"/>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147975</xdr:rowOff>
    </xdr:from>
    <xdr:to>
      <xdr:col>41</xdr:col>
      <xdr:colOff>50800</xdr:colOff>
      <xdr:row>57</xdr:row>
      <xdr:rowOff>160045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0625"/>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101107</xdr:rowOff>
    </xdr:from>
    <xdr:to>
      <xdr:col>55</xdr:col>
      <xdr:colOff>50800</xdr:colOff>
      <xdr:row>58</xdr:row>
      <xdr:rowOff>31257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79534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5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42128</xdr:rowOff>
    </xdr:from>
    <xdr:to>
      <xdr:col>50</xdr:col>
      <xdr:colOff>165100</xdr:colOff>
      <xdr:row>57</xdr:row>
      <xdr:rowOff>143728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134855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0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98364</xdr:rowOff>
    </xdr:from>
    <xdr:to>
      <xdr:col>46</xdr:col>
      <xdr:colOff>38100</xdr:colOff>
      <xdr:row>58</xdr:row>
      <xdr:rowOff>28514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19641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109245</xdr:rowOff>
    </xdr:from>
    <xdr:to>
      <xdr:col>41</xdr:col>
      <xdr:colOff>101600</xdr:colOff>
      <xdr:row>58</xdr:row>
      <xdr:rowOff>39395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30522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97175</xdr:rowOff>
    </xdr:from>
    <xdr:to>
      <xdr:col>36</xdr:col>
      <xdr:colOff>165100</xdr:colOff>
      <xdr:row>58</xdr:row>
      <xdr:rowOff>27325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18452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153416</xdr:rowOff>
    </xdr:from>
    <xdr:to>
      <xdr:col>55</xdr:col>
      <xdr:colOff>0</xdr:colOff>
      <xdr:row>74</xdr:row>
      <xdr:rowOff>156311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40716"/>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72796</xdr:rowOff>
    </xdr:from>
    <xdr:to>
      <xdr:col>50</xdr:col>
      <xdr:colOff>114300</xdr:colOff>
      <xdr:row>74</xdr:row>
      <xdr:rowOff>153416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588646"/>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29608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72796</xdr:rowOff>
    </xdr:from>
    <xdr:to>
      <xdr:col>45</xdr:col>
      <xdr:colOff>177800</xdr:colOff>
      <xdr:row>74</xdr:row>
      <xdr:rowOff>125222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588646"/>
          <a:ext cx="889000" cy="2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129108</xdr:rowOff>
    </xdr:from>
    <xdr:to>
      <xdr:col>41</xdr:col>
      <xdr:colOff>50800</xdr:colOff>
      <xdr:row>74</xdr:row>
      <xdr:rowOff>125222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644958"/>
          <a:ext cx="8890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105511</xdr:rowOff>
    </xdr:from>
    <xdr:to>
      <xdr:col>55</xdr:col>
      <xdr:colOff>50800</xdr:colOff>
      <xdr:row>75</xdr:row>
      <xdr:rowOff>35661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128388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64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102616</xdr:rowOff>
    </xdr:from>
    <xdr:to>
      <xdr:col>50</xdr:col>
      <xdr:colOff>165100</xdr:colOff>
      <xdr:row>75</xdr:row>
      <xdr:rowOff>32766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49293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5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21996</xdr:rowOff>
    </xdr:from>
    <xdr:to>
      <xdr:col>46</xdr:col>
      <xdr:colOff>38100</xdr:colOff>
      <xdr:row>73</xdr:row>
      <xdr:rowOff>123596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5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140123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74422</xdr:rowOff>
    </xdr:from>
    <xdr:to>
      <xdr:col>41</xdr:col>
      <xdr:colOff>101600</xdr:colOff>
      <xdr:row>75</xdr:row>
      <xdr:rowOff>4572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6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167149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78308</xdr:rowOff>
    </xdr:from>
    <xdr:to>
      <xdr:col>36</xdr:col>
      <xdr:colOff>165100</xdr:colOff>
      <xdr:row>74</xdr:row>
      <xdr:rowOff>8458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5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171035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31459</xdr:rowOff>
    </xdr:from>
    <xdr:to>
      <xdr:col>55</xdr:col>
      <xdr:colOff>0</xdr:colOff>
      <xdr:row>97</xdr:row>
      <xdr:rowOff>90528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2109"/>
          <a:ext cx="838200" cy="5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16805</xdr:rowOff>
    </xdr:from>
    <xdr:to>
      <xdr:col>50</xdr:col>
      <xdr:colOff>114300</xdr:colOff>
      <xdr:row>97</xdr:row>
      <xdr:rowOff>90528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47455"/>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100495</xdr:rowOff>
    </xdr:from>
    <xdr:to>
      <xdr:col>45</xdr:col>
      <xdr:colOff>177800</xdr:colOff>
      <xdr:row>97</xdr:row>
      <xdr:rowOff>16805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16795"/>
          <a:ext cx="889000" cy="4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100495</xdr:rowOff>
    </xdr:from>
    <xdr:to>
      <xdr:col>41</xdr:col>
      <xdr:colOff>50800</xdr:colOff>
      <xdr:row>96</xdr:row>
      <xdr:rowOff>4437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16795"/>
          <a:ext cx="889000" cy="2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152109</xdr:rowOff>
    </xdr:from>
    <xdr:to>
      <xdr:col>55</xdr:col>
      <xdr:colOff>50800</xdr:colOff>
      <xdr:row>97</xdr:row>
      <xdr:rowOff>82259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130536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39728</xdr:rowOff>
    </xdr:from>
    <xdr:to>
      <xdr:col>50</xdr:col>
      <xdr:colOff>165100</xdr:colOff>
      <xdr:row>97</xdr:row>
      <xdr:rowOff>141328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132455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137455</xdr:rowOff>
    </xdr:from>
    <xdr:to>
      <xdr:col>46</xdr:col>
      <xdr:colOff>38100</xdr:colOff>
      <xdr:row>97</xdr:row>
      <xdr:rowOff>67605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58732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49695</xdr:rowOff>
    </xdr:from>
    <xdr:to>
      <xdr:col>41</xdr:col>
      <xdr:colOff>101600</xdr:colOff>
      <xdr:row>94</xdr:row>
      <xdr:rowOff>151295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167822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125087</xdr:rowOff>
    </xdr:from>
    <xdr:to>
      <xdr:col>36</xdr:col>
      <xdr:colOff>165100</xdr:colOff>
      <xdr:row>96</xdr:row>
      <xdr:rowOff>55237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46364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171269</xdr:rowOff>
    </xdr:from>
    <xdr:to>
      <xdr:col>85</xdr:col>
      <xdr:colOff>127000</xdr:colOff>
      <xdr:row>37</xdr:row>
      <xdr:rowOff>22243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2019"/>
          <a:ext cx="838200" cy="1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18107</xdr:rowOff>
    </xdr:from>
    <xdr:to>
      <xdr:col>81</xdr:col>
      <xdr:colOff>50800</xdr:colOff>
      <xdr:row>37</xdr:row>
      <xdr:rowOff>22243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90307"/>
          <a:ext cx="889000" cy="17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18107</xdr:rowOff>
    </xdr:from>
    <xdr:to>
      <xdr:col>76</xdr:col>
      <xdr:colOff>114300</xdr:colOff>
      <xdr:row>36</xdr:row>
      <xdr:rowOff>99314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90307"/>
          <a:ext cx="8890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38028</xdr:rowOff>
    </xdr:from>
    <xdr:to>
      <xdr:col>71</xdr:col>
      <xdr:colOff>177800</xdr:colOff>
      <xdr:row>36</xdr:row>
      <xdr:rowOff>99314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10228"/>
          <a:ext cx="889000" cy="6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120469</xdr:rowOff>
    </xdr:from>
    <xdr:to>
      <xdr:col>85</xdr:col>
      <xdr:colOff>177800</xdr:colOff>
      <xdr:row>36</xdr:row>
      <xdr:rowOff>50619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98896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142893</xdr:rowOff>
    </xdr:from>
    <xdr:to>
      <xdr:col>81</xdr:col>
      <xdr:colOff>101600</xdr:colOff>
      <xdr:row>37</xdr:row>
      <xdr:rowOff>73043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64170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138757</xdr:rowOff>
    </xdr:from>
    <xdr:to>
      <xdr:col>76</xdr:col>
      <xdr:colOff>165100</xdr:colOff>
      <xdr:row>36</xdr:row>
      <xdr:rowOff>68907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85434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1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48514</xdr:rowOff>
    </xdr:from>
    <xdr:to>
      <xdr:col>72</xdr:col>
      <xdr:colOff>38100</xdr:colOff>
      <xdr:row>36</xdr:row>
      <xdr:rowOff>150114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158678</xdr:rowOff>
    </xdr:from>
    <xdr:to>
      <xdr:col>67</xdr:col>
      <xdr:colOff>101600</xdr:colOff>
      <xdr:row>36</xdr:row>
      <xdr:rowOff>88828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105355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64262</xdr:rowOff>
    </xdr:from>
    <xdr:to>
      <xdr:col>85</xdr:col>
      <xdr:colOff>127000</xdr:colOff>
      <xdr:row>56</xdr:row>
      <xdr:rowOff>6121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51112"/>
          <a:ext cx="838200" cy="4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6121</xdr:rowOff>
    </xdr:from>
    <xdr:to>
      <xdr:col>81</xdr:col>
      <xdr:colOff>50800</xdr:colOff>
      <xdr:row>56</xdr:row>
      <xdr:rowOff>43479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07321"/>
          <a:ext cx="8890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113335</xdr:rowOff>
    </xdr:from>
    <xdr:to>
      <xdr:col>76</xdr:col>
      <xdr:colOff>114300</xdr:colOff>
      <xdr:row>56</xdr:row>
      <xdr:rowOff>43479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43085"/>
          <a:ext cx="889000" cy="10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113335</xdr:rowOff>
    </xdr:from>
    <xdr:to>
      <xdr:col>71</xdr:col>
      <xdr:colOff>177800</xdr:colOff>
      <xdr:row>56</xdr:row>
      <xdr:rowOff>139853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43085"/>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13462</xdr:rowOff>
    </xdr:from>
    <xdr:to>
      <xdr:col>85</xdr:col>
      <xdr:colOff>177800</xdr:colOff>
      <xdr:row>53</xdr:row>
      <xdr:rowOff>115062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0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36339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5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126771</xdr:rowOff>
    </xdr:from>
    <xdr:to>
      <xdr:col>81</xdr:col>
      <xdr:colOff>101600</xdr:colOff>
      <xdr:row>56</xdr:row>
      <xdr:rowOff>56921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48048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164129</xdr:rowOff>
    </xdr:from>
    <xdr:to>
      <xdr:col>76</xdr:col>
      <xdr:colOff>165100</xdr:colOff>
      <xdr:row>56</xdr:row>
      <xdr:rowOff>94279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85406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62535</xdr:rowOff>
    </xdr:from>
    <xdr:to>
      <xdr:col>72</xdr:col>
      <xdr:colOff>38100</xdr:colOff>
      <xdr:row>55</xdr:row>
      <xdr:rowOff>164135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89053</xdr:rowOff>
    </xdr:from>
    <xdr:to>
      <xdr:col>67</xdr:col>
      <xdr:colOff>101600</xdr:colOff>
      <xdr:row>57</xdr:row>
      <xdr:rowOff>19203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59500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32600"/>
          <a:ext cx="8382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3111</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47661"/>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8700</xdr:rowOff>
    </xdr:from>
    <xdr:to>
      <xdr:col>85</xdr:col>
      <xdr:colOff>177800</xdr:colOff>
      <xdr:row>78</xdr:row>
      <xdr:rowOff>110300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31577</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3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123761</xdr:rowOff>
    </xdr:from>
    <xdr:to>
      <xdr:col>67</xdr:col>
      <xdr:colOff>101600</xdr:colOff>
      <xdr:row>79</xdr:row>
      <xdr:rowOff>53911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45038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8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76036</xdr:rowOff>
    </xdr:from>
    <xdr:to>
      <xdr:col>85</xdr:col>
      <xdr:colOff>127000</xdr:colOff>
      <xdr:row>97</xdr:row>
      <xdr:rowOff>81121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06686"/>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65119</xdr:rowOff>
    </xdr:from>
    <xdr:to>
      <xdr:col>81</xdr:col>
      <xdr:colOff>50800</xdr:colOff>
      <xdr:row>97</xdr:row>
      <xdr:rowOff>81121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9576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65119</xdr:rowOff>
    </xdr:from>
    <xdr:to>
      <xdr:col>76</xdr:col>
      <xdr:colOff>114300</xdr:colOff>
      <xdr:row>97</xdr:row>
      <xdr:rowOff>118841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5769"/>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118841</xdr:rowOff>
    </xdr:from>
    <xdr:to>
      <xdr:col>71</xdr:col>
      <xdr:colOff>177800</xdr:colOff>
      <xdr:row>97</xdr:row>
      <xdr:rowOff>157331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49491"/>
          <a:ext cx="889000" cy="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25236</xdr:rowOff>
    </xdr:from>
    <xdr:to>
      <xdr:col>85</xdr:col>
      <xdr:colOff>177800</xdr:colOff>
      <xdr:row>97</xdr:row>
      <xdr:rowOff>126836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3663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3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30321</xdr:rowOff>
    </xdr:from>
    <xdr:to>
      <xdr:col>81</xdr:col>
      <xdr:colOff>101600</xdr:colOff>
      <xdr:row>97</xdr:row>
      <xdr:rowOff>131921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14319</xdr:rowOff>
    </xdr:from>
    <xdr:to>
      <xdr:col>76</xdr:col>
      <xdr:colOff>165100</xdr:colOff>
      <xdr:row>97</xdr:row>
      <xdr:rowOff>115919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107046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68041</xdr:rowOff>
    </xdr:from>
    <xdr:to>
      <xdr:col>72</xdr:col>
      <xdr:colOff>38100</xdr:colOff>
      <xdr:row>97</xdr:row>
      <xdr:rowOff>169641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160768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106531</xdr:rowOff>
    </xdr:from>
    <xdr:to>
      <xdr:col>67</xdr:col>
      <xdr:colOff>101600</xdr:colOff>
      <xdr:row>98</xdr:row>
      <xdr:rowOff>36681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3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27808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119126</xdr:rowOff>
    </xdr:from>
    <xdr:to>
      <xdr:col>116</xdr:col>
      <xdr:colOff>63500</xdr:colOff>
      <xdr:row>38</xdr:row>
      <xdr:rowOff>128270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6342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125984</xdr:rowOff>
    </xdr:from>
    <xdr:to>
      <xdr:col>111</xdr:col>
      <xdr:colOff>177800</xdr:colOff>
      <xdr:row>38</xdr:row>
      <xdr:rowOff>128270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410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125984</xdr:rowOff>
    </xdr:from>
    <xdr:to>
      <xdr:col>107</xdr:col>
      <xdr:colOff>50800</xdr:colOff>
      <xdr:row>38</xdr:row>
      <xdr:rowOff>125984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41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123698</xdr:rowOff>
    </xdr:from>
    <xdr:to>
      <xdr:col>102</xdr:col>
      <xdr:colOff>114300</xdr:colOff>
      <xdr:row>38</xdr:row>
      <xdr:rowOff>125984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38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154703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983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77470</xdr:rowOff>
    </xdr:from>
    <xdr:to>
      <xdr:col>112</xdr:col>
      <xdr:colOff>38100</xdr:colOff>
      <xdr:row>39</xdr:row>
      <xdr:rowOff>7620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170197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75184</xdr:rowOff>
    </xdr:from>
    <xdr:to>
      <xdr:col>107</xdr:col>
      <xdr:colOff>101600</xdr:colOff>
      <xdr:row>39</xdr:row>
      <xdr:rowOff>5334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167911</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75184</xdr:rowOff>
    </xdr:from>
    <xdr:to>
      <xdr:col>102</xdr:col>
      <xdr:colOff>165100</xdr:colOff>
      <xdr:row>39</xdr:row>
      <xdr:rowOff>5334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167911</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83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165625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80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民生費については、</a:t>
          </a:r>
          <a:r>
            <a:rPr lang="ja-JP" altLang="en-US" sz="1100">
              <a:solidFill>
                <a:schemeClr val="dk1"/>
              </a:solidFill>
              <a:effectLst/>
              <a:latin typeface="+mn-lt"/>
              <a:ea typeface="+mn-ea"/>
              <a:cs typeface="+mn-cs"/>
            </a:rPr>
            <a:t>住民一人当たりのコストが</a:t>
          </a:r>
          <a:r>
            <a:rPr lang="en-US" altLang="ja-JP" sz="1100">
              <a:solidFill>
                <a:schemeClr val="dk1"/>
              </a:solidFill>
              <a:effectLst/>
              <a:latin typeface="+mn-lt"/>
              <a:ea typeface="+mn-ea"/>
              <a:cs typeface="+mn-cs"/>
            </a:rPr>
            <a:t>187,162</a:t>
          </a:r>
          <a:r>
            <a:rPr lang="ja-JP" altLang="en-US" sz="1100">
              <a:solidFill>
                <a:schemeClr val="dk1"/>
              </a:solidFill>
              <a:effectLst/>
              <a:latin typeface="+mn-lt"/>
              <a:ea typeface="+mn-ea"/>
              <a:cs typeface="+mn-cs"/>
            </a:rPr>
            <a:t>円となっており、類似団体内平均は上回っているが、全国平均、神奈川県平均を下回っている。</a:t>
          </a:r>
          <a:r>
            <a:rPr lang="ja-JP" altLang="ja-JP" sz="1100">
              <a:solidFill>
                <a:schemeClr val="dk1"/>
              </a:solidFill>
              <a:effectLst/>
              <a:latin typeface="+mn-lt"/>
              <a:ea typeface="+mn-ea"/>
              <a:cs typeface="+mn-cs"/>
            </a:rPr>
            <a:t>電力・ガス・食料品等価格高騰重点支援給付金給付</a:t>
          </a:r>
          <a:r>
            <a:rPr lang="ja-JP" altLang="en-US" sz="1100">
              <a:solidFill>
                <a:schemeClr val="dk1"/>
              </a:solidFill>
              <a:effectLst/>
              <a:latin typeface="+mn-lt"/>
              <a:ea typeface="+mn-ea"/>
              <a:cs typeface="+mn-cs"/>
            </a:rPr>
            <a:t>金の他、保育所運営費等扶助事業や児童手当事業などの影響により、</a:t>
          </a:r>
          <a:r>
            <a:rPr lang="ja-JP" altLang="ja-JP" sz="1100">
              <a:solidFill>
                <a:schemeClr val="dk1"/>
              </a:solidFill>
              <a:effectLst/>
              <a:latin typeface="+mn-lt"/>
              <a:ea typeface="+mn-ea"/>
              <a:cs typeface="+mn-cs"/>
            </a:rPr>
            <a:t>増となった。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衛生費については、住民一人当たりのコストが</a:t>
          </a:r>
          <a:r>
            <a:rPr lang="en-US" altLang="ja-JP" sz="1100">
              <a:solidFill>
                <a:schemeClr val="dk1"/>
              </a:solidFill>
              <a:effectLst/>
              <a:latin typeface="+mn-lt"/>
              <a:ea typeface="+mn-ea"/>
              <a:cs typeface="+mn-cs"/>
            </a:rPr>
            <a:t>36,394</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類似団体内平均、全国平均、神奈川県平均を下回っているが、病院事業会計負担金などの影響により、増となった。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土木費については、住民一人当たりのコストが</a:t>
          </a:r>
          <a:r>
            <a:rPr lang="en-US" altLang="ja-JP" sz="1100">
              <a:solidFill>
                <a:schemeClr val="dk1"/>
              </a:solidFill>
              <a:effectLst/>
              <a:latin typeface="+mn-lt"/>
              <a:ea typeface="+mn-ea"/>
              <a:cs typeface="+mn-cs"/>
            </a:rPr>
            <a:t>32,235</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類似団体内平均、全国平均、神奈川県平均を下回っているが、道路施設改修事業（繰越明許）やツインシティ整備推進事業（繰越明許）の影響により、増となった。</a:t>
          </a:r>
          <a:endParaRPr lang="ja-JP" altLang="ja-JP" sz="1400">
            <a:effectLst/>
          </a:endParaRPr>
        </a:p>
        <a:p>
          <a:pPr eaLnBrk="1" fontAlgn="auto" latinLnBrk="0" hangingPunct="1"/>
          <a:r>
            <a:rPr lang="ja-JP" altLang="en-US" sz="1100">
              <a:solidFill>
                <a:schemeClr val="dk1"/>
              </a:solidFill>
              <a:effectLst/>
              <a:latin typeface="+mn-lt"/>
              <a:ea typeface="+mn-ea"/>
              <a:cs typeface="+mn-cs"/>
            </a:rPr>
            <a:t>教育</a:t>
          </a:r>
          <a:r>
            <a:rPr lang="ja-JP" altLang="ja-JP" sz="1100">
              <a:solidFill>
                <a:schemeClr val="dk1"/>
              </a:solidFill>
              <a:effectLst/>
              <a:latin typeface="+mn-lt"/>
              <a:ea typeface="+mn-ea"/>
              <a:cs typeface="+mn-cs"/>
            </a:rPr>
            <a:t>費については、住民一人当たりのコストが</a:t>
          </a:r>
          <a:r>
            <a:rPr lang="en-US" altLang="ja-JP" sz="1100">
              <a:solidFill>
                <a:schemeClr val="dk1"/>
              </a:solidFill>
              <a:effectLst/>
              <a:latin typeface="+mn-lt"/>
              <a:ea typeface="+mn-ea"/>
              <a:cs typeface="+mn-cs"/>
            </a:rPr>
            <a:t>72,960</a:t>
          </a:r>
          <a:r>
            <a:rPr lang="ja-JP" altLang="ja-JP" sz="1100">
              <a:solidFill>
                <a:schemeClr val="dk1"/>
              </a:solidFill>
              <a:effectLst/>
              <a:latin typeface="+mn-lt"/>
              <a:ea typeface="+mn-ea"/>
              <a:cs typeface="+mn-cs"/>
            </a:rPr>
            <a:t>円となっており、</a:t>
          </a:r>
          <a:r>
            <a:rPr lang="ja-JP" altLang="en-US" sz="1100">
              <a:solidFill>
                <a:schemeClr val="dk1"/>
              </a:solidFill>
              <a:effectLst/>
              <a:latin typeface="+mn-lt"/>
              <a:ea typeface="+mn-ea"/>
              <a:cs typeface="+mn-cs"/>
            </a:rPr>
            <a:t>類似団体内平均、全国平均を上回っているが、神奈川県平均を下回っている。増減の要因としては、学校給食センター運営事業の増などの影響による。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分母である標準財政規模は、前年度対比で約</a:t>
          </a:r>
          <a:r>
            <a:rPr kumimoji="1" lang="en-US" altLang="ja-JP" sz="1100">
              <a:solidFill>
                <a:sysClr val="windowText" lastClr="000000"/>
              </a:solidFill>
              <a:effectLst/>
              <a:latin typeface="+mn-lt"/>
              <a:ea typeface="+mn-ea"/>
              <a:cs typeface="+mn-cs"/>
            </a:rPr>
            <a:t>21.2</a:t>
          </a:r>
          <a:r>
            <a:rPr kumimoji="1" lang="ja-JP" altLang="ja-JP" sz="1100">
              <a:solidFill>
                <a:sysClr val="windowText" lastClr="000000"/>
              </a:solidFill>
              <a:effectLst/>
              <a:latin typeface="+mn-lt"/>
              <a:ea typeface="+mn-ea"/>
              <a:cs typeface="+mn-cs"/>
            </a:rPr>
            <a:t>億円増加し、約</a:t>
          </a:r>
          <a:r>
            <a:rPr kumimoji="1" lang="en-US" altLang="ja-JP" sz="1100">
              <a:solidFill>
                <a:sysClr val="windowText" lastClr="000000"/>
              </a:solidFill>
              <a:effectLst/>
              <a:latin typeface="+mn-lt"/>
              <a:ea typeface="+mn-ea"/>
              <a:cs typeface="+mn-cs"/>
            </a:rPr>
            <a:t>540.7</a:t>
          </a:r>
          <a:r>
            <a:rPr kumimoji="1" lang="ja-JP" altLang="ja-JP" sz="1100">
              <a:solidFill>
                <a:sysClr val="windowText" lastClr="000000"/>
              </a:solidFill>
              <a:effectLst/>
              <a:latin typeface="+mn-lt"/>
              <a:ea typeface="+mn-ea"/>
              <a:cs typeface="+mn-cs"/>
            </a:rPr>
            <a:t>億円となった。一方、分子である実質収支額は、前年度対比で約</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し、実質収支比率は</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0.4 </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財政調整基金残高は標準財政規模に占める割合が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％を超えているものの、</a:t>
          </a:r>
          <a:r>
            <a:rPr kumimoji="1" lang="ja-JP" altLang="en-US" sz="1100">
              <a:solidFill>
                <a:sysClr val="windowText" lastClr="000000"/>
              </a:solidFill>
              <a:effectLst/>
              <a:latin typeface="+mn-lt"/>
              <a:ea typeface="+mn-ea"/>
              <a:cs typeface="+mn-cs"/>
            </a:rPr>
            <a:t>社会経済状況による税収の変動や大規模災害などにより生じる年度間の財源の不均衡を調整するための備えとして</a:t>
          </a:r>
          <a:r>
            <a:rPr kumimoji="1" lang="ja-JP" altLang="ja-JP" sz="1100">
              <a:solidFill>
                <a:sysClr val="windowText" lastClr="000000"/>
              </a:solidFill>
              <a:effectLst/>
              <a:latin typeface="+mn-lt"/>
              <a:ea typeface="+mn-ea"/>
              <a:cs typeface="+mn-cs"/>
            </a:rPr>
            <a:t>一定額の基金残高は必要なため、今後も適正な規模の基金残高に努める。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年度決算については、病院事業会計については、職員の増員や人事院勧告に伴う給与費の増加に加えて、薬品費や診療材料費等が物価高騰の影響などにより黒字額が減少している。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111362703</v>
      </c>
      <c r="BO4" s="371"/>
      <c r="BP4" s="371"/>
      <c r="BQ4" s="371"/>
      <c r="BR4" s="371"/>
      <c r="BS4" s="371"/>
      <c r="BT4" s="371"/>
      <c r="BU4" s="372"/>
      <c r="BV4" s="370">
        <v>98732747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5.3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107390503</v>
      </c>
      <c r="BO5" s="408"/>
      <c r="BP5" s="408"/>
      <c r="BQ5" s="408"/>
      <c r="BR5" s="408"/>
      <c r="BS5" s="408"/>
      <c r="BT5" s="408"/>
      <c r="BU5" s="409"/>
      <c r="BV5" s="407">
        <v>95251774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96.7</v>
      </c>
      <c r="CU5" s="405"/>
      <c r="CV5" s="405"/>
      <c r="CW5" s="405"/>
      <c r="CX5" s="405"/>
      <c r="CY5" s="405"/>
      <c r="CZ5" s="405"/>
      <c r="DA5" s="406"/>
      <c r="DB5" s="404">
        <v>96.4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3972200</v>
      </c>
      <c r="BO6" s="408"/>
      <c r="BP6" s="408"/>
      <c r="BQ6" s="408"/>
      <c r="BR6" s="408"/>
      <c r="BS6" s="408"/>
      <c r="BT6" s="408"/>
      <c r="BU6" s="409"/>
      <c r="BV6" s="407">
        <v>3480973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96.8</v>
      </c>
      <c r="CU6" s="445"/>
      <c r="CV6" s="445"/>
      <c r="CW6" s="445"/>
      <c r="CX6" s="445"/>
      <c r="CY6" s="445"/>
      <c r="CZ6" s="445"/>
      <c r="DA6" s="446"/>
      <c r="DB6" s="444">
        <v>97.3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884490</v>
      </c>
      <c r="BO7" s="408"/>
      <c r="BP7" s="408"/>
      <c r="BQ7" s="408"/>
      <c r="BR7" s="408"/>
      <c r="BS7" s="408"/>
      <c r="BT7" s="408"/>
      <c r="BU7" s="409"/>
      <c r="BV7" s="407">
        <v>740276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54066753</v>
      </c>
      <c r="CU7" s="408"/>
      <c r="CV7" s="408"/>
      <c r="CW7" s="408"/>
      <c r="CX7" s="408"/>
      <c r="CY7" s="408"/>
      <c r="CZ7" s="408"/>
      <c r="DA7" s="409"/>
      <c r="DB7" s="407">
        <v>51946354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3087710</v>
      </c>
      <c r="BO8" s="408"/>
      <c r="BP8" s="408"/>
      <c r="BQ8" s="408"/>
      <c r="BR8" s="408"/>
      <c r="BS8" s="408"/>
      <c r="BT8" s="408"/>
      <c r="BU8" s="409"/>
      <c r="BV8" s="407">
        <v>2740697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0.95</v>
      </c>
      <c r="CU8" s="448"/>
      <c r="CV8" s="448"/>
      <c r="CW8" s="448"/>
      <c r="CX8" s="448"/>
      <c r="CY8" s="448"/>
      <c r="CZ8" s="448"/>
      <c r="DA8" s="449"/>
      <c r="DB8" s="447">
        <v>0.94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258422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347013</v>
      </c>
      <c r="BO9" s="408"/>
      <c r="BP9" s="408"/>
      <c r="BQ9" s="408"/>
      <c r="BR9" s="408"/>
      <c r="BS9" s="408"/>
      <c r="BT9" s="408"/>
      <c r="BU9" s="409"/>
      <c r="BV9" s="407">
        <v>-713772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258227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440126</v>
      </c>
      <c r="BO10" s="408"/>
      <c r="BP10" s="408"/>
      <c r="BQ10" s="408"/>
      <c r="BR10" s="408"/>
      <c r="BS10" s="408"/>
      <c r="BT10" s="408"/>
      <c r="BU10" s="409"/>
      <c r="BV10" s="407">
        <v>349743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256549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955838</v>
      </c>
      <c r="BO12" s="408"/>
      <c r="BP12" s="408"/>
      <c r="BQ12" s="408"/>
      <c r="BR12" s="408"/>
      <c r="BS12" s="408"/>
      <c r="BT12" s="408"/>
      <c r="BU12" s="409"/>
      <c r="BV12" s="407">
        <v>86153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250199</v>
      </c>
      <c r="S13" s="492"/>
      <c r="T13" s="492"/>
      <c r="U13" s="492"/>
      <c r="V13" s="493"/>
      <c r="W13" s="423" t="s">
        <v>131</v>
      </c>
      <c r="X13" s="424"/>
      <c r="Y13" s="424"/>
      <c r="Z13" s="424"/>
      <c r="AA13" s="424"/>
      <c r="AB13" s="414"/>
      <c r="AC13" s="458">
        <v>1602</v>
      </c>
      <c r="AD13" s="459"/>
      <c r="AE13" s="459"/>
      <c r="AF13" s="459"/>
      <c r="AG13" s="501"/>
      <c r="AH13" s="458">
        <v>1720</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-168699</v>
      </c>
      <c r="BO13" s="408"/>
      <c r="BP13" s="408"/>
      <c r="BQ13" s="408"/>
      <c r="BR13" s="408"/>
      <c r="BS13" s="408"/>
      <c r="BT13" s="408"/>
      <c r="BU13" s="409"/>
      <c r="BV13" s="407">
        <v>-450182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256856</v>
      </c>
      <c r="S14" s="492"/>
      <c r="T14" s="492"/>
      <c r="U14" s="492"/>
      <c r="V14" s="493"/>
      <c r="W14" s="397"/>
      <c r="X14" s="398"/>
      <c r="Y14" s="398"/>
      <c r="Z14" s="398"/>
      <c r="AA14" s="398"/>
      <c r="AB14" s="387"/>
      <c r="AC14" s="494">
        <v>1.5</v>
      </c>
      <c r="AD14" s="495"/>
      <c r="AE14" s="495"/>
      <c r="AF14" s="495"/>
      <c r="AG14" s="496"/>
      <c r="AH14" s="494">
        <v>1.6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19.2</v>
      </c>
      <c r="CU14" s="506"/>
      <c r="CV14" s="506"/>
      <c r="CW14" s="506"/>
      <c r="CX14" s="506"/>
      <c r="CY14" s="506"/>
      <c r="CZ14" s="506"/>
      <c r="DA14" s="507"/>
      <c r="DB14" s="505">
        <v>14.5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250976</v>
      </c>
      <c r="S15" s="492"/>
      <c r="T15" s="492"/>
      <c r="U15" s="492"/>
      <c r="V15" s="493"/>
      <c r="W15" s="423" t="s">
        <v>137</v>
      </c>
      <c r="X15" s="424"/>
      <c r="Y15" s="424"/>
      <c r="Z15" s="424"/>
      <c r="AA15" s="424"/>
      <c r="AB15" s="414"/>
      <c r="AC15" s="458">
        <v>29027</v>
      </c>
      <c r="AD15" s="459"/>
      <c r="AE15" s="459"/>
      <c r="AF15" s="459"/>
      <c r="AG15" s="501"/>
      <c r="AH15" s="458">
        <v>30462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40625842</v>
      </c>
      <c r="BO15" s="371"/>
      <c r="BP15" s="371"/>
      <c r="BQ15" s="371"/>
      <c r="BR15" s="371"/>
      <c r="BS15" s="371"/>
      <c r="BT15" s="371"/>
      <c r="BU15" s="372"/>
      <c r="BV15" s="370">
        <v>38494900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27.1</v>
      </c>
      <c r="AD16" s="495"/>
      <c r="AE16" s="495"/>
      <c r="AF16" s="495"/>
      <c r="AG16" s="496"/>
      <c r="AH16" s="494">
        <v>28.8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42222546</v>
      </c>
      <c r="BO16" s="408"/>
      <c r="BP16" s="408"/>
      <c r="BQ16" s="408"/>
      <c r="BR16" s="408"/>
      <c r="BS16" s="408"/>
      <c r="BT16" s="408"/>
      <c r="BU16" s="409"/>
      <c r="BV16" s="407">
        <v>40702185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76406</v>
      </c>
      <c r="AD17" s="459"/>
      <c r="AE17" s="459"/>
      <c r="AF17" s="459"/>
      <c r="AG17" s="501"/>
      <c r="AH17" s="458">
        <v>73727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52059574</v>
      </c>
      <c r="BO17" s="408"/>
      <c r="BP17" s="408"/>
      <c r="BQ17" s="408"/>
      <c r="BR17" s="408"/>
      <c r="BS17" s="408"/>
      <c r="BT17" s="408"/>
      <c r="BU17" s="409"/>
      <c r="BV17" s="407">
        <v>49224638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67.83</v>
      </c>
      <c r="M18" s="531"/>
      <c r="N18" s="531"/>
      <c r="O18" s="531"/>
      <c r="P18" s="531"/>
      <c r="Q18" s="531"/>
      <c r="R18" s="532"/>
      <c r="S18" s="532"/>
      <c r="T18" s="532"/>
      <c r="U18" s="532"/>
      <c r="V18" s="533"/>
      <c r="W18" s="425"/>
      <c r="X18" s="426"/>
      <c r="Y18" s="426"/>
      <c r="Z18" s="426"/>
      <c r="AA18" s="426"/>
      <c r="AB18" s="417"/>
      <c r="AC18" s="534">
        <v>71.400000000000006</v>
      </c>
      <c r="AD18" s="535"/>
      <c r="AE18" s="535"/>
      <c r="AF18" s="535"/>
      <c r="AG18" s="536"/>
      <c r="AH18" s="534">
        <v>69.599999999999994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54855858</v>
      </c>
      <c r="BO18" s="408"/>
      <c r="BP18" s="408"/>
      <c r="BQ18" s="408"/>
      <c r="BR18" s="408"/>
      <c r="BS18" s="408"/>
      <c r="BT18" s="408"/>
      <c r="BU18" s="409"/>
      <c r="BV18" s="407">
        <v>52077289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68723499</v>
      </c>
      <c r="BO19" s="408"/>
      <c r="BP19" s="408"/>
      <c r="BQ19" s="408"/>
      <c r="BR19" s="408"/>
      <c r="BS19" s="408"/>
      <c r="BT19" s="408"/>
      <c r="BU19" s="409"/>
      <c r="BV19" s="407">
        <v>65651451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112191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53899036</v>
      </c>
      <c r="BO22" s="371"/>
      <c r="BP22" s="371"/>
      <c r="BQ22" s="371"/>
      <c r="BR22" s="371"/>
      <c r="BS22" s="371"/>
      <c r="BT22" s="371"/>
      <c r="BU22" s="372"/>
      <c r="BV22" s="370">
        <v>52774569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33763495</v>
      </c>
      <c r="BO23" s="408"/>
      <c r="BP23" s="408"/>
      <c r="BQ23" s="408"/>
      <c r="BR23" s="408"/>
      <c r="BS23" s="408"/>
      <c r="BT23" s="408"/>
      <c r="BU23" s="409"/>
      <c r="BV23" s="407">
        <v>31943050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9970</v>
      </c>
      <c r="R24" s="459"/>
      <c r="S24" s="459"/>
      <c r="T24" s="459"/>
      <c r="U24" s="459"/>
      <c r="V24" s="501"/>
      <c r="W24" s="553"/>
      <c r="X24" s="554"/>
      <c r="Y24" s="555"/>
      <c r="Z24" s="457" t="s">
        <v>162</v>
      </c>
      <c r="AA24" s="437"/>
      <c r="AB24" s="437"/>
      <c r="AC24" s="437"/>
      <c r="AD24" s="437"/>
      <c r="AE24" s="437"/>
      <c r="AF24" s="437"/>
      <c r="AG24" s="438"/>
      <c r="AH24" s="458">
        <v>1682</v>
      </c>
      <c r="AI24" s="459"/>
      <c r="AJ24" s="459"/>
      <c r="AK24" s="459"/>
      <c r="AL24" s="501"/>
      <c r="AM24" s="458">
        <v>5644792</v>
      </c>
      <c r="AN24" s="459"/>
      <c r="AO24" s="459"/>
      <c r="AP24" s="459"/>
      <c r="AQ24" s="459"/>
      <c r="AR24" s="501"/>
      <c r="AS24" s="458">
        <v>3356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35820782</v>
      </c>
      <c r="BO24" s="408"/>
      <c r="BP24" s="408"/>
      <c r="BQ24" s="408"/>
      <c r="BR24" s="408"/>
      <c r="BS24" s="408"/>
      <c r="BT24" s="408"/>
      <c r="BU24" s="409"/>
      <c r="BV24" s="407">
        <v>32912845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8290</v>
      </c>
      <c r="R25" s="459"/>
      <c r="S25" s="459"/>
      <c r="T25" s="459"/>
      <c r="U25" s="459"/>
      <c r="V25" s="501"/>
      <c r="W25" s="553"/>
      <c r="X25" s="554"/>
      <c r="Y25" s="555"/>
      <c r="Z25" s="457" t="s">
        <v>165</v>
      </c>
      <c r="AA25" s="437"/>
      <c r="AB25" s="437"/>
      <c r="AC25" s="437"/>
      <c r="AD25" s="437"/>
      <c r="AE25" s="437"/>
      <c r="AF25" s="437"/>
      <c r="AG25" s="438"/>
      <c r="AH25" s="458">
        <v>266</v>
      </c>
      <c r="AI25" s="459"/>
      <c r="AJ25" s="459"/>
      <c r="AK25" s="459"/>
      <c r="AL25" s="501"/>
      <c r="AM25" s="458">
        <v>905996</v>
      </c>
      <c r="AN25" s="459"/>
      <c r="AO25" s="459"/>
      <c r="AP25" s="459"/>
      <c r="AQ25" s="459"/>
      <c r="AR25" s="501"/>
      <c r="AS25" s="458">
        <v>3406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40153977</v>
      </c>
      <c r="BO25" s="371"/>
      <c r="BP25" s="371"/>
      <c r="BQ25" s="371"/>
      <c r="BR25" s="371"/>
      <c r="BS25" s="371"/>
      <c r="BT25" s="371"/>
      <c r="BU25" s="372"/>
      <c r="BV25" s="370">
        <v>44537057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7260</v>
      </c>
      <c r="R26" s="459"/>
      <c r="S26" s="459"/>
      <c r="T26" s="459"/>
      <c r="U26" s="459"/>
      <c r="V26" s="501"/>
      <c r="W26" s="553"/>
      <c r="X26" s="554"/>
      <c r="Y26" s="555"/>
      <c r="Z26" s="457" t="s">
        <v>168</v>
      </c>
      <c r="AA26" s="559"/>
      <c r="AB26" s="559"/>
      <c r="AC26" s="559"/>
      <c r="AD26" s="559"/>
      <c r="AE26" s="559"/>
      <c r="AF26" s="559"/>
      <c r="AG26" s="560"/>
      <c r="AH26" s="458">
        <v>198</v>
      </c>
      <c r="AI26" s="459"/>
      <c r="AJ26" s="459"/>
      <c r="AK26" s="459"/>
      <c r="AL26" s="501"/>
      <c r="AM26" s="458">
        <v>711612</v>
      </c>
      <c r="AN26" s="459"/>
      <c r="AO26" s="459"/>
      <c r="AP26" s="459"/>
      <c r="AQ26" s="459"/>
      <c r="AR26" s="501"/>
      <c r="AS26" s="458">
        <v>3594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550000</v>
      </c>
      <c r="BO26" s="408"/>
      <c r="BP26" s="408"/>
      <c r="BQ26" s="408"/>
      <c r="BR26" s="408"/>
      <c r="BS26" s="408"/>
      <c r="BT26" s="408"/>
      <c r="BU26" s="409"/>
      <c r="BV26" s="407">
        <v>500000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6150</v>
      </c>
      <c r="R27" s="459"/>
      <c r="S27" s="459"/>
      <c r="T27" s="459"/>
      <c r="U27" s="459"/>
      <c r="V27" s="501"/>
      <c r="W27" s="553"/>
      <c r="X27" s="554"/>
      <c r="Y27" s="555"/>
      <c r="Z27" s="457" t="s">
        <v>171</v>
      </c>
      <c r="AA27" s="437"/>
      <c r="AB27" s="437"/>
      <c r="AC27" s="437"/>
      <c r="AD27" s="437"/>
      <c r="AE27" s="437"/>
      <c r="AF27" s="437"/>
      <c r="AG27" s="438"/>
      <c r="AH27" s="458">
        <v>23</v>
      </c>
      <c r="AI27" s="459"/>
      <c r="AJ27" s="459"/>
      <c r="AK27" s="459"/>
      <c r="AL27" s="501"/>
      <c r="AM27" s="458">
        <v>81080</v>
      </c>
      <c r="AN27" s="459"/>
      <c r="AO27" s="459"/>
      <c r="AP27" s="459"/>
      <c r="AQ27" s="459"/>
      <c r="AR27" s="501"/>
      <c r="AS27" s="458">
        <v>3525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6880499</v>
      </c>
      <c r="BO28" s="371"/>
      <c r="BP28" s="371"/>
      <c r="BQ28" s="371"/>
      <c r="BR28" s="371"/>
      <c r="BS28" s="371"/>
      <c r="BT28" s="371"/>
      <c r="BU28" s="372"/>
      <c r="BV28" s="370">
        <v>7396211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24</v>
      </c>
      <c r="M29" s="459"/>
      <c r="N29" s="459"/>
      <c r="O29" s="459"/>
      <c r="P29" s="501"/>
      <c r="Q29" s="458">
        <v>5020</v>
      </c>
      <c r="R29" s="459"/>
      <c r="S29" s="459"/>
      <c r="T29" s="459"/>
      <c r="U29" s="459"/>
      <c r="V29" s="501"/>
      <c r="W29" s="556"/>
      <c r="X29" s="557"/>
      <c r="Y29" s="558"/>
      <c r="Z29" s="457" t="s">
        <v>177</v>
      </c>
      <c r="AA29" s="437"/>
      <c r="AB29" s="437"/>
      <c r="AC29" s="437"/>
      <c r="AD29" s="437"/>
      <c r="AE29" s="437"/>
      <c r="AF29" s="437"/>
      <c r="AG29" s="438"/>
      <c r="AH29" s="458">
        <v>1705</v>
      </c>
      <c r="AI29" s="459"/>
      <c r="AJ29" s="459"/>
      <c r="AK29" s="459"/>
      <c r="AL29" s="501"/>
      <c r="AM29" s="458">
        <v>5725872</v>
      </c>
      <c r="AN29" s="459"/>
      <c r="AO29" s="459"/>
      <c r="AP29" s="459"/>
      <c r="AQ29" s="459"/>
      <c r="AR29" s="501"/>
      <c r="AS29" s="458">
        <v>3358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11540948</v>
      </c>
      <c r="BO30" s="527"/>
      <c r="BP30" s="527"/>
      <c r="BQ30" s="527"/>
      <c r="BR30" s="527"/>
      <c r="BS30" s="527"/>
      <c r="BT30" s="527"/>
      <c r="BU30" s="528"/>
      <c r="BV30" s="526">
        <v>11624054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競輪事業特別会計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水産物地方卸売市場事業特別会計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金目川水害予防組合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（公財）平塚市まちづくり財団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（公財）平塚市生きがい事業団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神奈川県後期高齢者医療広域連合（特別会計）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3KeaFZESgwkEsuwdE6lXU0Osf+E87qQi29EXlGEwEMpE4fcyG2Y8AVVudLwfmiaq66WJBkDop4QcWP2OM6/qWw==" saltValue="THRSpWYitJ96j33nEyE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536</v>
      </c>
      <c r="D34" s="1151"/>
      <c r="E34" s="1152"/>
      <c r="F34" s="32">
        <v>10.31</v>
      </c>
      <c r="G34" s="33">
        <v>15.08</v>
      </c>
      <c r="H34" s="33">
        <v>15.25</v>
      </c>
      <c r="I34" s="33">
        <v>11.8</v>
      </c>
      <c r="J34" s="34">
        <v>8.43</v>
      </c>
      <c r="K34" s="22"/>
      <c r="L34" s="22"/>
      <c r="M34" s="22"/>
      <c r="N34" s="22"/>
      <c r="O34" s="22"/>
      <c r="P34" s="22"/>
    </row>
    <row r="35" spans="1:16" ht="39" customHeight="1" x14ac:dyDescent="0.2">
      <c r="A35" s="22"/>
      <c r="B35" s="35"/>
      <c r="C35" s="1145" t="s">
        <v>537</v>
      </c>
      <c r="D35" s="1146"/>
      <c r="E35" s="1147"/>
      <c r="F35" s="36">
        <v>4.5599999999999996</v>
      </c>
      <c r="G35" s="37">
        <v>5.4</v>
      </c>
      <c r="H35" s="37">
        <v>6.3</v>
      </c>
      <c r="I35" s="37">
        <v>6.9</v>
      </c>
      <c r="J35" s="38">
        <v>6.53</v>
      </c>
      <c r="K35" s="22"/>
      <c r="L35" s="22"/>
      <c r="M35" s="22"/>
      <c r="N35" s="22"/>
      <c r="O35" s="22"/>
      <c r="P35" s="22"/>
    </row>
    <row r="36" spans="1:16" ht="39" customHeight="1" x14ac:dyDescent="0.2">
      <c r="A36" s="22"/>
      <c r="B36" s="35"/>
      <c r="C36" s="1145" t="s">
        <v>538</v>
      </c>
      <c r="D36" s="1146"/>
      <c r="E36" s="1147"/>
      <c r="F36" s="36">
        <v>6.14</v>
      </c>
      <c r="G36" s="37">
        <v>6.43</v>
      </c>
      <c r="H36" s="37">
        <v>6.78</v>
      </c>
      <c r="I36" s="37">
        <v>5.27</v>
      </c>
      <c r="J36" s="38">
        <v>5.71</v>
      </c>
      <c r="K36" s="22"/>
      <c r="L36" s="22"/>
      <c r="M36" s="22"/>
      <c r="N36" s="22"/>
      <c r="O36" s="22"/>
      <c r="P36" s="22"/>
    </row>
    <row r="37" spans="1:16" ht="39" customHeight="1" x14ac:dyDescent="0.2">
      <c r="A37" s="22"/>
      <c r="B37" s="35"/>
      <c r="C37" s="1145" t="s">
        <v>539</v>
      </c>
      <c r="D37" s="1146"/>
      <c r="E37" s="1147"/>
      <c r="F37" s="36">
        <v>1.58</v>
      </c>
      <c r="G37" s="37">
        <v>1.62</v>
      </c>
      <c r="H37" s="37">
        <v>1.91</v>
      </c>
      <c r="I37" s="37">
        <v>1.78</v>
      </c>
      <c r="J37" s="38">
        <v>1.27</v>
      </c>
      <c r="K37" s="22"/>
      <c r="L37" s="22"/>
      <c r="M37" s="22"/>
      <c r="N37" s="22"/>
      <c r="O37" s="22"/>
      <c r="P37" s="22"/>
    </row>
    <row r="38" spans="1:16" ht="39" customHeight="1" x14ac:dyDescent="0.2">
      <c r="A38" s="22"/>
      <c r="B38" s="35"/>
      <c r="C38" s="1145" t="s">
        <v>540</v>
      </c>
      <c r="D38" s="1146"/>
      <c r="E38" s="1147"/>
      <c r="F38" s="36">
        <v>0.53</v>
      </c>
      <c r="G38" s="37">
        <v>0.5</v>
      </c>
      <c r="H38" s="37">
        <v>0.23</v>
      </c>
      <c r="I38" s="37">
        <v>0.25</v>
      </c>
      <c r="J38" s="38">
        <v>0.86</v>
      </c>
      <c r="K38" s="22"/>
      <c r="L38" s="22"/>
      <c r="M38" s="22"/>
      <c r="N38" s="22"/>
      <c r="O38" s="22"/>
      <c r="P38" s="22"/>
    </row>
    <row r="39" spans="1:16" ht="39" customHeight="1" x14ac:dyDescent="0.2">
      <c r="A39" s="22"/>
      <c r="B39" s="35"/>
      <c r="C39" s="1145" t="s">
        <v>541</v>
      </c>
      <c r="D39" s="1146"/>
      <c r="E39" s="1147"/>
      <c r="F39" s="36">
        <v>1.07</v>
      </c>
      <c r="G39" s="37">
        <v>1.05</v>
      </c>
      <c r="H39" s="37">
        <v>1.1599999999999999</v>
      </c>
      <c r="I39" s="37">
        <v>0.84</v>
      </c>
      <c r="J39" s="38">
        <v>0.71</v>
      </c>
      <c r="K39" s="22"/>
      <c r="L39" s="22"/>
      <c r="M39" s="22"/>
      <c r="N39" s="22"/>
      <c r="O39" s="22"/>
      <c r="P39" s="22"/>
    </row>
    <row r="40" spans="1:16" ht="39" customHeight="1" x14ac:dyDescent="0.2">
      <c r="A40" s="22"/>
      <c r="B40" s="35"/>
      <c r="C40" s="1145" t="s">
        <v>542</v>
      </c>
      <c r="D40" s="1146"/>
      <c r="E40" s="1147"/>
      <c r="F40" s="36">
        <v>0.37</v>
      </c>
      <c r="G40" s="37">
        <v>0.44</v>
      </c>
      <c r="H40" s="37">
        <v>0.28000000000000003</v>
      </c>
      <c r="I40" s="37">
        <v>0.01</v>
      </c>
      <c r="J40" s="38">
        <v>0.18</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503</v>
      </c>
      <c r="G42" s="37" t="s">
        <v>503</v>
      </c>
      <c r="H42" s="37" t="s">
        <v>503</v>
      </c>
      <c r="I42" s="37" t="s">
        <v>503</v>
      </c>
      <c r="J42" s="38" t="s">
        <v>503</v>
      </c>
      <c r="K42" s="22"/>
      <c r="L42" s="22"/>
      <c r="M42" s="22"/>
      <c r="N42" s="22"/>
      <c r="O42" s="22"/>
      <c r="P42" s="22"/>
    </row>
    <row r="43" spans="1:16" ht="39" customHeight="1" thickBot="1" x14ac:dyDescent="0.25">
      <c r="A43" s="22"/>
      <c r="B43" s="40"/>
      <c r="C43" s="1148" t="s">
        <v>545</v>
      </c>
      <c r="D43" s="1149"/>
      <c r="E43" s="1150"/>
      <c r="F43" s="41" t="s">
        <v>503</v>
      </c>
      <c r="G43" s="42" t="s">
        <v>503</v>
      </c>
      <c r="H43" s="42" t="s">
        <v>503</v>
      </c>
      <c r="I43" s="42" t="s">
        <v>503</v>
      </c>
      <c r="J43" s="43" t="s">
        <v>503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J2tBDsPAzZNubc/u65C7Bi/rBvfZCSYhJLnr0RZKpxMQShN4JTLs9EFA+QjhnDgcn9IhCkkMGYjOPOTYnXebw==" saltValue="qmFIKgTUaiyU8Qq0jXzY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5488</v>
      </c>
      <c r="L45" s="60">
        <v>5811</v>
      </c>
      <c r="M45" s="60">
        <v>6237</v>
      </c>
      <c r="N45" s="60">
        <v>6177</v>
      </c>
      <c r="O45" s="61">
        <v>6214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503</v>
      </c>
      <c r="L46" s="64" t="s">
        <v>503</v>
      </c>
      <c r="M46" s="64" t="s">
        <v>503</v>
      </c>
      <c r="N46" s="64" t="s">
        <v>503</v>
      </c>
      <c r="O46" s="65" t="s">
        <v>503</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503</v>
      </c>
      <c r="L47" s="64" t="s">
        <v>503</v>
      </c>
      <c r="M47" s="64" t="s">
        <v>503</v>
      </c>
      <c r="N47" s="64" t="s">
        <v>503</v>
      </c>
      <c r="O47" s="65" t="s">
        <v>503</v>
      </c>
      <c r="P47" s="48"/>
      <c r="Q47" s="48"/>
      <c r="R47" s="48"/>
      <c r="S47" s="48"/>
      <c r="T47" s="48"/>
      <c r="U47" s="48"/>
    </row>
    <row r="48" spans="1:21" ht="30.75" customHeight="1" x14ac:dyDescent="0.2">
      <c r="A48" s="48"/>
      <c r="B48" s="1155"/>
      <c r="C48" s="1156"/>
      <c r="D48" s="62"/>
      <c r="E48" s="1161" t="s">
        <v>13</v>
      </c>
      <c r="F48" s="1161"/>
      <c r="G48" s="1161"/>
      <c r="H48" s="1161"/>
      <c r="I48" s="1161"/>
      <c r="J48" s="1162"/>
      <c r="K48" s="63">
        <v>2660</v>
      </c>
      <c r="L48" s="64">
        <v>2632</v>
      </c>
      <c r="M48" s="64">
        <v>2572</v>
      </c>
      <c r="N48" s="64">
        <v>2325</v>
      </c>
      <c r="O48" s="65">
        <v>2466</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503</v>
      </c>
      <c r="L49" s="64" t="s">
        <v>503</v>
      </c>
      <c r="M49" s="64" t="s">
        <v>503</v>
      </c>
      <c r="N49" s="64" t="s">
        <v>503</v>
      </c>
      <c r="O49" s="65" t="s">
        <v>503</v>
      </c>
      <c r="P49" s="48"/>
      <c r="Q49" s="48"/>
      <c r="R49" s="48"/>
      <c r="S49" s="48"/>
      <c r="T49" s="48"/>
      <c r="U49" s="48"/>
    </row>
    <row r="50" spans="1:21" ht="30.75" customHeight="1" x14ac:dyDescent="0.2">
      <c r="A50" s="48"/>
      <c r="B50" s="1155"/>
      <c r="C50" s="1156"/>
      <c r="D50" s="62"/>
      <c r="E50" s="1161" t="s">
        <v>15</v>
      </c>
      <c r="F50" s="1161"/>
      <c r="G50" s="1161"/>
      <c r="H50" s="1161"/>
      <c r="I50" s="1161"/>
      <c r="J50" s="1162"/>
      <c r="K50" s="63">
        <v>787</v>
      </c>
      <c r="L50" s="64">
        <v>421</v>
      </c>
      <c r="M50" s="64">
        <v>449</v>
      </c>
      <c r="N50" s="64">
        <v>463</v>
      </c>
      <c r="O50" s="65">
        <v>479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503</v>
      </c>
      <c r="L51" s="64" t="s">
        <v>503</v>
      </c>
      <c r="M51" s="64" t="s">
        <v>503</v>
      </c>
      <c r="N51" s="64" t="s">
        <v>503</v>
      </c>
      <c r="O51" s="65" t="s">
        <v>503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7358</v>
      </c>
      <c r="L52" s="64">
        <v>6419</v>
      </c>
      <c r="M52" s="64">
        <v>6786</v>
      </c>
      <c r="N52" s="64">
        <v>6882</v>
      </c>
      <c r="O52" s="65">
        <v>6805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1577</v>
      </c>
      <c r="L53" s="69">
        <v>2445</v>
      </c>
      <c r="M53" s="69">
        <v>2472</v>
      </c>
      <c r="N53" s="69">
        <v>2083</v>
      </c>
      <c r="O53" s="70">
        <v>2354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sheetData>
  <sheetProtection algorithmName="SHA-512" hashValue="DGrGWYQ4dS0mtuYOV56jGkukZF5eQOEC19/mV2s96IWx19WBBR7IndKRxAr2O9VW7Oqc+E3LuoIsnwyycV9Upg==" saltValue="8unYthMvzXh8X29bsh4j7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54928</v>
      </c>
      <c r="J41" s="344">
        <v>58495</v>
      </c>
      <c r="K41" s="344">
        <v>55396</v>
      </c>
      <c r="L41" s="344">
        <v>52775</v>
      </c>
      <c r="M41" s="345">
        <v>53899</v>
      </c>
    </row>
    <row r="42" spans="2:13" ht="27.75" customHeight="1" x14ac:dyDescent="0.2">
      <c r="B42" s="1186"/>
      <c r="C42" s="1187"/>
      <c r="D42" s="106"/>
      <c r="E42" s="1192" t="s">
        <v>32</v>
      </c>
      <c r="F42" s="1192"/>
      <c r="G42" s="1192"/>
      <c r="H42" s="1193"/>
      <c r="I42" s="346">
        <v>3624</v>
      </c>
      <c r="J42" s="347">
        <v>3422</v>
      </c>
      <c r="K42" s="347">
        <v>3181</v>
      </c>
      <c r="L42" s="347">
        <v>2675</v>
      </c>
      <c r="M42" s="348">
        <v>3025</v>
      </c>
    </row>
    <row r="43" spans="2:13" ht="27.75" customHeight="1" x14ac:dyDescent="0.2">
      <c r="B43" s="1186"/>
      <c r="C43" s="1187"/>
      <c r="D43" s="106"/>
      <c r="E43" s="1192" t="s">
        <v>33</v>
      </c>
      <c r="F43" s="1192"/>
      <c r="G43" s="1192"/>
      <c r="H43" s="1193"/>
      <c r="I43" s="346">
        <v>28657</v>
      </c>
      <c r="J43" s="347">
        <v>28067</v>
      </c>
      <c r="K43" s="347">
        <v>27019</v>
      </c>
      <c r="L43" s="347">
        <v>25848</v>
      </c>
      <c r="M43" s="348">
        <v>25170</v>
      </c>
    </row>
    <row r="44" spans="2:13" ht="27.75" customHeight="1" x14ac:dyDescent="0.2">
      <c r="B44" s="1186"/>
      <c r="C44" s="1187"/>
      <c r="D44" s="106"/>
      <c r="E44" s="1192" t="s">
        <v>34</v>
      </c>
      <c r="F44" s="1192"/>
      <c r="G44" s="1192"/>
      <c r="H44" s="1193"/>
      <c r="I44" s="346" t="s">
        <v>503</v>
      </c>
      <c r="J44" s="347" t="s">
        <v>503</v>
      </c>
      <c r="K44" s="347" t="s">
        <v>503</v>
      </c>
      <c r="L44" s="347" t="s">
        <v>503</v>
      </c>
      <c r="M44" s="348" t="s">
        <v>503</v>
      </c>
    </row>
    <row r="45" spans="2:13" ht="27.75" customHeight="1" x14ac:dyDescent="0.2">
      <c r="B45" s="1186"/>
      <c r="C45" s="1187"/>
      <c r="D45" s="106"/>
      <c r="E45" s="1192" t="s">
        <v>35</v>
      </c>
      <c r="F45" s="1192"/>
      <c r="G45" s="1192"/>
      <c r="H45" s="1193"/>
      <c r="I45" s="346">
        <v>12549</v>
      </c>
      <c r="J45" s="347">
        <v>12857</v>
      </c>
      <c r="K45" s="347">
        <v>13215</v>
      </c>
      <c r="L45" s="347">
        <v>13982</v>
      </c>
      <c r="M45" s="348">
        <v>14642</v>
      </c>
    </row>
    <row r="46" spans="2:13" ht="27.75" customHeight="1" x14ac:dyDescent="0.2">
      <c r="B46" s="1186"/>
      <c r="C46" s="1187"/>
      <c r="D46" s="107"/>
      <c r="E46" s="1192" t="s">
        <v>36</v>
      </c>
      <c r="F46" s="1192"/>
      <c r="G46" s="1192"/>
      <c r="H46" s="1193"/>
      <c r="I46" s="346" t="s">
        <v>503</v>
      </c>
      <c r="J46" s="347" t="s">
        <v>503</v>
      </c>
      <c r="K46" s="347" t="s">
        <v>503</v>
      </c>
      <c r="L46" s="347" t="s">
        <v>503</v>
      </c>
      <c r="M46" s="348" t="s">
        <v>503</v>
      </c>
    </row>
    <row r="47" spans="2:13" ht="27.75" customHeight="1" x14ac:dyDescent="0.2">
      <c r="B47" s="1186"/>
      <c r="C47" s="1187"/>
      <c r="D47" s="108"/>
      <c r="E47" s="1194" t="s">
        <v>37</v>
      </c>
      <c r="F47" s="1195"/>
      <c r="G47" s="1195"/>
      <c r="H47" s="1196"/>
      <c r="I47" s="346" t="s">
        <v>503</v>
      </c>
      <c r="J47" s="347" t="s">
        <v>503</v>
      </c>
      <c r="K47" s="347" t="s">
        <v>503</v>
      </c>
      <c r="L47" s="347" t="s">
        <v>503</v>
      </c>
      <c r="M47" s="348" t="s">
        <v>503</v>
      </c>
    </row>
    <row r="48" spans="2:13" ht="27.75" customHeight="1" x14ac:dyDescent="0.2">
      <c r="B48" s="1186"/>
      <c r="C48" s="1187"/>
      <c r="D48" s="106"/>
      <c r="E48" s="1192" t="s">
        <v>38</v>
      </c>
      <c r="F48" s="1192"/>
      <c r="G48" s="1192"/>
      <c r="H48" s="1193"/>
      <c r="I48" s="346" t="s">
        <v>503</v>
      </c>
      <c r="J48" s="347" t="s">
        <v>503</v>
      </c>
      <c r="K48" s="347" t="s">
        <v>503</v>
      </c>
      <c r="L48" s="347" t="s">
        <v>503</v>
      </c>
      <c r="M48" s="348" t="s">
        <v>503</v>
      </c>
    </row>
    <row r="49" spans="2:13" ht="27.75" customHeight="1" x14ac:dyDescent="0.2">
      <c r="B49" s="1188"/>
      <c r="C49" s="1189"/>
      <c r="D49" s="106"/>
      <c r="E49" s="1192" t="s">
        <v>39</v>
      </c>
      <c r="F49" s="1192"/>
      <c r="G49" s="1192"/>
      <c r="H49" s="1193"/>
      <c r="I49" s="346" t="s">
        <v>503</v>
      </c>
      <c r="J49" s="347" t="s">
        <v>503</v>
      </c>
      <c r="K49" s="347" t="s">
        <v>503</v>
      </c>
      <c r="L49" s="347" t="s">
        <v>503</v>
      </c>
      <c r="M49" s="348" t="s">
        <v>503</v>
      </c>
    </row>
    <row r="50" spans="2:13" ht="27.75" customHeight="1" x14ac:dyDescent="0.2">
      <c r="B50" s="1197" t="s">
        <v>40</v>
      </c>
      <c r="C50" s="1198"/>
      <c r="D50" s="109"/>
      <c r="E50" s="1192" t="s">
        <v>41</v>
      </c>
      <c r="F50" s="1192"/>
      <c r="G50" s="1192"/>
      <c r="H50" s="1193"/>
      <c r="I50" s="346">
        <v>17961</v>
      </c>
      <c r="J50" s="347">
        <v>21080</v>
      </c>
      <c r="K50" s="347">
        <v>21952</v>
      </c>
      <c r="L50" s="347">
        <v>25292</v>
      </c>
      <c r="M50" s="348">
        <v>25654</v>
      </c>
    </row>
    <row r="51" spans="2:13" ht="27.75" customHeight="1" x14ac:dyDescent="0.2">
      <c r="B51" s="1186"/>
      <c r="C51" s="1187"/>
      <c r="D51" s="106"/>
      <c r="E51" s="1192" t="s">
        <v>42</v>
      </c>
      <c r="F51" s="1192"/>
      <c r="G51" s="1192"/>
      <c r="H51" s="1193"/>
      <c r="I51" s="346">
        <v>19342</v>
      </c>
      <c r="J51" s="347">
        <v>17794</v>
      </c>
      <c r="K51" s="347">
        <v>16747</v>
      </c>
      <c r="L51" s="347">
        <v>16133</v>
      </c>
      <c r="M51" s="348">
        <v>18268</v>
      </c>
    </row>
    <row r="52" spans="2:13" ht="27.75" customHeight="1" x14ac:dyDescent="0.2">
      <c r="B52" s="1188"/>
      <c r="C52" s="1189"/>
      <c r="D52" s="106"/>
      <c r="E52" s="1192" t="s">
        <v>43</v>
      </c>
      <c r="F52" s="1192"/>
      <c r="G52" s="1192"/>
      <c r="H52" s="1193"/>
      <c r="I52" s="346">
        <v>53287</v>
      </c>
      <c r="J52" s="347">
        <v>52188</v>
      </c>
      <c r="K52" s="347">
        <v>49743</v>
      </c>
      <c r="L52" s="347">
        <v>46960</v>
      </c>
      <c r="M52" s="348">
        <v>43260</v>
      </c>
    </row>
    <row r="53" spans="2:13" ht="27.75" customHeight="1" thickBot="1" x14ac:dyDescent="0.25">
      <c r="B53" s="1199" t="s">
        <v>19</v>
      </c>
      <c r="C53" s="1200"/>
      <c r="D53" s="110"/>
      <c r="E53" s="1201" t="s">
        <v>44</v>
      </c>
      <c r="F53" s="1201"/>
      <c r="G53" s="1201"/>
      <c r="H53" s="1202"/>
      <c r="I53" s="349">
        <v>9168</v>
      </c>
      <c r="J53" s="350">
        <v>11779</v>
      </c>
      <c r="K53" s="350">
        <v>10369</v>
      </c>
      <c r="L53" s="350">
        <v>6894</v>
      </c>
      <c r="M53" s="351">
        <v>9554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o2EG9qLWXIS94AEDwCOIcmcqGchu1QmW7bvfBS1uBNCwVASFnb6Wn/sfvE7gmQ5JuEHnkXyJdRmDC/z1hIkPQ==" saltValue="O71I4gBy8+7zaYZeUuLu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7133</v>
      </c>
      <c r="G55" s="352">
        <v>7396</v>
      </c>
      <c r="H55" s="353">
        <v>6880</v>
      </c>
    </row>
    <row r="56" spans="2:8" ht="52.5" customHeight="1" x14ac:dyDescent="0.2">
      <c r="B56" s="122"/>
      <c r="C56" s="1213" t="s">
        <v>47</v>
      </c>
      <c r="D56" s="1213"/>
      <c r="E56" s="1214"/>
      <c r="F56" s="354" t="s">
        <v>503</v>
      </c>
      <c r="G56" s="354" t="s">
        <v>503</v>
      </c>
      <c r="H56" s="355" t="s">
        <v>503</v>
      </c>
    </row>
    <row r="57" spans="2:8" ht="53.25" customHeight="1" x14ac:dyDescent="0.2">
      <c r="B57" s="122"/>
      <c r="C57" s="1215" t="s">
        <v>48</v>
      </c>
      <c r="D57" s="1215"/>
      <c r="E57" s="1216"/>
      <c r="F57" s="356">
        <v>9136</v>
      </c>
      <c r="G57" s="356">
        <v>11624</v>
      </c>
      <c r="H57" s="357">
        <v>11541</v>
      </c>
    </row>
    <row r="58" spans="2:8" ht="45.75" customHeight="1" x14ac:dyDescent="0.2">
      <c r="B58" s="123"/>
      <c r="C58" s="1203" t="s">
        <v>557</v>
      </c>
      <c r="D58" s="1204"/>
      <c r="E58" s="1205"/>
      <c r="F58" s="358">
        <v>4868</v>
      </c>
      <c r="G58" s="358">
        <v>6023</v>
      </c>
      <c r="H58" s="359">
        <v>5935</v>
      </c>
    </row>
    <row r="59" spans="2:8" ht="45.75" customHeight="1" x14ac:dyDescent="0.2">
      <c r="B59" s="123"/>
      <c r="C59" s="1203" t="s">
        <v>558</v>
      </c>
      <c r="D59" s="1204"/>
      <c r="E59" s="1205"/>
      <c r="F59" s="358">
        <v>1700</v>
      </c>
      <c r="G59" s="358">
        <v>2528</v>
      </c>
      <c r="H59" s="359">
        <v>2625</v>
      </c>
    </row>
    <row r="60" spans="2:8" ht="45.75" customHeight="1" x14ac:dyDescent="0.2">
      <c r="B60" s="123"/>
      <c r="C60" s="1203" t="s">
        <v>559</v>
      </c>
      <c r="D60" s="1204"/>
      <c r="E60" s="1205"/>
      <c r="F60" s="358">
        <v>1314</v>
      </c>
      <c r="G60" s="358">
        <v>1796</v>
      </c>
      <c r="H60" s="359">
        <v>1697</v>
      </c>
    </row>
    <row r="61" spans="2:8" ht="45.75" customHeight="1" x14ac:dyDescent="0.2">
      <c r="B61" s="123"/>
      <c r="C61" s="1203" t="s">
        <v>560</v>
      </c>
      <c r="D61" s="1204"/>
      <c r="E61" s="1205"/>
      <c r="F61" s="358">
        <v>497</v>
      </c>
      <c r="G61" s="358">
        <v>498</v>
      </c>
      <c r="H61" s="359">
        <v>491</v>
      </c>
    </row>
    <row r="62" spans="2:8" ht="45.75" customHeight="1" thickBot="1" x14ac:dyDescent="0.25">
      <c r="B62" s="124"/>
      <c r="C62" s="1206" t="s">
        <v>561</v>
      </c>
      <c r="D62" s="1207"/>
      <c r="E62" s="1208"/>
      <c r="F62" s="360">
        <v>490</v>
      </c>
      <c r="G62" s="360">
        <v>490</v>
      </c>
      <c r="H62" s="361">
        <v>491</v>
      </c>
    </row>
    <row r="63" spans="2:8" ht="52.5" customHeight="1" thickBot="1" x14ac:dyDescent="0.25">
      <c r="B63" s="125"/>
      <c r="C63" s="1209" t="s">
        <v>49</v>
      </c>
      <c r="D63" s="1209"/>
      <c r="E63" s="1210"/>
      <c r="F63" s="362">
        <v>16269</v>
      </c>
      <c r="G63" s="362">
        <v>19020</v>
      </c>
      <c r="H63" s="363">
        <v>18421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vakaX8EI7UlA3kGx9BAUY7/xRFc4QaigEqYuN4YOrAqeq1fAuHfwenOAw95wtk5kPZfJRoj5QZHKJA3R4xosKQ==" saltValue="vW5b0az99/p7qQ6DwXdQ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33337</v>
      </c>
      <c r="E3" s="144"/>
      <c r="F3" s="145">
        <v>43261</v>
      </c>
      <c r="G3" s="146"/>
      <c r="H3" s="147"/>
    </row>
    <row r="4" spans="1:8" x14ac:dyDescent="0.2">
      <c r="A4" s="148"/>
      <c r="B4" s="149"/>
      <c r="C4" s="150"/>
      <c r="D4" s="151">
        <v>23474</v>
      </c>
      <c r="E4" s="152"/>
      <c r="F4" s="153">
        <v>24721</v>
      </c>
      <c r="G4" s="154"/>
      <c r="H4" s="155"/>
    </row>
    <row r="5" spans="1:8" x14ac:dyDescent="0.2">
      <c r="A5" s="136" t="s">
        <v>521</v>
      </c>
      <c r="B5" s="141"/>
      <c r="C5" s="142"/>
      <c r="D5" s="143">
        <v>46619</v>
      </c>
      <c r="E5" s="144"/>
      <c r="F5" s="145">
        <v>40626</v>
      </c>
      <c r="G5" s="146"/>
      <c r="H5" s="147"/>
    </row>
    <row r="6" spans="1:8" x14ac:dyDescent="0.2">
      <c r="A6" s="148"/>
      <c r="B6" s="149"/>
      <c r="C6" s="150"/>
      <c r="D6" s="151">
        <v>39348</v>
      </c>
      <c r="E6" s="152"/>
      <c r="F6" s="153">
        <v>24279</v>
      </c>
      <c r="G6" s="154"/>
      <c r="H6" s="155"/>
    </row>
    <row r="7" spans="1:8" x14ac:dyDescent="0.2">
      <c r="A7" s="136" t="s">
        <v>522</v>
      </c>
      <c r="B7" s="141"/>
      <c r="C7" s="142"/>
      <c r="D7" s="143">
        <v>22159</v>
      </c>
      <c r="E7" s="144"/>
      <c r="F7" s="145">
        <v>46133</v>
      </c>
      <c r="G7" s="146"/>
      <c r="H7" s="147"/>
    </row>
    <row r="8" spans="1:8" x14ac:dyDescent="0.2">
      <c r="A8" s="148"/>
      <c r="B8" s="149"/>
      <c r="C8" s="150"/>
      <c r="D8" s="151">
        <v>14248</v>
      </c>
      <c r="E8" s="152"/>
      <c r="F8" s="153">
        <v>27280</v>
      </c>
      <c r="G8" s="154"/>
      <c r="H8" s="155"/>
    </row>
    <row r="9" spans="1:8" x14ac:dyDescent="0.2">
      <c r="A9" s="136" t="s">
        <v>523</v>
      </c>
      <c r="B9" s="141"/>
      <c r="C9" s="142"/>
      <c r="D9" s="143">
        <v>23329</v>
      </c>
      <c r="E9" s="144"/>
      <c r="F9" s="145">
        <v>49174</v>
      </c>
      <c r="G9" s="146"/>
      <c r="H9" s="147"/>
    </row>
    <row r="10" spans="1:8" x14ac:dyDescent="0.2">
      <c r="A10" s="148"/>
      <c r="B10" s="149"/>
      <c r="C10" s="150"/>
      <c r="D10" s="151">
        <v>13380</v>
      </c>
      <c r="E10" s="152"/>
      <c r="F10" s="153">
        <v>29896</v>
      </c>
      <c r="G10" s="154"/>
      <c r="H10" s="155"/>
    </row>
    <row r="11" spans="1:8" x14ac:dyDescent="0.2">
      <c r="A11" s="136" t="s">
        <v>524</v>
      </c>
      <c r="B11" s="141"/>
      <c r="C11" s="142"/>
      <c r="D11" s="143">
        <v>47357</v>
      </c>
      <c r="E11" s="144"/>
      <c r="F11" s="145">
        <v>50636</v>
      </c>
      <c r="G11" s="146"/>
      <c r="H11" s="147"/>
    </row>
    <row r="12" spans="1:8" x14ac:dyDescent="0.2">
      <c r="A12" s="148"/>
      <c r="B12" s="149"/>
      <c r="C12" s="156"/>
      <c r="D12" s="151">
        <v>28603</v>
      </c>
      <c r="E12" s="152"/>
      <c r="F12" s="153">
        <v>31778</v>
      </c>
      <c r="G12" s="154"/>
      <c r="H12" s="155"/>
    </row>
    <row r="13" spans="1:8" x14ac:dyDescent="0.2">
      <c r="A13" s="136"/>
      <c r="B13" s="141"/>
      <c r="C13" s="157"/>
      <c r="D13" s="158">
        <v>34560</v>
      </c>
      <c r="E13" s="159"/>
      <c r="F13" s="160">
        <v>45966</v>
      </c>
      <c r="G13" s="161"/>
      <c r="H13" s="147"/>
    </row>
    <row r="14" spans="1:8" x14ac:dyDescent="0.2">
      <c r="A14" s="148"/>
      <c r="B14" s="149"/>
      <c r="C14" s="150"/>
      <c r="D14" s="151">
        <v>23811</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6.14</v>
      </c>
      <c r="C19" s="162">
        <f>ROUND(VALUE(SUBSTITUTE(実質収支比率等に係る経年分析!G$48,"▲","-")),2)</f>
        <v>6.43</v>
      </c>
      <c r="D19" s="162">
        <f>ROUND(VALUE(SUBSTITUTE(実質収支比率等に係る経年分析!H$48,"▲","-")),2)</f>
        <v>6.78</v>
      </c>
      <c r="E19" s="162">
        <f>ROUND(VALUE(SUBSTITUTE(実質収支比率等に係る経年分析!I$48,"▲","-")),2)</f>
        <v>5.28</v>
      </c>
      <c r="F19" s="162">
        <f>ROUND(VALUE(SUBSTITUTE(実質収支比率等に係る経年分析!J$48,"▲","-")),2)</f>
        <v>5.71</v>
      </c>
    </row>
    <row r="20" spans="1:11" x14ac:dyDescent="0.2">
      <c r="A20" s="162" t="s">
        <v>53</v>
      </c>
      <c r="B20" s="162">
        <f>ROUND(VALUE(SUBSTITUTE(実質収支比率等に係る経年分析!F$47,"▲","-")),2)</f>
        <v>13.46</v>
      </c>
      <c r="C20" s="162">
        <f>ROUND(VALUE(SUBSTITUTE(実質収支比率等に係る経年分析!G$47,"▲","-")),2)</f>
        <v>14.95</v>
      </c>
      <c r="D20" s="162">
        <f>ROUND(VALUE(SUBSTITUTE(実質収支比率等に係る経年分析!H$47,"▲","-")),2)</f>
        <v>14</v>
      </c>
      <c r="E20" s="162">
        <f>ROUND(VALUE(SUBSTITUTE(実質収支比率等に係る経年分析!I$47,"▲","-")),2)</f>
        <v>14.24</v>
      </c>
      <c r="F20" s="162">
        <f>ROUND(VALUE(SUBSTITUTE(実質収支比率等に係る経年分析!J$47,"▲","-")),2)</f>
        <v>12.73</v>
      </c>
    </row>
    <row r="21" spans="1:11" x14ac:dyDescent="0.2">
      <c r="A21" s="162" t="s">
        <v>54</v>
      </c>
      <c r="B21" s="162">
        <f>IF(ISNUMBER(VALUE(SUBSTITUTE(実質収支比率等に係る経年分析!F$49,"▲","-"))),ROUND(VALUE(SUBSTITUTE(実質収支比率等に係る経年分析!F$49,"▲","-")),2),NA())</f>
        <v>-2.29</v>
      </c>
      <c r="C21" s="162">
        <f>IF(ISNUMBER(VALUE(SUBSTITUTE(実質収支比率等に係る経年分析!G$49,"▲","-"))),ROUND(VALUE(SUBSTITUTE(実質収支比率等に係る経年分析!G$49,"▲","-")),2),NA())</f>
        <v>2.4500000000000002</v>
      </c>
      <c r="D21" s="162">
        <f>IF(ISNUMBER(VALUE(SUBSTITUTE(実質収支比率等に係る経年分析!H$49,"▲","-"))),ROUND(VALUE(SUBSTITUTE(実質収支比率等に係る経年分析!H$49,"▲","-")),2),NA())</f>
        <v>-0.83</v>
      </c>
      <c r="E21" s="162">
        <f>IF(ISNUMBER(VALUE(SUBSTITUTE(実質収支比率等に係る経年分析!I$49,"▲","-"))),ROUND(VALUE(SUBSTITUTE(実質収支比率等に係る経年分析!I$49,"▲","-")),2),NA())</f>
        <v>-0.87</v>
      </c>
      <c r="F21" s="162">
        <f>IF(ISNUMBER(VALUE(SUBSTITUTE(実質収支比率等に係る経年分析!J$49,"▲","-"))),ROUND(VALUE(SUBSTITUTE(実質収支比率等に係る経年分析!J$49,"▲","-")),2),NA())</f>
        <v>-0.31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水産物地方卸売市場事業特別会計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2">
      <c r="A31" s="163" t="str">
        <f>IF(連結実質赤字比率に係る赤字・黒字の構成分析!C$39="",NA(),連結実質赤字比率に係る赤字・黒字の構成分析!C$39)</f>
        <v>競輪事業特別会計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1.1599999999999999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0.71</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0.86</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6.14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5.71</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4.5599999999999996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6.53</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15.25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7358</v>
      </c>
      <c r="E42" s="164"/>
      <c r="F42" s="164"/>
      <c r="G42" s="164">
        <f>'実質公債費比率（分子）の構造'!L$52</f>
        <v>6419</v>
      </c>
      <c r="H42" s="164"/>
      <c r="I42" s="164"/>
      <c r="J42" s="164">
        <f>'実質公債費比率（分子）の構造'!M$52</f>
        <v>6786</v>
      </c>
      <c r="K42" s="164"/>
      <c r="L42" s="164"/>
      <c r="M42" s="164">
        <f>'実質公債費比率（分子）の構造'!N$52</f>
        <v>6882</v>
      </c>
      <c r="N42" s="164"/>
      <c r="O42" s="164"/>
      <c r="P42" s="164">
        <f>'実質公債費比率（分子）の構造'!O$52</f>
        <v>6805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787</v>
      </c>
      <c r="C44" s="164"/>
      <c r="D44" s="164"/>
      <c r="E44" s="164">
        <f>'実質公債費比率（分子）の構造'!L$50</f>
        <v>421</v>
      </c>
      <c r="F44" s="164"/>
      <c r="G44" s="164"/>
      <c r="H44" s="164">
        <f>'実質公債費比率（分子）の構造'!M$50</f>
        <v>449</v>
      </c>
      <c r="I44" s="164"/>
      <c r="J44" s="164"/>
      <c r="K44" s="164">
        <f>'実質公債費比率（分子）の構造'!N$50</f>
        <v>463</v>
      </c>
      <c r="L44" s="164"/>
      <c r="M44" s="164"/>
      <c r="N44" s="164">
        <f>'実質公債費比率（分子）の構造'!O$50</f>
        <v>479</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2660</v>
      </c>
      <c r="C46" s="164"/>
      <c r="D46" s="164"/>
      <c r="E46" s="164">
        <f>'実質公債費比率（分子）の構造'!L$48</f>
        <v>2632</v>
      </c>
      <c r="F46" s="164"/>
      <c r="G46" s="164"/>
      <c r="H46" s="164">
        <f>'実質公債費比率（分子）の構造'!M$48</f>
        <v>2572</v>
      </c>
      <c r="I46" s="164"/>
      <c r="J46" s="164"/>
      <c r="K46" s="164">
        <f>'実質公債費比率（分子）の構造'!N$48</f>
        <v>2325</v>
      </c>
      <c r="L46" s="164"/>
      <c r="M46" s="164"/>
      <c r="N46" s="164">
        <f>'実質公債費比率（分子）の構造'!O$48</f>
        <v>2466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5488</v>
      </c>
      <c r="C49" s="164"/>
      <c r="D49" s="164"/>
      <c r="E49" s="164">
        <f>'実質公債費比率（分子）の構造'!L$45</f>
        <v>5811</v>
      </c>
      <c r="F49" s="164"/>
      <c r="G49" s="164"/>
      <c r="H49" s="164">
        <f>'実質公債費比率（分子）の構造'!M$45</f>
        <v>6237</v>
      </c>
      <c r="I49" s="164"/>
      <c r="J49" s="164"/>
      <c r="K49" s="164">
        <f>'実質公債費比率（分子）の構造'!N$45</f>
        <v>6177</v>
      </c>
      <c r="L49" s="164"/>
      <c r="M49" s="164"/>
      <c r="N49" s="164">
        <f>'実質公債費比率（分子）の構造'!O$45</f>
        <v>6214</v>
      </c>
      <c r="O49" s="164"/>
      <c r="P49" s="164"/>
    </row>
    <row r="50" spans="1:16" x14ac:dyDescent="0.2">
      <c r="A50" s="164" t="s">
        <v>67</v>
      </c>
      <c r="B50" s="164" t="e">
        <f>NA()</f>
        <v>#N/A</v>
      </c>
      <c r="C50" s="164">
        <f>IF(ISNUMBER('実質公債費比率（分子）の構造'!K$53),'実質公債費比率（分子）の構造'!K$53,NA())</f>
        <v>1577</v>
      </c>
      <c r="D50" s="164" t="e">
        <f>NA()</f>
        <v>#N/A</v>
      </c>
      <c r="E50" s="164" t="e">
        <f>NA()</f>
        <v>#N/A</v>
      </c>
      <c r="F50" s="164">
        <f>IF(ISNUMBER('実質公債費比率（分子）の構造'!L$53),'実質公債費比率（分子）の構造'!L$53,NA())</f>
        <v>2445</v>
      </c>
      <c r="G50" s="164" t="e">
        <f>NA()</f>
        <v>#N/A</v>
      </c>
      <c r="H50" s="164" t="e">
        <f>NA()</f>
        <v>#N/A</v>
      </c>
      <c r="I50" s="164">
        <f>IF(ISNUMBER('実質公債費比率（分子）の構造'!M$53),'実質公債費比率（分子）の構造'!M$53,NA())</f>
        <v>2472</v>
      </c>
      <c r="J50" s="164" t="e">
        <f>NA()</f>
        <v>#N/A</v>
      </c>
      <c r="K50" s="164" t="e">
        <f>NA()</f>
        <v>#N/A</v>
      </c>
      <c r="L50" s="164">
        <f>IF(ISNUMBER('実質公債費比率（分子）の構造'!N$53),'実質公債費比率（分子）の構造'!N$53,NA())</f>
        <v>2083</v>
      </c>
      <c r="M50" s="164" t="e">
        <f>NA()</f>
        <v>#N/A</v>
      </c>
      <c r="N50" s="164" t="e">
        <f>NA()</f>
        <v>#N/A</v>
      </c>
      <c r="O50" s="164">
        <f>IF(ISNUMBER('実質公債費比率（分子）の構造'!O$53),'実質公債費比率（分子）の構造'!O$53,NA())</f>
        <v>2354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53287</v>
      </c>
      <c r="E56" s="163"/>
      <c r="F56" s="163"/>
      <c r="G56" s="163">
        <f>'将来負担比率（分子）の構造'!J$52</f>
        <v>52188</v>
      </c>
      <c r="H56" s="163"/>
      <c r="I56" s="163"/>
      <c r="J56" s="163">
        <f>'将来負担比率（分子）の構造'!K$52</f>
        <v>49743</v>
      </c>
      <c r="K56" s="163"/>
      <c r="L56" s="163"/>
      <c r="M56" s="163">
        <f>'将来負担比率（分子）の構造'!L$52</f>
        <v>46960</v>
      </c>
      <c r="N56" s="163"/>
      <c r="O56" s="163"/>
      <c r="P56" s="163">
        <f>'将来負担比率（分子）の構造'!M$52</f>
        <v>43260</v>
      </c>
    </row>
    <row r="57" spans="1:16" x14ac:dyDescent="0.2">
      <c r="A57" s="163" t="s">
        <v>42</v>
      </c>
      <c r="B57" s="163"/>
      <c r="C57" s="163"/>
      <c r="D57" s="163">
        <f>'将来負担比率（分子）の構造'!I$51</f>
        <v>19342</v>
      </c>
      <c r="E57" s="163"/>
      <c r="F57" s="163"/>
      <c r="G57" s="163">
        <f>'将来負担比率（分子）の構造'!J$51</f>
        <v>17794</v>
      </c>
      <c r="H57" s="163"/>
      <c r="I57" s="163"/>
      <c r="J57" s="163">
        <f>'将来負担比率（分子）の構造'!K$51</f>
        <v>16747</v>
      </c>
      <c r="K57" s="163"/>
      <c r="L57" s="163"/>
      <c r="M57" s="163">
        <f>'将来負担比率（分子）の構造'!L$51</f>
        <v>16133</v>
      </c>
      <c r="N57" s="163"/>
      <c r="O57" s="163"/>
      <c r="P57" s="163">
        <f>'将来負担比率（分子）の構造'!M$51</f>
        <v>18268</v>
      </c>
    </row>
    <row r="58" spans="1:16" x14ac:dyDescent="0.2">
      <c r="A58" s="163" t="s">
        <v>41</v>
      </c>
      <c r="B58" s="163"/>
      <c r="C58" s="163"/>
      <c r="D58" s="163">
        <f>'将来負担比率（分子）の構造'!I$50</f>
        <v>17961</v>
      </c>
      <c r="E58" s="163"/>
      <c r="F58" s="163"/>
      <c r="G58" s="163">
        <f>'将来負担比率（分子）の構造'!J$50</f>
        <v>21080</v>
      </c>
      <c r="H58" s="163"/>
      <c r="I58" s="163"/>
      <c r="J58" s="163">
        <f>'将来負担比率（分子）の構造'!K$50</f>
        <v>21952</v>
      </c>
      <c r="K58" s="163"/>
      <c r="L58" s="163"/>
      <c r="M58" s="163">
        <f>'将来負担比率（分子）の構造'!L$50</f>
        <v>25292</v>
      </c>
      <c r="N58" s="163"/>
      <c r="O58" s="163"/>
      <c r="P58" s="163">
        <f>'将来負担比率（分子）の構造'!M$50</f>
        <v>25654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12549</v>
      </c>
      <c r="C62" s="163"/>
      <c r="D62" s="163"/>
      <c r="E62" s="163">
        <f>'将来負担比率（分子）の構造'!J$45</f>
        <v>12857</v>
      </c>
      <c r="F62" s="163"/>
      <c r="G62" s="163"/>
      <c r="H62" s="163">
        <f>'将来負担比率（分子）の構造'!K$45</f>
        <v>13215</v>
      </c>
      <c r="I62" s="163"/>
      <c r="J62" s="163"/>
      <c r="K62" s="163">
        <f>'将来負担比率（分子）の構造'!L$45</f>
        <v>13982</v>
      </c>
      <c r="L62" s="163"/>
      <c r="M62" s="163"/>
      <c r="N62" s="163">
        <f>'将来負担比率（分子）の構造'!M$45</f>
        <v>14642</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28657</v>
      </c>
      <c r="C64" s="163"/>
      <c r="D64" s="163"/>
      <c r="E64" s="163">
        <f>'将来負担比率（分子）の構造'!J$43</f>
        <v>28067</v>
      </c>
      <c r="F64" s="163"/>
      <c r="G64" s="163"/>
      <c r="H64" s="163">
        <f>'将来負担比率（分子）の構造'!K$43</f>
        <v>27019</v>
      </c>
      <c r="I64" s="163"/>
      <c r="J64" s="163"/>
      <c r="K64" s="163">
        <f>'将来負担比率（分子）の構造'!L$43</f>
        <v>25848</v>
      </c>
      <c r="L64" s="163"/>
      <c r="M64" s="163"/>
      <c r="N64" s="163">
        <f>'将来負担比率（分子）の構造'!M$43</f>
        <v>25170</v>
      </c>
      <c r="O64" s="163"/>
      <c r="P64" s="163"/>
    </row>
    <row r="65" spans="1:16" x14ac:dyDescent="0.2">
      <c r="A65" s="163" t="s">
        <v>32</v>
      </c>
      <c r="B65" s="163">
        <f>'将来負担比率（分子）の構造'!I$42</f>
        <v>3624</v>
      </c>
      <c r="C65" s="163"/>
      <c r="D65" s="163"/>
      <c r="E65" s="163">
        <f>'将来負担比率（分子）の構造'!J$42</f>
        <v>3422</v>
      </c>
      <c r="F65" s="163"/>
      <c r="G65" s="163"/>
      <c r="H65" s="163">
        <f>'将来負担比率（分子）の構造'!K$42</f>
        <v>3181</v>
      </c>
      <c r="I65" s="163"/>
      <c r="J65" s="163"/>
      <c r="K65" s="163">
        <f>'将来負担比率（分子）の構造'!L$42</f>
        <v>2675</v>
      </c>
      <c r="L65" s="163"/>
      <c r="M65" s="163"/>
      <c r="N65" s="163">
        <f>'将来負担比率（分子）の構造'!M$42</f>
        <v>3025</v>
      </c>
      <c r="O65" s="163"/>
      <c r="P65" s="163"/>
    </row>
    <row r="66" spans="1:16" x14ac:dyDescent="0.2">
      <c r="A66" s="163" t="s">
        <v>31</v>
      </c>
      <c r="B66" s="163">
        <f>'将来負担比率（分子）の構造'!I$41</f>
        <v>54928</v>
      </c>
      <c r="C66" s="163"/>
      <c r="D66" s="163"/>
      <c r="E66" s="163">
        <f>'将来負担比率（分子）の構造'!J$41</f>
        <v>58495</v>
      </c>
      <c r="F66" s="163"/>
      <c r="G66" s="163"/>
      <c r="H66" s="163">
        <f>'将来負担比率（分子）の構造'!K$41</f>
        <v>55396</v>
      </c>
      <c r="I66" s="163"/>
      <c r="J66" s="163"/>
      <c r="K66" s="163">
        <f>'将来負担比率（分子）の構造'!L$41</f>
        <v>52775</v>
      </c>
      <c r="L66" s="163"/>
      <c r="M66" s="163"/>
      <c r="N66" s="163">
        <f>'将来負担比率（分子）の構造'!M$41</f>
        <v>53899</v>
      </c>
      <c r="O66" s="163"/>
      <c r="P66" s="163"/>
    </row>
    <row r="67" spans="1:16" x14ac:dyDescent="0.2">
      <c r="A67" s="163" t="s">
        <v>71</v>
      </c>
      <c r="B67" s="163" t="e">
        <f>NA()</f>
        <v>#N/A</v>
      </c>
      <c r="C67" s="163">
        <f>IF(ISNUMBER('将来負担比率（分子）の構造'!I$53), IF('将来負担比率（分子）の構造'!I$53 &lt; 0, 0, '将来負担比率（分子）の構造'!I$53), NA())</f>
        <v>9168</v>
      </c>
      <c r="D67" s="163" t="e">
        <f>NA()</f>
        <v>#N/A</v>
      </c>
      <c r="E67" s="163" t="e">
        <f>NA()</f>
        <v>#N/A</v>
      </c>
      <c r="F67" s="163">
        <f>IF(ISNUMBER('将来負担比率（分子）の構造'!J$53), IF('将来負担比率（分子）の構造'!J$53 &lt; 0, 0, '将来負担比率（分子）の構造'!J$53), NA())</f>
        <v>11779</v>
      </c>
      <c r="G67" s="163" t="e">
        <f>NA()</f>
        <v>#N/A</v>
      </c>
      <c r="H67" s="163" t="e">
        <f>NA()</f>
        <v>#N/A</v>
      </c>
      <c r="I67" s="163">
        <f>IF(ISNUMBER('将来負担比率（分子）の構造'!K$53), IF('将来負担比率（分子）の構造'!K$53 &lt; 0, 0, '将来負担比率（分子）の構造'!K$53), NA())</f>
        <v>10369</v>
      </c>
      <c r="J67" s="163" t="e">
        <f>NA()</f>
        <v>#N/A</v>
      </c>
      <c r="K67" s="163" t="e">
        <f>NA()</f>
        <v>#N/A</v>
      </c>
      <c r="L67" s="163">
        <f>IF(ISNUMBER('将来負担比率（分子）の構造'!L$53), IF('将来負担比率（分子）の構造'!L$53 &lt; 0, 0, '将来負担比率（分子）の構造'!L$53), NA())</f>
        <v>6894</v>
      </c>
      <c r="M67" s="163" t="e">
        <f>NA()</f>
        <v>#N/A</v>
      </c>
      <c r="N67" s="163" t="e">
        <f>NA()</f>
        <v>#N/A</v>
      </c>
      <c r="O67" s="163">
        <f>IF(ISNUMBER('将来負担比率（分子）の構造'!M$53), IF('将来負担比率（分子）の構造'!M$53 &lt; 0, 0, '将来負担比率（分子）の構造'!M$53), NA())</f>
        <v>9554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7133</v>
      </c>
      <c r="C72" s="167">
        <f>基金残高に係る経年分析!G55</f>
        <v>7396</v>
      </c>
      <c r="D72" s="167">
        <f>基金残高に係る経年分析!H55</f>
        <v>6880</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9136</v>
      </c>
      <c r="C74" s="167">
        <f>基金残高に係る経年分析!G57</f>
        <v>11624</v>
      </c>
      <c r="D74" s="167">
        <f>基金残高に係る経年分析!H57</f>
        <v>11541</v>
      </c>
    </row>
  </sheetData>
  <sheetProtection algorithmName="SHA-512" hashValue="5v8Cwj4l2pzzyhQyBmIp1C+zqXIurRlVdNG7XWUPz1IFTeoyxy+6t0KokBcboOOuttTuUPsqIMxWINuFizz42w==" saltValue="zsxHuG3xtF7ABRALzV32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46669345</v>
      </c>
      <c r="S5" s="613"/>
      <c r="T5" s="613"/>
      <c r="U5" s="613"/>
      <c r="V5" s="613"/>
      <c r="W5" s="613"/>
      <c r="X5" s="613"/>
      <c r="Y5" s="614"/>
      <c r="Z5" s="615">
        <v>41.9</v>
      </c>
      <c r="AA5" s="615"/>
      <c r="AB5" s="615"/>
      <c r="AC5" s="615"/>
      <c r="AD5" s="616">
        <v>43851873</v>
      </c>
      <c r="AE5" s="616"/>
      <c r="AF5" s="616"/>
      <c r="AG5" s="616"/>
      <c r="AH5" s="616"/>
      <c r="AI5" s="616"/>
      <c r="AJ5" s="616"/>
      <c r="AK5" s="616"/>
      <c r="AL5" s="617">
        <v>77.400000000000006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43851873</v>
      </c>
      <c r="BH5" s="624"/>
      <c r="BI5" s="624"/>
      <c r="BJ5" s="624"/>
      <c r="BK5" s="624"/>
      <c r="BL5" s="624"/>
      <c r="BM5" s="624"/>
      <c r="BN5" s="625"/>
      <c r="BO5" s="626">
        <v>94</v>
      </c>
      <c r="BP5" s="626"/>
      <c r="BQ5" s="626"/>
      <c r="BR5" s="626"/>
      <c r="BS5" s="627">
        <v>592819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526026</v>
      </c>
      <c r="S6" s="624"/>
      <c r="T6" s="624"/>
      <c r="U6" s="624"/>
      <c r="V6" s="624"/>
      <c r="W6" s="624"/>
      <c r="X6" s="624"/>
      <c r="Y6" s="625"/>
      <c r="Z6" s="626">
        <v>0.5</v>
      </c>
      <c r="AA6" s="626"/>
      <c r="AB6" s="626"/>
      <c r="AC6" s="626"/>
      <c r="AD6" s="627">
        <v>526026</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43851873</v>
      </c>
      <c r="BH6" s="624"/>
      <c r="BI6" s="624"/>
      <c r="BJ6" s="624"/>
      <c r="BK6" s="624"/>
      <c r="BL6" s="624"/>
      <c r="BM6" s="624"/>
      <c r="BN6" s="625"/>
      <c r="BO6" s="626">
        <v>94</v>
      </c>
      <c r="BP6" s="626"/>
      <c r="BQ6" s="626"/>
      <c r="BR6" s="626"/>
      <c r="BS6" s="627">
        <v>592819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444320</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444320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18252</v>
      </c>
      <c r="S7" s="624"/>
      <c r="T7" s="624"/>
      <c r="U7" s="624"/>
      <c r="V7" s="624"/>
      <c r="W7" s="624"/>
      <c r="X7" s="624"/>
      <c r="Y7" s="625"/>
      <c r="Z7" s="626">
        <v>0</v>
      </c>
      <c r="AA7" s="626"/>
      <c r="AB7" s="626"/>
      <c r="AC7" s="626"/>
      <c r="AD7" s="627">
        <v>18252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19575534</v>
      </c>
      <c r="BH7" s="624"/>
      <c r="BI7" s="624"/>
      <c r="BJ7" s="624"/>
      <c r="BK7" s="624"/>
      <c r="BL7" s="624"/>
      <c r="BM7" s="624"/>
      <c r="BN7" s="625"/>
      <c r="BO7" s="626">
        <v>41.9</v>
      </c>
      <c r="BP7" s="626"/>
      <c r="BQ7" s="626"/>
      <c r="BR7" s="626"/>
      <c r="BS7" s="627">
        <v>592819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8685395</v>
      </c>
      <c r="CS7" s="624"/>
      <c r="CT7" s="624"/>
      <c r="CU7" s="624"/>
      <c r="CV7" s="624"/>
      <c r="CW7" s="624"/>
      <c r="CX7" s="624"/>
      <c r="CY7" s="625"/>
      <c r="CZ7" s="626">
        <v>8.1</v>
      </c>
      <c r="DA7" s="626"/>
      <c r="DB7" s="626"/>
      <c r="DC7" s="626"/>
      <c r="DD7" s="632">
        <v>29402</v>
      </c>
      <c r="DE7" s="624"/>
      <c r="DF7" s="624"/>
      <c r="DG7" s="624"/>
      <c r="DH7" s="624"/>
      <c r="DI7" s="624"/>
      <c r="DJ7" s="624"/>
      <c r="DK7" s="624"/>
      <c r="DL7" s="624"/>
      <c r="DM7" s="624"/>
      <c r="DN7" s="624"/>
      <c r="DO7" s="624"/>
      <c r="DP7" s="625"/>
      <c r="DQ7" s="632">
        <v>7309564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417074</v>
      </c>
      <c r="S8" s="624"/>
      <c r="T8" s="624"/>
      <c r="U8" s="624"/>
      <c r="V8" s="624"/>
      <c r="W8" s="624"/>
      <c r="X8" s="624"/>
      <c r="Y8" s="625"/>
      <c r="Z8" s="626">
        <v>0.4</v>
      </c>
      <c r="AA8" s="626"/>
      <c r="AB8" s="626"/>
      <c r="AC8" s="626"/>
      <c r="AD8" s="627">
        <v>417074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400325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48016288</v>
      </c>
      <c r="CS8" s="624"/>
      <c r="CT8" s="624"/>
      <c r="CU8" s="624"/>
      <c r="CV8" s="624"/>
      <c r="CW8" s="624"/>
      <c r="CX8" s="624"/>
      <c r="CY8" s="625"/>
      <c r="CZ8" s="626">
        <v>44.7</v>
      </c>
      <c r="DA8" s="626"/>
      <c r="DB8" s="626"/>
      <c r="DC8" s="626"/>
      <c r="DD8" s="632">
        <v>268690</v>
      </c>
      <c r="DE8" s="624"/>
      <c r="DF8" s="624"/>
      <c r="DG8" s="624"/>
      <c r="DH8" s="624"/>
      <c r="DI8" s="624"/>
      <c r="DJ8" s="624"/>
      <c r="DK8" s="624"/>
      <c r="DL8" s="624"/>
      <c r="DM8" s="624"/>
      <c r="DN8" s="624"/>
      <c r="DO8" s="624"/>
      <c r="DP8" s="625"/>
      <c r="DQ8" s="632">
        <v>24220288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597591</v>
      </c>
      <c r="S9" s="624"/>
      <c r="T9" s="624"/>
      <c r="U9" s="624"/>
      <c r="V9" s="624"/>
      <c r="W9" s="624"/>
      <c r="X9" s="624"/>
      <c r="Y9" s="625"/>
      <c r="Z9" s="626">
        <v>0.5</v>
      </c>
      <c r="AA9" s="626"/>
      <c r="AB9" s="626"/>
      <c r="AC9" s="626"/>
      <c r="AD9" s="627">
        <v>597591</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14942738</v>
      </c>
      <c r="BH9" s="624"/>
      <c r="BI9" s="624"/>
      <c r="BJ9" s="624"/>
      <c r="BK9" s="624"/>
      <c r="BL9" s="624"/>
      <c r="BM9" s="624"/>
      <c r="BN9" s="625"/>
      <c r="BO9" s="626">
        <v>32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9336728</v>
      </c>
      <c r="CS9" s="624"/>
      <c r="CT9" s="624"/>
      <c r="CU9" s="624"/>
      <c r="CV9" s="624"/>
      <c r="CW9" s="624"/>
      <c r="CX9" s="624"/>
      <c r="CY9" s="625"/>
      <c r="CZ9" s="626">
        <v>8.6999999999999993</v>
      </c>
      <c r="DA9" s="626"/>
      <c r="DB9" s="626"/>
      <c r="DC9" s="626"/>
      <c r="DD9" s="632">
        <v>558909</v>
      </c>
      <c r="DE9" s="624"/>
      <c r="DF9" s="624"/>
      <c r="DG9" s="624"/>
      <c r="DH9" s="624"/>
      <c r="DI9" s="624"/>
      <c r="DJ9" s="624"/>
      <c r="DK9" s="624"/>
      <c r="DL9" s="624"/>
      <c r="DM9" s="624"/>
      <c r="DN9" s="624"/>
      <c r="DO9" s="624"/>
      <c r="DP9" s="625"/>
      <c r="DQ9" s="632">
        <v>7255834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819383</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333984</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50372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6452736</v>
      </c>
      <c r="S11" s="624"/>
      <c r="T11" s="624"/>
      <c r="U11" s="624"/>
      <c r="V11" s="624"/>
      <c r="W11" s="624"/>
      <c r="X11" s="624"/>
      <c r="Y11" s="625"/>
      <c r="Z11" s="628">
        <v>5.8</v>
      </c>
      <c r="AA11" s="629"/>
      <c r="AB11" s="629"/>
      <c r="AC11" s="635"/>
      <c r="AD11" s="632">
        <v>6452736</v>
      </c>
      <c r="AE11" s="624"/>
      <c r="AF11" s="624"/>
      <c r="AG11" s="624"/>
      <c r="AH11" s="624"/>
      <c r="AI11" s="624"/>
      <c r="AJ11" s="624"/>
      <c r="AK11" s="625"/>
      <c r="AL11" s="628">
        <v>11.4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3413088</v>
      </c>
      <c r="BH11" s="624"/>
      <c r="BI11" s="624"/>
      <c r="BJ11" s="624"/>
      <c r="BK11" s="624"/>
      <c r="BL11" s="624"/>
      <c r="BM11" s="624"/>
      <c r="BN11" s="625"/>
      <c r="BO11" s="626">
        <v>7.3</v>
      </c>
      <c r="BP11" s="626"/>
      <c r="BQ11" s="626"/>
      <c r="BR11" s="626"/>
      <c r="BS11" s="627">
        <v>592819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893481</v>
      </c>
      <c r="CS11" s="624"/>
      <c r="CT11" s="624"/>
      <c r="CU11" s="624"/>
      <c r="CV11" s="624"/>
      <c r="CW11" s="624"/>
      <c r="CX11" s="624"/>
      <c r="CY11" s="625"/>
      <c r="CZ11" s="626">
        <v>0.8</v>
      </c>
      <c r="DA11" s="626"/>
      <c r="DB11" s="626"/>
      <c r="DC11" s="626"/>
      <c r="DD11" s="632">
        <v>214879</v>
      </c>
      <c r="DE11" s="624"/>
      <c r="DF11" s="624"/>
      <c r="DG11" s="624"/>
      <c r="DH11" s="624"/>
      <c r="DI11" s="624"/>
      <c r="DJ11" s="624"/>
      <c r="DK11" s="624"/>
      <c r="DL11" s="624"/>
      <c r="DM11" s="624"/>
      <c r="DN11" s="624"/>
      <c r="DO11" s="624"/>
      <c r="DP11" s="625"/>
      <c r="DQ11" s="632">
        <v>654273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42164</v>
      </c>
      <c r="S12" s="624"/>
      <c r="T12" s="624"/>
      <c r="U12" s="624"/>
      <c r="V12" s="624"/>
      <c r="W12" s="624"/>
      <c r="X12" s="624"/>
      <c r="Y12" s="625"/>
      <c r="Z12" s="626">
        <v>0</v>
      </c>
      <c r="AA12" s="626"/>
      <c r="AB12" s="626"/>
      <c r="AC12" s="626"/>
      <c r="AD12" s="627">
        <v>42164</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21802622</v>
      </c>
      <c r="BH12" s="624"/>
      <c r="BI12" s="624"/>
      <c r="BJ12" s="624"/>
      <c r="BK12" s="624"/>
      <c r="BL12" s="624"/>
      <c r="BM12" s="624"/>
      <c r="BN12" s="625"/>
      <c r="BO12" s="626">
        <v>46.7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2509478</v>
      </c>
      <c r="CS12" s="624"/>
      <c r="CT12" s="624"/>
      <c r="CU12" s="624"/>
      <c r="CV12" s="624"/>
      <c r="CW12" s="624"/>
      <c r="CX12" s="624"/>
      <c r="CY12" s="625"/>
      <c r="CZ12" s="626">
        <v>2.2999999999999998</v>
      </c>
      <c r="DA12" s="626"/>
      <c r="DB12" s="626"/>
      <c r="DC12" s="626"/>
      <c r="DD12" s="632">
        <v>2877</v>
      </c>
      <c r="DE12" s="624"/>
      <c r="DF12" s="624"/>
      <c r="DG12" s="624"/>
      <c r="DH12" s="624"/>
      <c r="DI12" s="624"/>
      <c r="DJ12" s="624"/>
      <c r="DK12" s="624"/>
      <c r="DL12" s="624"/>
      <c r="DM12" s="624"/>
      <c r="DN12" s="624"/>
      <c r="DO12" s="624"/>
      <c r="DP12" s="625"/>
      <c r="DQ12" s="632">
        <v>924771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21736388</v>
      </c>
      <c r="BH13" s="624"/>
      <c r="BI13" s="624"/>
      <c r="BJ13" s="624"/>
      <c r="BK13" s="624"/>
      <c r="BL13" s="624"/>
      <c r="BM13" s="624"/>
      <c r="BN13" s="625"/>
      <c r="BO13" s="626">
        <v>46.6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8269762</v>
      </c>
      <c r="CS13" s="624"/>
      <c r="CT13" s="624"/>
      <c r="CU13" s="624"/>
      <c r="CV13" s="624"/>
      <c r="CW13" s="624"/>
      <c r="CX13" s="624"/>
      <c r="CY13" s="625"/>
      <c r="CZ13" s="626">
        <v>7.7</v>
      </c>
      <c r="DA13" s="626"/>
      <c r="DB13" s="626"/>
      <c r="DC13" s="626"/>
      <c r="DD13" s="632">
        <v>2026851</v>
      </c>
      <c r="DE13" s="624"/>
      <c r="DF13" s="624"/>
      <c r="DG13" s="624"/>
      <c r="DH13" s="624"/>
      <c r="DI13" s="624"/>
      <c r="DJ13" s="624"/>
      <c r="DK13" s="624"/>
      <c r="DL13" s="624"/>
      <c r="DM13" s="624"/>
      <c r="DN13" s="624"/>
      <c r="DO13" s="624"/>
      <c r="DP13" s="625"/>
      <c r="DQ13" s="632">
        <v>6153554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589741</v>
      </c>
      <c r="BH14" s="624"/>
      <c r="BI14" s="624"/>
      <c r="BJ14" s="624"/>
      <c r="BK14" s="624"/>
      <c r="BL14" s="624"/>
      <c r="BM14" s="624"/>
      <c r="BN14" s="625"/>
      <c r="BO14" s="626">
        <v>1.3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3754682</v>
      </c>
      <c r="CS14" s="624"/>
      <c r="CT14" s="624"/>
      <c r="CU14" s="624"/>
      <c r="CV14" s="624"/>
      <c r="CW14" s="624"/>
      <c r="CX14" s="624"/>
      <c r="CY14" s="625"/>
      <c r="CZ14" s="626">
        <v>3.5</v>
      </c>
      <c r="DA14" s="626"/>
      <c r="DB14" s="626"/>
      <c r="DC14" s="626"/>
      <c r="DD14" s="632">
        <v>483213</v>
      </c>
      <c r="DE14" s="624"/>
      <c r="DF14" s="624"/>
      <c r="DG14" s="624"/>
      <c r="DH14" s="624"/>
      <c r="DI14" s="624"/>
      <c r="DJ14" s="624"/>
      <c r="DK14" s="624"/>
      <c r="DL14" s="624"/>
      <c r="DM14" s="624"/>
      <c r="DN14" s="624"/>
      <c r="DO14" s="624"/>
      <c r="DP14" s="625"/>
      <c r="DQ14" s="632">
        <v>3315552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145400</v>
      </c>
      <c r="S15" s="624"/>
      <c r="T15" s="624"/>
      <c r="U15" s="624"/>
      <c r="V15" s="624"/>
      <c r="W15" s="624"/>
      <c r="X15" s="624"/>
      <c r="Y15" s="625"/>
      <c r="Z15" s="626">
        <v>0.1</v>
      </c>
      <c r="AA15" s="626"/>
      <c r="AB15" s="626"/>
      <c r="AC15" s="626"/>
      <c r="AD15" s="627">
        <v>145400</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1883976</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18717868</v>
      </c>
      <c r="CS15" s="624"/>
      <c r="CT15" s="624"/>
      <c r="CU15" s="624"/>
      <c r="CV15" s="624"/>
      <c r="CW15" s="624"/>
      <c r="CX15" s="624"/>
      <c r="CY15" s="625"/>
      <c r="CZ15" s="626">
        <v>17.399999999999999</v>
      </c>
      <c r="DA15" s="626"/>
      <c r="DB15" s="626"/>
      <c r="DC15" s="626"/>
      <c r="DD15" s="632">
        <v>8564499</v>
      </c>
      <c r="DE15" s="624"/>
      <c r="DF15" s="624"/>
      <c r="DG15" s="624"/>
      <c r="DH15" s="624"/>
      <c r="DI15" s="624"/>
      <c r="DJ15" s="624"/>
      <c r="DK15" s="624"/>
      <c r="DL15" s="624"/>
      <c r="DM15" s="624"/>
      <c r="DN15" s="624"/>
      <c r="DO15" s="624"/>
      <c r="DP15" s="625"/>
      <c r="DQ15" s="632">
        <v>8584248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758092</v>
      </c>
      <c r="S16" s="624"/>
      <c r="T16" s="624"/>
      <c r="U16" s="624"/>
      <c r="V16" s="624"/>
      <c r="W16" s="624"/>
      <c r="X16" s="624"/>
      <c r="Y16" s="625"/>
      <c r="Z16" s="626">
        <v>0.7</v>
      </c>
      <c r="AA16" s="626"/>
      <c r="AB16" s="626"/>
      <c r="AC16" s="626"/>
      <c r="AD16" s="627">
        <v>758092</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210586</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160626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1453058</v>
      </c>
      <c r="S17" s="624"/>
      <c r="T17" s="624"/>
      <c r="U17" s="624"/>
      <c r="V17" s="624"/>
      <c r="W17" s="624"/>
      <c r="X17" s="624"/>
      <c r="Y17" s="625"/>
      <c r="Z17" s="626">
        <v>1.3</v>
      </c>
      <c r="AA17" s="626"/>
      <c r="AB17" s="626"/>
      <c r="AC17" s="626"/>
      <c r="AD17" s="627">
        <v>1453058</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6215601</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6124876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273004</v>
      </c>
      <c r="S18" s="624"/>
      <c r="T18" s="624"/>
      <c r="U18" s="624"/>
      <c r="V18" s="624"/>
      <c r="W18" s="624"/>
      <c r="X18" s="624"/>
      <c r="Y18" s="625"/>
      <c r="Z18" s="626">
        <v>0.2</v>
      </c>
      <c r="AA18" s="626"/>
      <c r="AB18" s="626"/>
      <c r="AC18" s="626"/>
      <c r="AD18" s="627">
        <v>273004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2330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2330</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1173975</v>
      </c>
      <c r="S19" s="624"/>
      <c r="T19" s="624"/>
      <c r="U19" s="624"/>
      <c r="V19" s="624"/>
      <c r="W19" s="624"/>
      <c r="X19" s="624"/>
      <c r="Y19" s="625"/>
      <c r="Z19" s="626">
        <v>1.1000000000000001</v>
      </c>
      <c r="AA19" s="626"/>
      <c r="AB19" s="626"/>
      <c r="AC19" s="626"/>
      <c r="AD19" s="627">
        <v>1173975</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2817472</v>
      </c>
      <c r="BH19" s="624"/>
      <c r="BI19" s="624"/>
      <c r="BJ19" s="624"/>
      <c r="BK19" s="624"/>
      <c r="BL19" s="624"/>
      <c r="BM19" s="624"/>
      <c r="BN19" s="625"/>
      <c r="BO19" s="626">
        <v>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6079</v>
      </c>
      <c r="S20" s="624"/>
      <c r="T20" s="624"/>
      <c r="U20" s="624"/>
      <c r="V20" s="624"/>
      <c r="W20" s="624"/>
      <c r="X20" s="624"/>
      <c r="Y20" s="625"/>
      <c r="Z20" s="626">
        <v>0</v>
      </c>
      <c r="AA20" s="626"/>
      <c r="AB20" s="626"/>
      <c r="AC20" s="626"/>
      <c r="AD20" s="627">
        <v>6079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2817472</v>
      </c>
      <c r="BH20" s="624"/>
      <c r="BI20" s="624"/>
      <c r="BJ20" s="624"/>
      <c r="BK20" s="624"/>
      <c r="BL20" s="624"/>
      <c r="BM20" s="624"/>
      <c r="BN20" s="625"/>
      <c r="BO20" s="626">
        <v>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107390503</v>
      </c>
      <c r="CS20" s="624"/>
      <c r="CT20" s="624"/>
      <c r="CU20" s="624"/>
      <c r="CV20" s="624"/>
      <c r="CW20" s="624"/>
      <c r="CX20" s="624"/>
      <c r="CY20" s="625"/>
      <c r="CZ20" s="626">
        <v>100</v>
      </c>
      <c r="DA20" s="626"/>
      <c r="DB20" s="626"/>
      <c r="DC20" s="626"/>
      <c r="DD20" s="632">
        <v>12149320</v>
      </c>
      <c r="DE20" s="624"/>
      <c r="DF20" s="624"/>
      <c r="DG20" s="624"/>
      <c r="DH20" s="624"/>
      <c r="DI20" s="624"/>
      <c r="DJ20" s="624"/>
      <c r="DK20" s="624"/>
      <c r="DL20" s="624"/>
      <c r="DM20" s="624"/>
      <c r="DN20" s="624"/>
      <c r="DO20" s="624"/>
      <c r="DP20" s="625"/>
      <c r="DQ20" s="632">
        <v>65200608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2198086</v>
      </c>
      <c r="S21" s="624"/>
      <c r="T21" s="624"/>
      <c r="U21" s="624"/>
      <c r="V21" s="624"/>
      <c r="W21" s="624"/>
      <c r="X21" s="624"/>
      <c r="Y21" s="625"/>
      <c r="Z21" s="626">
        <v>2</v>
      </c>
      <c r="AA21" s="626"/>
      <c r="AB21" s="626"/>
      <c r="AC21" s="626"/>
      <c r="AD21" s="627">
        <v>1917966</v>
      </c>
      <c r="AE21" s="627"/>
      <c r="AF21" s="627"/>
      <c r="AG21" s="627"/>
      <c r="AH21" s="627"/>
      <c r="AI21" s="627"/>
      <c r="AJ21" s="627"/>
      <c r="AK21" s="627"/>
      <c r="AL21" s="628">
        <v>3.4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1917966</v>
      </c>
      <c r="S22" s="624"/>
      <c r="T22" s="624"/>
      <c r="U22" s="624"/>
      <c r="V22" s="624"/>
      <c r="W22" s="624"/>
      <c r="X22" s="624"/>
      <c r="Y22" s="625"/>
      <c r="Z22" s="626">
        <v>1.7</v>
      </c>
      <c r="AA22" s="626"/>
      <c r="AB22" s="626"/>
      <c r="AC22" s="626"/>
      <c r="AD22" s="627">
        <v>1917966</v>
      </c>
      <c r="AE22" s="627"/>
      <c r="AF22" s="627"/>
      <c r="AG22" s="627"/>
      <c r="AH22" s="627"/>
      <c r="AI22" s="627"/>
      <c r="AJ22" s="627"/>
      <c r="AK22" s="627"/>
      <c r="AL22" s="628">
        <v>3.4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280120</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2817472</v>
      </c>
      <c r="BH23" s="624"/>
      <c r="BI23" s="624"/>
      <c r="BJ23" s="624"/>
      <c r="BK23" s="624"/>
      <c r="BL23" s="624"/>
      <c r="BM23" s="624"/>
      <c r="BN23" s="625"/>
      <c r="BO23" s="626">
        <v>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55975867</v>
      </c>
      <c r="CS24" s="613"/>
      <c r="CT24" s="613"/>
      <c r="CU24" s="613"/>
      <c r="CV24" s="613"/>
      <c r="CW24" s="613"/>
      <c r="CX24" s="613"/>
      <c r="CY24" s="614"/>
      <c r="CZ24" s="617">
        <v>52.1</v>
      </c>
      <c r="DA24" s="618"/>
      <c r="DB24" s="618"/>
      <c r="DC24" s="634"/>
      <c r="DD24" s="655">
        <v>34425067</v>
      </c>
      <c r="DE24" s="613"/>
      <c r="DF24" s="613"/>
      <c r="DG24" s="613"/>
      <c r="DH24" s="613"/>
      <c r="DI24" s="613"/>
      <c r="DJ24" s="613"/>
      <c r="DK24" s="614"/>
      <c r="DL24" s="655">
        <v>31079554</v>
      </c>
      <c r="DM24" s="613"/>
      <c r="DN24" s="613"/>
      <c r="DO24" s="613"/>
      <c r="DP24" s="613"/>
      <c r="DQ24" s="613"/>
      <c r="DR24" s="613"/>
      <c r="DS24" s="613"/>
      <c r="DT24" s="613"/>
      <c r="DU24" s="613"/>
      <c r="DV24" s="614"/>
      <c r="DW24" s="617">
        <v>54.8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59277824</v>
      </c>
      <c r="S25" s="624"/>
      <c r="T25" s="624"/>
      <c r="U25" s="624"/>
      <c r="V25" s="624"/>
      <c r="W25" s="624"/>
      <c r="X25" s="624"/>
      <c r="Y25" s="625"/>
      <c r="Z25" s="626">
        <v>53.2</v>
      </c>
      <c r="AA25" s="626"/>
      <c r="AB25" s="626"/>
      <c r="AC25" s="626"/>
      <c r="AD25" s="627">
        <v>56180232</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16918280</v>
      </c>
      <c r="CS25" s="644"/>
      <c r="CT25" s="644"/>
      <c r="CU25" s="644"/>
      <c r="CV25" s="644"/>
      <c r="CW25" s="644"/>
      <c r="CX25" s="644"/>
      <c r="CY25" s="645"/>
      <c r="CZ25" s="628">
        <v>15.8</v>
      </c>
      <c r="DA25" s="656"/>
      <c r="DB25" s="656"/>
      <c r="DC25" s="658"/>
      <c r="DD25" s="632">
        <v>16036351</v>
      </c>
      <c r="DE25" s="644"/>
      <c r="DF25" s="644"/>
      <c r="DG25" s="644"/>
      <c r="DH25" s="644"/>
      <c r="DI25" s="644"/>
      <c r="DJ25" s="644"/>
      <c r="DK25" s="645"/>
      <c r="DL25" s="632">
        <v>15918244</v>
      </c>
      <c r="DM25" s="644"/>
      <c r="DN25" s="644"/>
      <c r="DO25" s="644"/>
      <c r="DP25" s="644"/>
      <c r="DQ25" s="644"/>
      <c r="DR25" s="644"/>
      <c r="DS25" s="644"/>
      <c r="DT25" s="644"/>
      <c r="DU25" s="644"/>
      <c r="DV25" s="645"/>
      <c r="DW25" s="628">
        <v>28.1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32114</v>
      </c>
      <c r="S26" s="624"/>
      <c r="T26" s="624"/>
      <c r="U26" s="624"/>
      <c r="V26" s="624"/>
      <c r="W26" s="624"/>
      <c r="X26" s="624"/>
      <c r="Y26" s="625"/>
      <c r="Z26" s="626">
        <v>0</v>
      </c>
      <c r="AA26" s="626"/>
      <c r="AB26" s="626"/>
      <c r="AC26" s="626"/>
      <c r="AD26" s="627">
        <v>32114</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11638030</v>
      </c>
      <c r="CS26" s="624"/>
      <c r="CT26" s="624"/>
      <c r="CU26" s="624"/>
      <c r="CV26" s="624"/>
      <c r="CW26" s="624"/>
      <c r="CX26" s="624"/>
      <c r="CY26" s="625"/>
      <c r="CZ26" s="628">
        <v>10.8</v>
      </c>
      <c r="DA26" s="656"/>
      <c r="DB26" s="656"/>
      <c r="DC26" s="658"/>
      <c r="DD26" s="632">
        <v>10986388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720261</v>
      </c>
      <c r="S27" s="624"/>
      <c r="T27" s="624"/>
      <c r="U27" s="624"/>
      <c r="V27" s="624"/>
      <c r="W27" s="624"/>
      <c r="X27" s="624"/>
      <c r="Y27" s="625"/>
      <c r="Z27" s="626">
        <v>0.6</v>
      </c>
      <c r="AA27" s="626"/>
      <c r="AB27" s="626"/>
      <c r="AC27" s="626"/>
      <c r="AD27" s="627">
        <v>1040</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46669345</v>
      </c>
      <c r="BH27" s="624"/>
      <c r="BI27" s="624"/>
      <c r="BJ27" s="624"/>
      <c r="BK27" s="624"/>
      <c r="BL27" s="624"/>
      <c r="BM27" s="624"/>
      <c r="BN27" s="625"/>
      <c r="BO27" s="626">
        <v>100</v>
      </c>
      <c r="BP27" s="626"/>
      <c r="BQ27" s="626"/>
      <c r="BR27" s="626"/>
      <c r="BS27" s="627">
        <v>592819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32841988</v>
      </c>
      <c r="CS27" s="644"/>
      <c r="CT27" s="644"/>
      <c r="CU27" s="644"/>
      <c r="CV27" s="644"/>
      <c r="CW27" s="644"/>
      <c r="CX27" s="644"/>
      <c r="CY27" s="645"/>
      <c r="CZ27" s="628">
        <v>30.6</v>
      </c>
      <c r="DA27" s="656"/>
      <c r="DB27" s="656"/>
      <c r="DC27" s="658"/>
      <c r="DD27" s="632">
        <v>12263842</v>
      </c>
      <c r="DE27" s="644"/>
      <c r="DF27" s="644"/>
      <c r="DG27" s="644"/>
      <c r="DH27" s="644"/>
      <c r="DI27" s="644"/>
      <c r="DJ27" s="644"/>
      <c r="DK27" s="645"/>
      <c r="DL27" s="632">
        <v>9036436</v>
      </c>
      <c r="DM27" s="644"/>
      <c r="DN27" s="644"/>
      <c r="DO27" s="644"/>
      <c r="DP27" s="644"/>
      <c r="DQ27" s="644"/>
      <c r="DR27" s="644"/>
      <c r="DS27" s="644"/>
      <c r="DT27" s="644"/>
      <c r="DU27" s="644"/>
      <c r="DV27" s="645"/>
      <c r="DW27" s="628">
        <v>15.9</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1042623</v>
      </c>
      <c r="S28" s="624"/>
      <c r="T28" s="624"/>
      <c r="U28" s="624"/>
      <c r="V28" s="624"/>
      <c r="W28" s="624"/>
      <c r="X28" s="624"/>
      <c r="Y28" s="625"/>
      <c r="Z28" s="626">
        <v>0.9</v>
      </c>
      <c r="AA28" s="626"/>
      <c r="AB28" s="626"/>
      <c r="AC28" s="626"/>
      <c r="AD28" s="627">
        <v>208971</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6215599</v>
      </c>
      <c r="CS28" s="624"/>
      <c r="CT28" s="624"/>
      <c r="CU28" s="624"/>
      <c r="CV28" s="624"/>
      <c r="CW28" s="624"/>
      <c r="CX28" s="624"/>
      <c r="CY28" s="625"/>
      <c r="CZ28" s="628">
        <v>5.8</v>
      </c>
      <c r="DA28" s="656"/>
      <c r="DB28" s="656"/>
      <c r="DC28" s="658"/>
      <c r="DD28" s="632">
        <v>6124874</v>
      </c>
      <c r="DE28" s="624"/>
      <c r="DF28" s="624"/>
      <c r="DG28" s="624"/>
      <c r="DH28" s="624"/>
      <c r="DI28" s="624"/>
      <c r="DJ28" s="624"/>
      <c r="DK28" s="625"/>
      <c r="DL28" s="632">
        <v>6124874</v>
      </c>
      <c r="DM28" s="624"/>
      <c r="DN28" s="624"/>
      <c r="DO28" s="624"/>
      <c r="DP28" s="624"/>
      <c r="DQ28" s="624"/>
      <c r="DR28" s="624"/>
      <c r="DS28" s="624"/>
      <c r="DT28" s="624"/>
      <c r="DU28" s="624"/>
      <c r="DV28" s="625"/>
      <c r="DW28" s="628">
        <v>10.8</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632339</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6214269</v>
      </c>
      <c r="CS29" s="644"/>
      <c r="CT29" s="644"/>
      <c r="CU29" s="644"/>
      <c r="CV29" s="644"/>
      <c r="CW29" s="644"/>
      <c r="CX29" s="644"/>
      <c r="CY29" s="645"/>
      <c r="CZ29" s="628">
        <v>5.8</v>
      </c>
      <c r="DA29" s="656"/>
      <c r="DB29" s="656"/>
      <c r="DC29" s="658"/>
      <c r="DD29" s="632">
        <v>6123544</v>
      </c>
      <c r="DE29" s="644"/>
      <c r="DF29" s="644"/>
      <c r="DG29" s="644"/>
      <c r="DH29" s="644"/>
      <c r="DI29" s="644"/>
      <c r="DJ29" s="644"/>
      <c r="DK29" s="645"/>
      <c r="DL29" s="632">
        <v>6123544</v>
      </c>
      <c r="DM29" s="644"/>
      <c r="DN29" s="644"/>
      <c r="DO29" s="644"/>
      <c r="DP29" s="644"/>
      <c r="DQ29" s="644"/>
      <c r="DR29" s="644"/>
      <c r="DS29" s="644"/>
      <c r="DT29" s="644"/>
      <c r="DU29" s="644"/>
      <c r="DV29" s="645"/>
      <c r="DW29" s="628">
        <v>10.8</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22794052</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6013046</v>
      </c>
      <c r="CS30" s="624"/>
      <c r="CT30" s="624"/>
      <c r="CU30" s="624"/>
      <c r="CV30" s="624"/>
      <c r="CW30" s="624"/>
      <c r="CX30" s="624"/>
      <c r="CY30" s="625"/>
      <c r="CZ30" s="628">
        <v>5.6</v>
      </c>
      <c r="DA30" s="656"/>
      <c r="DB30" s="656"/>
      <c r="DC30" s="658"/>
      <c r="DD30" s="632">
        <v>5922489</v>
      </c>
      <c r="DE30" s="624"/>
      <c r="DF30" s="624"/>
      <c r="DG30" s="624"/>
      <c r="DH30" s="624"/>
      <c r="DI30" s="624"/>
      <c r="DJ30" s="624"/>
      <c r="DK30" s="625"/>
      <c r="DL30" s="632">
        <v>5922489</v>
      </c>
      <c r="DM30" s="624"/>
      <c r="DN30" s="624"/>
      <c r="DO30" s="624"/>
      <c r="DP30" s="624"/>
      <c r="DQ30" s="624"/>
      <c r="DR30" s="624"/>
      <c r="DS30" s="624"/>
      <c r="DT30" s="624"/>
      <c r="DU30" s="624"/>
      <c r="DV30" s="625"/>
      <c r="DW30" s="628">
        <v>10.4</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98</v>
      </c>
      <c r="BN31" s="667"/>
      <c r="BO31" s="667"/>
      <c r="BP31" s="667"/>
      <c r="BQ31" s="668"/>
      <c r="BR31" s="670">
        <v>99.6</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201223</v>
      </c>
      <c r="CS31" s="644"/>
      <c r="CT31" s="644"/>
      <c r="CU31" s="644"/>
      <c r="CV31" s="644"/>
      <c r="CW31" s="644"/>
      <c r="CX31" s="644"/>
      <c r="CY31" s="645"/>
      <c r="CZ31" s="628">
        <v>0.2</v>
      </c>
      <c r="DA31" s="656"/>
      <c r="DB31" s="656"/>
      <c r="DC31" s="658"/>
      <c r="DD31" s="632">
        <v>201055</v>
      </c>
      <c r="DE31" s="644"/>
      <c r="DF31" s="644"/>
      <c r="DG31" s="644"/>
      <c r="DH31" s="644"/>
      <c r="DI31" s="644"/>
      <c r="DJ31" s="644"/>
      <c r="DK31" s="645"/>
      <c r="DL31" s="632">
        <v>201055</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7095215</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98.2</v>
      </c>
      <c r="BH32" s="644"/>
      <c r="BI32" s="644"/>
      <c r="BJ32" s="644"/>
      <c r="BK32" s="644"/>
      <c r="BL32" s="644"/>
      <c r="BM32" s="629">
        <v>96.5</v>
      </c>
      <c r="BN32" s="644"/>
      <c r="BO32" s="644"/>
      <c r="BP32" s="644"/>
      <c r="BQ32" s="669"/>
      <c r="BR32" s="680">
        <v>99.5</v>
      </c>
      <c r="BS32" s="644"/>
      <c r="BT32" s="644"/>
      <c r="BU32" s="644"/>
      <c r="BV32" s="644"/>
      <c r="BW32" s="644"/>
      <c r="BX32" s="629">
        <v>97.7</v>
      </c>
      <c r="BY32" s="644"/>
      <c r="BZ32" s="644"/>
      <c r="CA32" s="644"/>
      <c r="CB32" s="669"/>
      <c r="CD32" s="665"/>
      <c r="CE32" s="666"/>
      <c r="CF32" s="620" t="s">
        <v>304</v>
      </c>
      <c r="CG32" s="621"/>
      <c r="CH32" s="621"/>
      <c r="CI32" s="621"/>
      <c r="CJ32" s="621"/>
      <c r="CK32" s="621"/>
      <c r="CL32" s="621"/>
      <c r="CM32" s="621"/>
      <c r="CN32" s="621"/>
      <c r="CO32" s="621"/>
      <c r="CP32" s="621"/>
      <c r="CQ32" s="622"/>
      <c r="CR32" s="623">
        <v>1330</v>
      </c>
      <c r="CS32" s="624"/>
      <c r="CT32" s="624"/>
      <c r="CU32" s="624"/>
      <c r="CV32" s="624"/>
      <c r="CW32" s="624"/>
      <c r="CX32" s="624"/>
      <c r="CY32" s="625"/>
      <c r="CZ32" s="628">
        <v>0</v>
      </c>
      <c r="DA32" s="656"/>
      <c r="DB32" s="656"/>
      <c r="DC32" s="658"/>
      <c r="DD32" s="632">
        <v>1330</v>
      </c>
      <c r="DE32" s="624"/>
      <c r="DF32" s="624"/>
      <c r="DG32" s="624"/>
      <c r="DH32" s="624"/>
      <c r="DI32" s="624"/>
      <c r="DJ32" s="624"/>
      <c r="DK32" s="625"/>
      <c r="DL32" s="632">
        <v>1330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278552</v>
      </c>
      <c r="S33" s="624"/>
      <c r="T33" s="624"/>
      <c r="U33" s="624"/>
      <c r="V33" s="624"/>
      <c r="W33" s="624"/>
      <c r="X33" s="624"/>
      <c r="Y33" s="625"/>
      <c r="Z33" s="626">
        <v>0.3</v>
      </c>
      <c r="AA33" s="626"/>
      <c r="AB33" s="626"/>
      <c r="AC33" s="626"/>
      <c r="AD33" s="627">
        <v>107152</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99.6</v>
      </c>
      <c r="BH33" s="682"/>
      <c r="BI33" s="682"/>
      <c r="BJ33" s="682"/>
      <c r="BK33" s="682"/>
      <c r="BL33" s="682"/>
      <c r="BM33" s="683">
        <v>99.1</v>
      </c>
      <c r="BN33" s="682"/>
      <c r="BO33" s="682"/>
      <c r="BP33" s="682"/>
      <c r="BQ33" s="684"/>
      <c r="BR33" s="681">
        <v>99.7</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39054730</v>
      </c>
      <c r="CS33" s="644"/>
      <c r="CT33" s="644"/>
      <c r="CU33" s="644"/>
      <c r="CV33" s="644"/>
      <c r="CW33" s="644"/>
      <c r="CX33" s="644"/>
      <c r="CY33" s="645"/>
      <c r="CZ33" s="628">
        <v>36.4</v>
      </c>
      <c r="DA33" s="656"/>
      <c r="DB33" s="656"/>
      <c r="DC33" s="658"/>
      <c r="DD33" s="632">
        <v>29306503</v>
      </c>
      <c r="DE33" s="644"/>
      <c r="DF33" s="644"/>
      <c r="DG33" s="644"/>
      <c r="DH33" s="644"/>
      <c r="DI33" s="644"/>
      <c r="DJ33" s="644"/>
      <c r="DK33" s="645"/>
      <c r="DL33" s="632">
        <v>23776304</v>
      </c>
      <c r="DM33" s="644"/>
      <c r="DN33" s="644"/>
      <c r="DO33" s="644"/>
      <c r="DP33" s="644"/>
      <c r="DQ33" s="644"/>
      <c r="DR33" s="644"/>
      <c r="DS33" s="644"/>
      <c r="DT33" s="644"/>
      <c r="DU33" s="644"/>
      <c r="DV33" s="645"/>
      <c r="DW33" s="628">
        <v>41.9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221723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15000311</v>
      </c>
      <c r="CS34" s="624"/>
      <c r="CT34" s="624"/>
      <c r="CU34" s="624"/>
      <c r="CV34" s="624"/>
      <c r="CW34" s="624"/>
      <c r="CX34" s="624"/>
      <c r="CY34" s="625"/>
      <c r="CZ34" s="628">
        <v>14</v>
      </c>
      <c r="DA34" s="656"/>
      <c r="DB34" s="656"/>
      <c r="DC34" s="658"/>
      <c r="DD34" s="632">
        <v>11113710</v>
      </c>
      <c r="DE34" s="624"/>
      <c r="DF34" s="624"/>
      <c r="DG34" s="624"/>
      <c r="DH34" s="624"/>
      <c r="DI34" s="624"/>
      <c r="DJ34" s="624"/>
      <c r="DK34" s="625"/>
      <c r="DL34" s="632">
        <v>9826828</v>
      </c>
      <c r="DM34" s="624"/>
      <c r="DN34" s="624"/>
      <c r="DO34" s="624"/>
      <c r="DP34" s="624"/>
      <c r="DQ34" s="624"/>
      <c r="DR34" s="624"/>
      <c r="DS34" s="624"/>
      <c r="DT34" s="624"/>
      <c r="DU34" s="624"/>
      <c r="DV34" s="625"/>
      <c r="DW34" s="628">
        <v>17.3</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3606688</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1145067</v>
      </c>
      <c r="CS35" s="644"/>
      <c r="CT35" s="644"/>
      <c r="CU35" s="644"/>
      <c r="CV35" s="644"/>
      <c r="CW35" s="644"/>
      <c r="CX35" s="644"/>
      <c r="CY35" s="645"/>
      <c r="CZ35" s="628">
        <v>1.1000000000000001</v>
      </c>
      <c r="DA35" s="656"/>
      <c r="DB35" s="656"/>
      <c r="DC35" s="658"/>
      <c r="DD35" s="632">
        <v>964391</v>
      </c>
      <c r="DE35" s="644"/>
      <c r="DF35" s="644"/>
      <c r="DG35" s="644"/>
      <c r="DH35" s="644"/>
      <c r="DI35" s="644"/>
      <c r="DJ35" s="644"/>
      <c r="DK35" s="645"/>
      <c r="DL35" s="632">
        <v>963087</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3480973</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14263404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102257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8726344</v>
      </c>
      <c r="CS36" s="624"/>
      <c r="CT36" s="624"/>
      <c r="CU36" s="624"/>
      <c r="CV36" s="624"/>
      <c r="CW36" s="624"/>
      <c r="CX36" s="624"/>
      <c r="CY36" s="625"/>
      <c r="CZ36" s="628">
        <v>8.1</v>
      </c>
      <c r="DA36" s="656"/>
      <c r="DB36" s="656"/>
      <c r="DC36" s="658"/>
      <c r="DD36" s="632">
        <v>7638625</v>
      </c>
      <c r="DE36" s="624"/>
      <c r="DF36" s="624"/>
      <c r="DG36" s="624"/>
      <c r="DH36" s="624"/>
      <c r="DI36" s="624"/>
      <c r="DJ36" s="624"/>
      <c r="DK36" s="625"/>
      <c r="DL36" s="632">
        <v>5515081</v>
      </c>
      <c r="DM36" s="624"/>
      <c r="DN36" s="624"/>
      <c r="DO36" s="624"/>
      <c r="DP36" s="624"/>
      <c r="DQ36" s="624"/>
      <c r="DR36" s="624"/>
      <c r="DS36" s="624"/>
      <c r="DT36" s="624"/>
      <c r="DU36" s="624"/>
      <c r="DV36" s="625"/>
      <c r="DW36" s="628">
        <v>9.6999999999999993</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5042826</v>
      </c>
      <c r="S37" s="624"/>
      <c r="T37" s="624"/>
      <c r="U37" s="624"/>
      <c r="V37" s="624"/>
      <c r="W37" s="624"/>
      <c r="X37" s="624"/>
      <c r="Y37" s="625"/>
      <c r="Z37" s="626">
        <v>4.5</v>
      </c>
      <c r="AA37" s="626"/>
      <c r="AB37" s="626"/>
      <c r="AC37" s="626"/>
      <c r="AD37" s="627">
        <v>118175</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2927228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-113115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11959</v>
      </c>
      <c r="CS37" s="644"/>
      <c r="CT37" s="644"/>
      <c r="CU37" s="644"/>
      <c r="CV37" s="644"/>
      <c r="CW37" s="644"/>
      <c r="CX37" s="644"/>
      <c r="CY37" s="645"/>
      <c r="CZ37" s="628">
        <v>0</v>
      </c>
      <c r="DA37" s="656"/>
      <c r="DB37" s="656"/>
      <c r="DC37" s="658"/>
      <c r="DD37" s="632">
        <v>11959</v>
      </c>
      <c r="DE37" s="644"/>
      <c r="DF37" s="644"/>
      <c r="DG37" s="644"/>
      <c r="DH37" s="644"/>
      <c r="DI37" s="644"/>
      <c r="DJ37" s="644"/>
      <c r="DK37" s="645"/>
      <c r="DL37" s="632">
        <v>11959</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7137513</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2468189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32212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8867987</v>
      </c>
      <c r="CS38" s="624"/>
      <c r="CT38" s="624"/>
      <c r="CU38" s="624"/>
      <c r="CV38" s="624"/>
      <c r="CW38" s="624"/>
      <c r="CX38" s="624"/>
      <c r="CY38" s="625"/>
      <c r="CZ38" s="628">
        <v>8.3000000000000007</v>
      </c>
      <c r="DA38" s="656"/>
      <c r="DB38" s="656"/>
      <c r="DC38" s="658"/>
      <c r="DD38" s="632">
        <v>7230704</v>
      </c>
      <c r="DE38" s="624"/>
      <c r="DF38" s="624"/>
      <c r="DG38" s="624"/>
      <c r="DH38" s="624"/>
      <c r="DI38" s="624"/>
      <c r="DJ38" s="624"/>
      <c r="DK38" s="625"/>
      <c r="DL38" s="632">
        <v>6991824</v>
      </c>
      <c r="DM38" s="624"/>
      <c r="DN38" s="624"/>
      <c r="DO38" s="624"/>
      <c r="DP38" s="624"/>
      <c r="DQ38" s="624"/>
      <c r="DR38" s="624"/>
      <c r="DS38" s="624"/>
      <c r="DT38" s="624"/>
      <c r="DU38" s="624"/>
      <c r="DV38" s="625"/>
      <c r="DW38" s="628">
        <v>12.3</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15233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46082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2999541</v>
      </c>
      <c r="CS39" s="644"/>
      <c r="CT39" s="644"/>
      <c r="CU39" s="644"/>
      <c r="CV39" s="644"/>
      <c r="CW39" s="644"/>
      <c r="CX39" s="644"/>
      <c r="CY39" s="645"/>
      <c r="CZ39" s="628">
        <v>2.8</v>
      </c>
      <c r="DA39" s="656"/>
      <c r="DB39" s="656"/>
      <c r="DC39" s="658"/>
      <c r="DD39" s="632">
        <v>1838413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89213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1034</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2315480</v>
      </c>
      <c r="CS40" s="624"/>
      <c r="CT40" s="624"/>
      <c r="CU40" s="624"/>
      <c r="CV40" s="624"/>
      <c r="CW40" s="624"/>
      <c r="CX40" s="624"/>
      <c r="CY40" s="625"/>
      <c r="CZ40" s="628">
        <v>2.2000000000000002</v>
      </c>
      <c r="DA40" s="656"/>
      <c r="DB40" s="656"/>
      <c r="DC40" s="658"/>
      <c r="DD40" s="632">
        <v>520660</v>
      </c>
      <c r="DE40" s="624"/>
      <c r="DF40" s="624"/>
      <c r="DG40" s="624"/>
      <c r="DH40" s="624"/>
      <c r="DI40" s="624"/>
      <c r="DJ40" s="624"/>
      <c r="DK40" s="625"/>
      <c r="DL40" s="632">
        <v>479484</v>
      </c>
      <c r="DM40" s="624"/>
      <c r="DN40" s="624"/>
      <c r="DO40" s="624"/>
      <c r="DP40" s="624"/>
      <c r="DQ40" s="624"/>
      <c r="DR40" s="624"/>
      <c r="DS40" s="624"/>
      <c r="DT40" s="624"/>
      <c r="DU40" s="624"/>
      <c r="DV40" s="625"/>
      <c r="DW40" s="628">
        <v>0.8</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111362703</v>
      </c>
      <c r="S41" s="696"/>
      <c r="T41" s="696"/>
      <c r="U41" s="696"/>
      <c r="V41" s="696"/>
      <c r="W41" s="696"/>
      <c r="X41" s="696"/>
      <c r="Y41" s="700"/>
      <c r="Z41" s="701">
        <v>100</v>
      </c>
      <c r="AA41" s="701"/>
      <c r="AB41" s="701"/>
      <c r="AC41" s="701"/>
      <c r="AD41" s="702">
        <v>56647684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2044991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6806729</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12359906</v>
      </c>
      <c r="CS42" s="644"/>
      <c r="CT42" s="644"/>
      <c r="CU42" s="644"/>
      <c r="CV42" s="644"/>
      <c r="CW42" s="644"/>
      <c r="CX42" s="644"/>
      <c r="CY42" s="645"/>
      <c r="CZ42" s="628">
        <v>11.5</v>
      </c>
      <c r="DA42" s="656"/>
      <c r="DB42" s="656"/>
      <c r="DC42" s="658"/>
      <c r="DD42" s="632">
        <v>1469038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669835</v>
      </c>
      <c r="CS43" s="644"/>
      <c r="CT43" s="644"/>
      <c r="CU43" s="644"/>
      <c r="CV43" s="644"/>
      <c r="CW43" s="644"/>
      <c r="CX43" s="644"/>
      <c r="CY43" s="645"/>
      <c r="CZ43" s="628">
        <v>0.6</v>
      </c>
      <c r="DA43" s="656"/>
      <c r="DB43" s="656"/>
      <c r="DC43" s="658"/>
      <c r="DD43" s="632">
        <v>669835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12149320</v>
      </c>
      <c r="CS44" s="624"/>
      <c r="CT44" s="624"/>
      <c r="CU44" s="624"/>
      <c r="CV44" s="624"/>
      <c r="CW44" s="624"/>
      <c r="CX44" s="624"/>
      <c r="CY44" s="625"/>
      <c r="CZ44" s="628">
        <v>11.3</v>
      </c>
      <c r="DA44" s="629"/>
      <c r="DB44" s="629"/>
      <c r="DC44" s="635"/>
      <c r="DD44" s="632">
        <v>1308412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4680166</v>
      </c>
      <c r="CS45" s="644"/>
      <c r="CT45" s="644"/>
      <c r="CU45" s="644"/>
      <c r="CV45" s="644"/>
      <c r="CW45" s="644"/>
      <c r="CX45" s="644"/>
      <c r="CY45" s="645"/>
      <c r="CZ45" s="628">
        <v>4.4000000000000004</v>
      </c>
      <c r="DA45" s="656"/>
      <c r="DB45" s="656"/>
      <c r="DC45" s="658"/>
      <c r="DD45" s="632">
        <v>335215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7338135</v>
      </c>
      <c r="CS46" s="624"/>
      <c r="CT46" s="624"/>
      <c r="CU46" s="624"/>
      <c r="CV46" s="624"/>
      <c r="CW46" s="624"/>
      <c r="CX46" s="624"/>
      <c r="CY46" s="625"/>
      <c r="CZ46" s="628">
        <v>6.8</v>
      </c>
      <c r="DA46" s="629"/>
      <c r="DB46" s="629"/>
      <c r="DC46" s="635"/>
      <c r="DD46" s="632">
        <v>967139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210586</v>
      </c>
      <c r="CS47" s="644"/>
      <c r="CT47" s="644"/>
      <c r="CU47" s="644"/>
      <c r="CV47" s="644"/>
      <c r="CW47" s="644"/>
      <c r="CX47" s="644"/>
      <c r="CY47" s="645"/>
      <c r="CZ47" s="628">
        <v>0.2</v>
      </c>
      <c r="DA47" s="656"/>
      <c r="DB47" s="656"/>
      <c r="DC47" s="658"/>
      <c r="DD47" s="632">
        <v>160626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107390503</v>
      </c>
      <c r="CS49" s="682"/>
      <c r="CT49" s="682"/>
      <c r="CU49" s="682"/>
      <c r="CV49" s="682"/>
      <c r="CW49" s="682"/>
      <c r="CX49" s="682"/>
      <c r="CY49" s="711"/>
      <c r="CZ49" s="703">
        <v>100</v>
      </c>
      <c r="DA49" s="712"/>
      <c r="DB49" s="712"/>
      <c r="DC49" s="713"/>
      <c r="DD49" s="714">
        <v>65200608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BLHLVOBWHXDSOX/iG0RgOn+ZWi4xD6vi5hgX1qTawtzDs2Sj1PvWBZ/lPIHJWStgmUef4OKpMPmqFdzqxBm4g==" saltValue="bTSIochDqmyVINe1C+QO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91" zoomScaleSheetLayoutView="10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112328</v>
      </c>
      <c r="R7" s="753"/>
      <c r="S7" s="753"/>
      <c r="T7" s="753"/>
      <c r="U7" s="753"/>
      <c r="V7" s="753">
        <v>108356</v>
      </c>
      <c r="W7" s="753"/>
      <c r="X7" s="753"/>
      <c r="Y7" s="753"/>
      <c r="Z7" s="753"/>
      <c r="AA7" s="753">
        <v>3972</v>
      </c>
      <c r="AB7" s="753"/>
      <c r="AC7" s="753"/>
      <c r="AD7" s="753"/>
      <c r="AE7" s="754"/>
      <c r="AF7" s="755">
        <v>3088</v>
      </c>
      <c r="AG7" s="756"/>
      <c r="AH7" s="756"/>
      <c r="AI7" s="756"/>
      <c r="AJ7" s="757"/>
      <c r="AK7" s="758">
        <v>4157</v>
      </c>
      <c r="AL7" s="759"/>
      <c r="AM7" s="759"/>
      <c r="AN7" s="759"/>
      <c r="AO7" s="759"/>
      <c r="AP7" s="759">
        <v>53899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-34</v>
      </c>
      <c r="CI7" s="744"/>
      <c r="CJ7" s="744"/>
      <c r="CK7" s="744"/>
      <c r="CL7" s="745"/>
      <c r="CM7" s="743">
        <v>1034</v>
      </c>
      <c r="CN7" s="744"/>
      <c r="CO7" s="744"/>
      <c r="CP7" s="744"/>
      <c r="CQ7" s="745"/>
      <c r="CR7" s="743">
        <v>451</v>
      </c>
      <c r="CS7" s="744"/>
      <c r="CT7" s="744"/>
      <c r="CU7" s="744"/>
      <c r="CV7" s="745"/>
      <c r="CW7" s="743">
        <v>51</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7</v>
      </c>
      <c r="CI8" s="777"/>
      <c r="CJ8" s="777"/>
      <c r="CK8" s="777"/>
      <c r="CL8" s="778"/>
      <c r="CM8" s="776">
        <v>104</v>
      </c>
      <c r="CN8" s="777"/>
      <c r="CO8" s="777"/>
      <c r="CP8" s="777"/>
      <c r="CQ8" s="778"/>
      <c r="CR8" s="776">
        <v>2</v>
      </c>
      <c r="CS8" s="777"/>
      <c r="CT8" s="777"/>
      <c r="CU8" s="777"/>
      <c r="CV8" s="778"/>
      <c r="CW8" s="776">
        <v>19</v>
      </c>
      <c r="CX8" s="777"/>
      <c r="CY8" s="777"/>
      <c r="CZ8" s="777"/>
      <c r="DA8" s="778"/>
      <c r="DB8" s="776" t="s">
        <v>562</v>
      </c>
      <c r="DC8" s="777"/>
      <c r="DD8" s="777"/>
      <c r="DE8" s="777"/>
      <c r="DF8" s="778"/>
      <c r="DG8" s="776" t="s">
        <v>562</v>
      </c>
      <c r="DH8" s="777"/>
      <c r="DI8" s="777"/>
      <c r="DJ8" s="777"/>
      <c r="DK8" s="778"/>
      <c r="DL8" s="776" t="s">
        <v>562</v>
      </c>
      <c r="DM8" s="777"/>
      <c r="DN8" s="777"/>
      <c r="DO8" s="777"/>
      <c r="DP8" s="778"/>
      <c r="DQ8" s="776" t="s">
        <v>562</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112328</v>
      </c>
      <c r="R23" s="793"/>
      <c r="S23" s="793"/>
      <c r="T23" s="793"/>
      <c r="U23" s="793"/>
      <c r="V23" s="793">
        <v>108356</v>
      </c>
      <c r="W23" s="793"/>
      <c r="X23" s="793"/>
      <c r="Y23" s="793"/>
      <c r="Z23" s="793"/>
      <c r="AA23" s="793">
        <v>3972</v>
      </c>
      <c r="AB23" s="793"/>
      <c r="AC23" s="793"/>
      <c r="AD23" s="793"/>
      <c r="AE23" s="794"/>
      <c r="AF23" s="795">
        <v>3088</v>
      </c>
      <c r="AG23" s="793"/>
      <c r="AH23" s="793"/>
      <c r="AI23" s="793"/>
      <c r="AJ23" s="796"/>
      <c r="AK23" s="797"/>
      <c r="AL23" s="798"/>
      <c r="AM23" s="798"/>
      <c r="AN23" s="798"/>
      <c r="AO23" s="798"/>
      <c r="AP23" s="793">
        <v>53899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43226</v>
      </c>
      <c r="R28" s="823"/>
      <c r="S28" s="823"/>
      <c r="T28" s="823"/>
      <c r="U28" s="823"/>
      <c r="V28" s="823">
        <v>42837</v>
      </c>
      <c r="W28" s="823"/>
      <c r="X28" s="823"/>
      <c r="Y28" s="823"/>
      <c r="Z28" s="823"/>
      <c r="AA28" s="823">
        <v>389</v>
      </c>
      <c r="AB28" s="823"/>
      <c r="AC28" s="823"/>
      <c r="AD28" s="823"/>
      <c r="AE28" s="824"/>
      <c r="AF28" s="825">
        <v>389</v>
      </c>
      <c r="AG28" s="823"/>
      <c r="AH28" s="823"/>
      <c r="AI28" s="823"/>
      <c r="AJ28" s="826"/>
      <c r="AK28" s="827">
        <v>215</v>
      </c>
      <c r="AL28" s="828"/>
      <c r="AM28" s="828"/>
      <c r="AN28" s="828"/>
      <c r="AO28" s="828"/>
      <c r="AP28" s="828" t="s">
        <v>554</v>
      </c>
      <c r="AQ28" s="828"/>
      <c r="AR28" s="828"/>
      <c r="AS28" s="828"/>
      <c r="AT28" s="828"/>
      <c r="AU28" s="828" t="s">
        <v>554</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24751</v>
      </c>
      <c r="R29" s="784"/>
      <c r="S29" s="784"/>
      <c r="T29" s="784"/>
      <c r="U29" s="784"/>
      <c r="V29" s="784">
        <v>24649</v>
      </c>
      <c r="W29" s="784"/>
      <c r="X29" s="784"/>
      <c r="Y29" s="784"/>
      <c r="Z29" s="784"/>
      <c r="AA29" s="784">
        <v>102</v>
      </c>
      <c r="AB29" s="784"/>
      <c r="AC29" s="784"/>
      <c r="AD29" s="784"/>
      <c r="AE29" s="785"/>
      <c r="AF29" s="786">
        <v>102</v>
      </c>
      <c r="AG29" s="787"/>
      <c r="AH29" s="787"/>
      <c r="AI29" s="787"/>
      <c r="AJ29" s="788"/>
      <c r="AK29" s="834">
        <v>2112</v>
      </c>
      <c r="AL29" s="830"/>
      <c r="AM29" s="830"/>
      <c r="AN29" s="830"/>
      <c r="AO29" s="830"/>
      <c r="AP29" s="830" t="s">
        <v>554</v>
      </c>
      <c r="AQ29" s="830"/>
      <c r="AR29" s="830"/>
      <c r="AS29" s="830"/>
      <c r="AT29" s="830"/>
      <c r="AU29" s="830" t="s">
        <v>554</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24545</v>
      </c>
      <c r="R30" s="784"/>
      <c r="S30" s="784"/>
      <c r="T30" s="784"/>
      <c r="U30" s="784"/>
      <c r="V30" s="784">
        <v>23854</v>
      </c>
      <c r="W30" s="784"/>
      <c r="X30" s="784"/>
      <c r="Y30" s="784"/>
      <c r="Z30" s="784"/>
      <c r="AA30" s="784">
        <v>692</v>
      </c>
      <c r="AB30" s="784"/>
      <c r="AC30" s="784"/>
      <c r="AD30" s="784"/>
      <c r="AE30" s="785"/>
      <c r="AF30" s="786">
        <v>692</v>
      </c>
      <c r="AG30" s="787"/>
      <c r="AH30" s="787"/>
      <c r="AI30" s="787"/>
      <c r="AJ30" s="788"/>
      <c r="AK30" s="834">
        <v>4034</v>
      </c>
      <c r="AL30" s="830"/>
      <c r="AM30" s="830"/>
      <c r="AN30" s="830"/>
      <c r="AO30" s="830"/>
      <c r="AP30" s="830" t="s">
        <v>554</v>
      </c>
      <c r="AQ30" s="830"/>
      <c r="AR30" s="830"/>
      <c r="AS30" s="830"/>
      <c r="AT30" s="830"/>
      <c r="AU30" s="830" t="s">
        <v>554</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5033</v>
      </c>
      <c r="R31" s="784"/>
      <c r="S31" s="784"/>
      <c r="T31" s="784"/>
      <c r="U31" s="784"/>
      <c r="V31" s="784">
        <v>4565</v>
      </c>
      <c r="W31" s="784"/>
      <c r="X31" s="784"/>
      <c r="Y31" s="784"/>
      <c r="Z31" s="784"/>
      <c r="AA31" s="784">
        <v>468</v>
      </c>
      <c r="AB31" s="784"/>
      <c r="AC31" s="784"/>
      <c r="AD31" s="784"/>
      <c r="AE31" s="785"/>
      <c r="AF31" s="786">
        <v>468</v>
      </c>
      <c r="AG31" s="787"/>
      <c r="AH31" s="787"/>
      <c r="AI31" s="787"/>
      <c r="AJ31" s="788"/>
      <c r="AK31" s="834">
        <v>788</v>
      </c>
      <c r="AL31" s="830"/>
      <c r="AM31" s="830"/>
      <c r="AN31" s="830"/>
      <c r="AO31" s="830"/>
      <c r="AP31" s="830" t="s">
        <v>554</v>
      </c>
      <c r="AQ31" s="830"/>
      <c r="AR31" s="830"/>
      <c r="AS31" s="830"/>
      <c r="AT31" s="830"/>
      <c r="AU31" s="830" t="s">
        <v>554</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16819</v>
      </c>
      <c r="R32" s="784"/>
      <c r="S32" s="784"/>
      <c r="T32" s="784"/>
      <c r="U32" s="784"/>
      <c r="V32" s="784">
        <v>17459</v>
      </c>
      <c r="W32" s="784"/>
      <c r="X32" s="784"/>
      <c r="Y32" s="784"/>
      <c r="Z32" s="784"/>
      <c r="AA32" s="784">
        <v>-639</v>
      </c>
      <c r="AB32" s="784"/>
      <c r="AC32" s="784"/>
      <c r="AD32" s="784"/>
      <c r="AE32" s="785"/>
      <c r="AF32" s="786">
        <v>4559</v>
      </c>
      <c r="AG32" s="787"/>
      <c r="AH32" s="787"/>
      <c r="AI32" s="787"/>
      <c r="AJ32" s="788"/>
      <c r="AK32" s="834">
        <v>2468</v>
      </c>
      <c r="AL32" s="830"/>
      <c r="AM32" s="830"/>
      <c r="AN32" s="830"/>
      <c r="AO32" s="830"/>
      <c r="AP32" s="830">
        <v>11780</v>
      </c>
      <c r="AQ32" s="830"/>
      <c r="AR32" s="830"/>
      <c r="AS32" s="830"/>
      <c r="AT32" s="830"/>
      <c r="AU32" s="830">
        <v>5844</v>
      </c>
      <c r="AV32" s="830"/>
      <c r="AW32" s="830"/>
      <c r="AX32" s="830"/>
      <c r="AY32" s="830"/>
      <c r="AZ32" s="831" t="s">
        <v>554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7766</v>
      </c>
      <c r="R33" s="784"/>
      <c r="S33" s="784"/>
      <c r="T33" s="784"/>
      <c r="U33" s="784"/>
      <c r="V33" s="784">
        <v>7527</v>
      </c>
      <c r="W33" s="784"/>
      <c r="X33" s="784"/>
      <c r="Y33" s="784"/>
      <c r="Z33" s="784"/>
      <c r="AA33" s="784">
        <v>239</v>
      </c>
      <c r="AB33" s="784"/>
      <c r="AC33" s="784"/>
      <c r="AD33" s="784"/>
      <c r="AE33" s="785"/>
      <c r="AF33" s="786">
        <v>3532</v>
      </c>
      <c r="AG33" s="787"/>
      <c r="AH33" s="787"/>
      <c r="AI33" s="787"/>
      <c r="AJ33" s="788"/>
      <c r="AK33" s="834">
        <v>2927</v>
      </c>
      <c r="AL33" s="830"/>
      <c r="AM33" s="830"/>
      <c r="AN33" s="830"/>
      <c r="AO33" s="830"/>
      <c r="AP33" s="830">
        <v>29550</v>
      </c>
      <c r="AQ33" s="830"/>
      <c r="AR33" s="830"/>
      <c r="AS33" s="830"/>
      <c r="AT33" s="830"/>
      <c r="AU33" s="830">
        <v>19326</v>
      </c>
      <c r="AV33" s="830"/>
      <c r="AW33" s="830"/>
      <c r="AX33" s="830"/>
      <c r="AY33" s="830"/>
      <c r="AZ33" s="831" t="s">
        <v>554</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20</v>
      </c>
      <c r="R34" s="784"/>
      <c r="S34" s="784"/>
      <c r="T34" s="784"/>
      <c r="U34" s="784"/>
      <c r="V34" s="784">
        <v>20</v>
      </c>
      <c r="W34" s="784"/>
      <c r="X34" s="784"/>
      <c r="Y34" s="784"/>
      <c r="Z34" s="784"/>
      <c r="AA34" s="784">
        <v>0</v>
      </c>
      <c r="AB34" s="784"/>
      <c r="AC34" s="784"/>
      <c r="AD34" s="784"/>
      <c r="AE34" s="785"/>
      <c r="AF34" s="786">
        <v>0</v>
      </c>
      <c r="AG34" s="787"/>
      <c r="AH34" s="787"/>
      <c r="AI34" s="787"/>
      <c r="AJ34" s="788"/>
      <c r="AK34" s="834">
        <v>15</v>
      </c>
      <c r="AL34" s="830"/>
      <c r="AM34" s="830"/>
      <c r="AN34" s="830"/>
      <c r="AO34" s="830"/>
      <c r="AP34" s="830" t="s">
        <v>554</v>
      </c>
      <c r="AQ34" s="830"/>
      <c r="AR34" s="830"/>
      <c r="AS34" s="830"/>
      <c r="AT34" s="830"/>
      <c r="AU34" s="830" t="s">
        <v>554</v>
      </c>
      <c r="AV34" s="830"/>
      <c r="AW34" s="830"/>
      <c r="AX34" s="830"/>
      <c r="AY34" s="830"/>
      <c r="AZ34" s="831" t="s">
        <v>554</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9742</v>
      </c>
      <c r="AG63" s="844"/>
      <c r="AH63" s="844"/>
      <c r="AI63" s="844"/>
      <c r="AJ63" s="845"/>
      <c r="AK63" s="846"/>
      <c r="AL63" s="841"/>
      <c r="AM63" s="841"/>
      <c r="AN63" s="841"/>
      <c r="AO63" s="841"/>
      <c r="AP63" s="844">
        <f>AP32+AP33</f>
        <v>41330</v>
      </c>
      <c r="AQ63" s="844"/>
      <c r="AR63" s="844"/>
      <c r="AS63" s="844"/>
      <c r="AT63" s="844"/>
      <c r="AU63" s="844">
        <f>AU32+AU33</f>
        <v>25170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5</v>
      </c>
      <c r="R68" s="866"/>
      <c r="S68" s="866"/>
      <c r="T68" s="866"/>
      <c r="U68" s="866"/>
      <c r="V68" s="866">
        <v>5</v>
      </c>
      <c r="W68" s="866"/>
      <c r="X68" s="866"/>
      <c r="Y68" s="866"/>
      <c r="Z68" s="866"/>
      <c r="AA68" s="866">
        <v>0</v>
      </c>
      <c r="AB68" s="866"/>
      <c r="AC68" s="866"/>
      <c r="AD68" s="866"/>
      <c r="AE68" s="866"/>
      <c r="AF68" s="866">
        <v>0</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5236</v>
      </c>
      <c r="R69" s="830"/>
      <c r="S69" s="830"/>
      <c r="T69" s="830"/>
      <c r="U69" s="830"/>
      <c r="V69" s="830">
        <v>4899</v>
      </c>
      <c r="W69" s="830"/>
      <c r="X69" s="830"/>
      <c r="Y69" s="830"/>
      <c r="Z69" s="830"/>
      <c r="AA69" s="830">
        <v>337</v>
      </c>
      <c r="AB69" s="830"/>
      <c r="AC69" s="830"/>
      <c r="AD69" s="830"/>
      <c r="AE69" s="830"/>
      <c r="AF69" s="830">
        <v>337</v>
      </c>
      <c r="AG69" s="830"/>
      <c r="AH69" s="830"/>
      <c r="AI69" s="830"/>
      <c r="AJ69" s="830"/>
      <c r="AK69" s="830">
        <v>863</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1148479</v>
      </c>
      <c r="R70" s="830"/>
      <c r="S70" s="830"/>
      <c r="T70" s="830"/>
      <c r="U70" s="830"/>
      <c r="V70" s="830">
        <v>1132469</v>
      </c>
      <c r="W70" s="830"/>
      <c r="X70" s="830"/>
      <c r="Y70" s="830"/>
      <c r="Z70" s="830"/>
      <c r="AA70" s="830">
        <v>16010</v>
      </c>
      <c r="AB70" s="830"/>
      <c r="AC70" s="830"/>
      <c r="AD70" s="830"/>
      <c r="AE70" s="830"/>
      <c r="AF70" s="830">
        <v>16010</v>
      </c>
      <c r="AG70" s="830"/>
      <c r="AH70" s="830"/>
      <c r="AI70" s="830"/>
      <c r="AJ70" s="830"/>
      <c r="AK70" s="830">
        <v>6316</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AF68+AF69+AF70</f>
        <v>16347</v>
      </c>
      <c r="AG88" s="844"/>
      <c r="AH88" s="844"/>
      <c r="AI88" s="844"/>
      <c r="AJ88" s="844"/>
      <c r="AK88" s="841"/>
      <c r="AL88" s="841"/>
      <c r="AM88" s="841"/>
      <c r="AN88" s="841"/>
      <c r="AO88" s="841"/>
      <c r="AP88" s="844" t="s">
        <v>562</v>
      </c>
      <c r="AQ88" s="844"/>
      <c r="AR88" s="844"/>
      <c r="AS88" s="844"/>
      <c r="AT88" s="844"/>
      <c r="AU88" s="844" t="s">
        <v>562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CR7+CR8</f>
        <v>453</v>
      </c>
      <c r="CS102" s="852"/>
      <c r="CT102" s="852"/>
      <c r="CU102" s="852"/>
      <c r="CV102" s="891"/>
      <c r="CW102" s="890">
        <f>CW7+CW8</f>
        <v>70</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6237101</v>
      </c>
      <c r="AB110" s="900"/>
      <c r="AC110" s="900"/>
      <c r="AD110" s="900"/>
      <c r="AE110" s="901"/>
      <c r="AF110" s="902">
        <v>6177293</v>
      </c>
      <c r="AG110" s="900"/>
      <c r="AH110" s="900"/>
      <c r="AI110" s="900"/>
      <c r="AJ110" s="901"/>
      <c r="AK110" s="902">
        <v>6214269</v>
      </c>
      <c r="AL110" s="900"/>
      <c r="AM110" s="900"/>
      <c r="AN110" s="900"/>
      <c r="AO110" s="901"/>
      <c r="AP110" s="903">
        <v>12.5</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55395530</v>
      </c>
      <c r="BR110" s="931"/>
      <c r="BS110" s="931"/>
      <c r="BT110" s="931"/>
      <c r="BU110" s="931"/>
      <c r="BV110" s="931">
        <v>52774569</v>
      </c>
      <c r="BW110" s="931"/>
      <c r="BX110" s="931"/>
      <c r="BY110" s="931"/>
      <c r="BZ110" s="931"/>
      <c r="CA110" s="931">
        <v>53899036</v>
      </c>
      <c r="CB110" s="931"/>
      <c r="CC110" s="931"/>
      <c r="CD110" s="931"/>
      <c r="CE110" s="931"/>
      <c r="CF110" s="944">
        <v>108.5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3181245</v>
      </c>
      <c r="BR111" s="926"/>
      <c r="BS111" s="926"/>
      <c r="BT111" s="926"/>
      <c r="BU111" s="926"/>
      <c r="BV111" s="926">
        <v>2675133</v>
      </c>
      <c r="BW111" s="926"/>
      <c r="BX111" s="926"/>
      <c r="BY111" s="926"/>
      <c r="BZ111" s="926"/>
      <c r="CA111" s="926">
        <v>3024864</v>
      </c>
      <c r="CB111" s="926"/>
      <c r="CC111" s="926"/>
      <c r="CD111" s="926"/>
      <c r="CE111" s="926"/>
      <c r="CF111" s="920">
        <v>6.1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27019381</v>
      </c>
      <c r="BR112" s="926"/>
      <c r="BS112" s="926"/>
      <c r="BT112" s="926"/>
      <c r="BU112" s="926"/>
      <c r="BV112" s="926">
        <v>25847743</v>
      </c>
      <c r="BW112" s="926"/>
      <c r="BX112" s="926"/>
      <c r="BY112" s="926"/>
      <c r="BZ112" s="926"/>
      <c r="CA112" s="926">
        <v>25169512</v>
      </c>
      <c r="CB112" s="926"/>
      <c r="CC112" s="926"/>
      <c r="CD112" s="926"/>
      <c r="CE112" s="926"/>
      <c r="CF112" s="920">
        <v>50.7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2571823</v>
      </c>
      <c r="AB113" s="938"/>
      <c r="AC113" s="938"/>
      <c r="AD113" s="938"/>
      <c r="AE113" s="939"/>
      <c r="AF113" s="940">
        <v>2324593</v>
      </c>
      <c r="AG113" s="938"/>
      <c r="AH113" s="938"/>
      <c r="AI113" s="938"/>
      <c r="AJ113" s="939"/>
      <c r="AK113" s="940">
        <v>2466307</v>
      </c>
      <c r="AL113" s="938"/>
      <c r="AM113" s="938"/>
      <c r="AN113" s="938"/>
      <c r="AO113" s="939"/>
      <c r="AP113" s="941">
        <v>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13215469</v>
      </c>
      <c r="BR114" s="926"/>
      <c r="BS114" s="926"/>
      <c r="BT114" s="926"/>
      <c r="BU114" s="926"/>
      <c r="BV114" s="926">
        <v>13982353</v>
      </c>
      <c r="BW114" s="926"/>
      <c r="BX114" s="926"/>
      <c r="BY114" s="926"/>
      <c r="BZ114" s="926"/>
      <c r="CA114" s="926">
        <v>14641853</v>
      </c>
      <c r="CB114" s="926"/>
      <c r="CC114" s="926"/>
      <c r="CD114" s="926"/>
      <c r="CE114" s="926"/>
      <c r="CF114" s="920">
        <v>29.5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448567</v>
      </c>
      <c r="AB115" s="938"/>
      <c r="AC115" s="938"/>
      <c r="AD115" s="938"/>
      <c r="AE115" s="939"/>
      <c r="AF115" s="940">
        <v>463068</v>
      </c>
      <c r="AG115" s="938"/>
      <c r="AH115" s="938"/>
      <c r="AI115" s="938"/>
      <c r="AJ115" s="939"/>
      <c r="AK115" s="940">
        <v>479279</v>
      </c>
      <c r="AL115" s="938"/>
      <c r="AM115" s="938"/>
      <c r="AN115" s="938"/>
      <c r="AO115" s="939"/>
      <c r="AP115" s="941">
        <v>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9257491</v>
      </c>
      <c r="AB117" s="979"/>
      <c r="AC117" s="979"/>
      <c r="AD117" s="979"/>
      <c r="AE117" s="980"/>
      <c r="AF117" s="981">
        <v>8964954</v>
      </c>
      <c r="AG117" s="979"/>
      <c r="AH117" s="979"/>
      <c r="AI117" s="979"/>
      <c r="AJ117" s="980"/>
      <c r="AK117" s="981">
        <v>9159855</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98811625</v>
      </c>
      <c r="BR119" s="1000"/>
      <c r="BS119" s="1000"/>
      <c r="BT119" s="1000"/>
      <c r="BU119" s="1000"/>
      <c r="BV119" s="1000">
        <v>95279798</v>
      </c>
      <c r="BW119" s="1000"/>
      <c r="BX119" s="1000"/>
      <c r="BY119" s="1000"/>
      <c r="BZ119" s="1000"/>
      <c r="CA119" s="1000">
        <v>96735265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3181245</v>
      </c>
      <c r="DH119" s="986"/>
      <c r="DI119" s="986"/>
      <c r="DJ119" s="986"/>
      <c r="DK119" s="987"/>
      <c r="DL119" s="985">
        <v>2675133</v>
      </c>
      <c r="DM119" s="986"/>
      <c r="DN119" s="986"/>
      <c r="DO119" s="986"/>
      <c r="DP119" s="987"/>
      <c r="DQ119" s="985">
        <v>3024864</v>
      </c>
      <c r="DR119" s="986"/>
      <c r="DS119" s="986"/>
      <c r="DT119" s="986"/>
      <c r="DU119" s="987"/>
      <c r="DV119" s="988">
        <v>6.1</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21952225</v>
      </c>
      <c r="BR120" s="931"/>
      <c r="BS120" s="931"/>
      <c r="BT120" s="931"/>
      <c r="BU120" s="931"/>
      <c r="BV120" s="931">
        <v>25291924</v>
      </c>
      <c r="BW120" s="931"/>
      <c r="BX120" s="931"/>
      <c r="BY120" s="931"/>
      <c r="BZ120" s="931"/>
      <c r="CA120" s="931">
        <v>25653945</v>
      </c>
      <c r="CB120" s="931"/>
      <c r="CC120" s="931"/>
      <c r="CD120" s="931"/>
      <c r="CE120" s="931"/>
      <c r="CF120" s="944">
        <v>51.6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21079506</v>
      </c>
      <c r="DH120" s="931"/>
      <c r="DI120" s="931"/>
      <c r="DJ120" s="931"/>
      <c r="DK120" s="931"/>
      <c r="DL120" s="931">
        <v>19782315</v>
      </c>
      <c r="DM120" s="931"/>
      <c r="DN120" s="931"/>
      <c r="DO120" s="931"/>
      <c r="DP120" s="931"/>
      <c r="DQ120" s="931">
        <v>19325809</v>
      </c>
      <c r="DR120" s="931"/>
      <c r="DS120" s="931"/>
      <c r="DT120" s="931"/>
      <c r="DU120" s="931"/>
      <c r="DV120" s="932">
        <v>38.9</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16746980</v>
      </c>
      <c r="BR121" s="926"/>
      <c r="BS121" s="926"/>
      <c r="BT121" s="926"/>
      <c r="BU121" s="926"/>
      <c r="BV121" s="926">
        <v>16133079</v>
      </c>
      <c r="BW121" s="926"/>
      <c r="BX121" s="926"/>
      <c r="BY121" s="926"/>
      <c r="BZ121" s="926"/>
      <c r="CA121" s="926">
        <v>18268064</v>
      </c>
      <c r="CB121" s="926"/>
      <c r="CC121" s="926"/>
      <c r="CD121" s="926"/>
      <c r="CE121" s="926"/>
      <c r="CF121" s="920">
        <v>36.799999999999997</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5939875</v>
      </c>
      <c r="DH121" s="926"/>
      <c r="DI121" s="926"/>
      <c r="DJ121" s="926"/>
      <c r="DK121" s="926"/>
      <c r="DL121" s="926">
        <v>6065428</v>
      </c>
      <c r="DM121" s="926"/>
      <c r="DN121" s="926"/>
      <c r="DO121" s="926"/>
      <c r="DP121" s="926"/>
      <c r="DQ121" s="926">
        <v>5843703</v>
      </c>
      <c r="DR121" s="926"/>
      <c r="DS121" s="926"/>
      <c r="DT121" s="926"/>
      <c r="DU121" s="926"/>
      <c r="DV121" s="927">
        <v>11.8</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49742997</v>
      </c>
      <c r="BR122" s="1000"/>
      <c r="BS122" s="1000"/>
      <c r="BT122" s="1000"/>
      <c r="BU122" s="1000"/>
      <c r="BV122" s="1000">
        <v>46960306</v>
      </c>
      <c r="BW122" s="1000"/>
      <c r="BX122" s="1000"/>
      <c r="BY122" s="1000"/>
      <c r="BZ122" s="1000"/>
      <c r="CA122" s="1000">
        <v>43259582</v>
      </c>
      <c r="CB122" s="1000"/>
      <c r="CC122" s="1000"/>
      <c r="CD122" s="1000"/>
      <c r="CE122" s="1000"/>
      <c r="CF122" s="1017">
        <v>87.1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88442202</v>
      </c>
      <c r="BR123" s="1064"/>
      <c r="BS123" s="1064"/>
      <c r="BT123" s="1064"/>
      <c r="BU123" s="1064"/>
      <c r="BV123" s="1064">
        <v>88385309</v>
      </c>
      <c r="BW123" s="1064"/>
      <c r="BX123" s="1064"/>
      <c r="BY123" s="1064"/>
      <c r="BZ123" s="1064"/>
      <c r="CA123" s="1064">
        <v>87181591</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22.5</v>
      </c>
      <c r="BR124" s="1027"/>
      <c r="BS124" s="1027"/>
      <c r="BT124" s="1027"/>
      <c r="BU124" s="1027"/>
      <c r="BV124" s="1027">
        <v>14.5</v>
      </c>
      <c r="BW124" s="1027"/>
      <c r="BX124" s="1027"/>
      <c r="BY124" s="1027"/>
      <c r="BZ124" s="1027"/>
      <c r="CA124" s="1027">
        <v>19.2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448567</v>
      </c>
      <c r="AB126" s="959"/>
      <c r="AC126" s="959"/>
      <c r="AD126" s="959"/>
      <c r="AE126" s="960"/>
      <c r="AF126" s="961">
        <v>463068</v>
      </c>
      <c r="AG126" s="959"/>
      <c r="AH126" s="959"/>
      <c r="AI126" s="959"/>
      <c r="AJ126" s="960"/>
      <c r="AK126" s="961">
        <v>479279</v>
      </c>
      <c r="AL126" s="959"/>
      <c r="AM126" s="959"/>
      <c r="AN126" s="959"/>
      <c r="AO126" s="960"/>
      <c r="AP126" s="962">
        <v>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1891913</v>
      </c>
      <c r="AB128" s="1046"/>
      <c r="AC128" s="1046"/>
      <c r="AD128" s="1046"/>
      <c r="AE128" s="1047"/>
      <c r="AF128" s="1048">
        <v>2222363</v>
      </c>
      <c r="AG128" s="1046"/>
      <c r="AH128" s="1046"/>
      <c r="AI128" s="1046"/>
      <c r="AJ128" s="1047"/>
      <c r="AK128" s="1048">
        <v>2413467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50940552</v>
      </c>
      <c r="AB129" s="959"/>
      <c r="AC129" s="959"/>
      <c r="AD129" s="959"/>
      <c r="AE129" s="960"/>
      <c r="AF129" s="961">
        <v>51946354</v>
      </c>
      <c r="AG129" s="959"/>
      <c r="AH129" s="959"/>
      <c r="AI129" s="959"/>
      <c r="AJ129" s="960"/>
      <c r="AK129" s="961">
        <v>54066753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4894225</v>
      </c>
      <c r="AB130" s="959"/>
      <c r="AC130" s="959"/>
      <c r="AD130" s="959"/>
      <c r="AE130" s="960"/>
      <c r="AF130" s="961">
        <v>4660264</v>
      </c>
      <c r="AG130" s="959"/>
      <c r="AH130" s="959"/>
      <c r="AI130" s="959"/>
      <c r="AJ130" s="960"/>
      <c r="AK130" s="961">
        <v>4391536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46046327</v>
      </c>
      <c r="AB131" s="986"/>
      <c r="AC131" s="986"/>
      <c r="AD131" s="986"/>
      <c r="AE131" s="987"/>
      <c r="AF131" s="985">
        <v>47286090</v>
      </c>
      <c r="AG131" s="986"/>
      <c r="AH131" s="986"/>
      <c r="AI131" s="986"/>
      <c r="AJ131" s="987"/>
      <c r="AK131" s="985">
        <v>49675217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19.2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5.3671012669999998</v>
      </c>
      <c r="AB132" s="1097"/>
      <c r="AC132" s="1097"/>
      <c r="AD132" s="1097"/>
      <c r="AE132" s="1098"/>
      <c r="AF132" s="1099">
        <v>4.4036776990000002</v>
      </c>
      <c r="AG132" s="1097"/>
      <c r="AH132" s="1097"/>
      <c r="AI132" s="1097"/>
      <c r="AJ132" s="1098"/>
      <c r="AK132" s="1099">
        <v>4.7404966540000002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4.7</v>
      </c>
      <c r="AB133" s="1080"/>
      <c r="AC133" s="1080"/>
      <c r="AD133" s="1080"/>
      <c r="AE133" s="1081"/>
      <c r="AF133" s="1079">
        <v>5</v>
      </c>
      <c r="AG133" s="1080"/>
      <c r="AH133" s="1080"/>
      <c r="AI133" s="1080"/>
      <c r="AJ133" s="1081"/>
      <c r="AK133" s="1079">
        <v>4.8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SsF7bXOMkPw0rv7MUAj1OboJOOfvAWX6B4N1RyVKi7Ax08FwAx6UVSRTDP7mKO/XPs73JgnREqMLH4QnOP6Q==" saltValue="6vtQ6VM5uXXDqPdgD1Kn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V/zaZqcJbCP6ZZb8pkpOc8JAdq3aRUDfoQOUc32IagDDVEJICwmsvY1vMx+MF/mMvHtmFLeAfv/o1UDQSS/pw==" saltValue="RvhfKJMPVaffI3rEdj6l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KyHbkr/RScUvpBvrP7ReUlYdFjcQXuNwFwCC0fzx1bZOHntRAy4w/7NCZRTwTt3j/uk1cvIw23sQXSTj8ZO5g==" saltValue="UAkUhas+QgKu0Ru8O3sPu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16918280</v>
      </c>
      <c r="AP9" s="269">
        <v>65946</v>
      </c>
      <c r="AQ9" s="270">
        <v>70143</v>
      </c>
      <c r="AR9" s="271">
        <v>-6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168</v>
      </c>
      <c r="AP10" s="272">
        <v>1</v>
      </c>
      <c r="AQ10" s="273">
        <v>2309</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1363037</v>
      </c>
      <c r="AP11" s="272">
        <v>5313</v>
      </c>
      <c r="AQ11" s="273">
        <v>1878</v>
      </c>
      <c r="AR11" s="274">
        <v>182.9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v>96294</v>
      </c>
      <c r="AP12" s="272">
        <v>375</v>
      </c>
      <c r="AQ12" s="273">
        <v>30</v>
      </c>
      <c r="AR12" s="274">
        <v>1150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598748</v>
      </c>
      <c r="AP13" s="272">
        <v>2334</v>
      </c>
      <c r="AQ13" s="273">
        <v>1863</v>
      </c>
      <c r="AR13" s="274">
        <v>25.3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669835</v>
      </c>
      <c r="AP14" s="272">
        <v>2611</v>
      </c>
      <c r="AQ14" s="273">
        <v>1453</v>
      </c>
      <c r="AR14" s="274">
        <v>79.7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-628418</v>
      </c>
      <c r="AP15" s="272">
        <v>-2450</v>
      </c>
      <c r="AQ15" s="273">
        <v>-3932</v>
      </c>
      <c r="AR15" s="274">
        <v>-37.700000000000003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19017944</v>
      </c>
      <c r="AP16" s="272">
        <v>74130</v>
      </c>
      <c r="AQ16" s="273">
        <v>73743</v>
      </c>
      <c r="AR16" s="274">
        <v>0.5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6.65</v>
      </c>
      <c r="AP21" s="286">
        <v>6.58</v>
      </c>
      <c r="AQ21" s="287">
        <v>7.0000000000000007E-2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99.8</v>
      </c>
      <c r="AP22" s="291">
        <v>99.4</v>
      </c>
      <c r="AQ22" s="292">
        <v>0.4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6214269</v>
      </c>
      <c r="AP32" s="300">
        <v>24223</v>
      </c>
      <c r="AQ32" s="301">
        <v>30085</v>
      </c>
      <c r="AR32" s="302">
        <v>-19.5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503</v>
      </c>
      <c r="AP33" s="300" t="s">
        <v>503</v>
      </c>
      <c r="AQ33" s="301" t="s">
        <v>503</v>
      </c>
      <c r="AR33" s="302" t="s">
        <v>503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503</v>
      </c>
      <c r="AP34" s="300" t="s">
        <v>503</v>
      </c>
      <c r="AQ34" s="301">
        <v>20</v>
      </c>
      <c r="AR34" s="302" t="s">
        <v>503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2466307</v>
      </c>
      <c r="AP35" s="300">
        <v>9613</v>
      </c>
      <c r="AQ35" s="301">
        <v>7684</v>
      </c>
      <c r="AR35" s="302">
        <v>25.1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503</v>
      </c>
      <c r="AP36" s="300" t="s">
        <v>503</v>
      </c>
      <c r="AQ36" s="301">
        <v>531</v>
      </c>
      <c r="AR36" s="302" t="s">
        <v>503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479279</v>
      </c>
      <c r="AP37" s="300">
        <v>1868</v>
      </c>
      <c r="AQ37" s="301">
        <v>977</v>
      </c>
      <c r="AR37" s="302">
        <v>91.2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503</v>
      </c>
      <c r="AP38" s="303" t="s">
        <v>503</v>
      </c>
      <c r="AQ38" s="304">
        <v>0</v>
      </c>
      <c r="AR38" s="292" t="s">
        <v>503</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-2413467</v>
      </c>
      <c r="AP39" s="300">
        <v>-9407</v>
      </c>
      <c r="AQ39" s="301">
        <v>-7625</v>
      </c>
      <c r="AR39" s="302">
        <v>23.4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-4391536</v>
      </c>
      <c r="AP40" s="300">
        <v>-17118</v>
      </c>
      <c r="AQ40" s="301">
        <v>-22878</v>
      </c>
      <c r="AR40" s="302">
        <v>-25.2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2354852</v>
      </c>
      <c r="AP41" s="300">
        <v>9179</v>
      </c>
      <c r="AQ41" s="301">
        <v>8794</v>
      </c>
      <c r="AR41" s="302">
        <v>4.4000000000000004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8556117</v>
      </c>
      <c r="AN51" s="322">
        <v>33337</v>
      </c>
      <c r="AO51" s="323">
        <v>33.799999999999997</v>
      </c>
      <c r="AP51" s="324">
        <v>43261</v>
      </c>
      <c r="AQ51" s="325">
        <v>-6</v>
      </c>
      <c r="AR51" s="326">
        <v>39.799999999999997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6024679</v>
      </c>
      <c r="AN52" s="330">
        <v>23474</v>
      </c>
      <c r="AO52" s="331">
        <v>46.6</v>
      </c>
      <c r="AP52" s="332">
        <v>24721</v>
      </c>
      <c r="AQ52" s="333">
        <v>-1.7</v>
      </c>
      <c r="AR52" s="334">
        <v>48.3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11933783</v>
      </c>
      <c r="AN53" s="322">
        <v>46619</v>
      </c>
      <c r="AO53" s="323">
        <v>39.799999999999997</v>
      </c>
      <c r="AP53" s="324">
        <v>40626</v>
      </c>
      <c r="AQ53" s="325">
        <v>-6.1</v>
      </c>
      <c r="AR53" s="326">
        <v>45.9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10072530</v>
      </c>
      <c r="AN54" s="330">
        <v>39348</v>
      </c>
      <c r="AO54" s="331">
        <v>67.599999999999994</v>
      </c>
      <c r="AP54" s="332">
        <v>24279</v>
      </c>
      <c r="AQ54" s="333">
        <v>-1.8</v>
      </c>
      <c r="AR54" s="334">
        <v>69.400000000000006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5672742</v>
      </c>
      <c r="AN55" s="322">
        <v>22159</v>
      </c>
      <c r="AO55" s="323">
        <v>-52.5</v>
      </c>
      <c r="AP55" s="324">
        <v>46133</v>
      </c>
      <c r="AQ55" s="325">
        <v>13.6</v>
      </c>
      <c r="AR55" s="326">
        <v>-66.099999999999994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3647439</v>
      </c>
      <c r="AN56" s="330">
        <v>14248</v>
      </c>
      <c r="AO56" s="331">
        <v>-63.8</v>
      </c>
      <c r="AP56" s="332">
        <v>27280</v>
      </c>
      <c r="AQ56" s="333">
        <v>12.4</v>
      </c>
      <c r="AR56" s="334">
        <v>-76.2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5992077</v>
      </c>
      <c r="AN57" s="322">
        <v>23329</v>
      </c>
      <c r="AO57" s="323">
        <v>5.3</v>
      </c>
      <c r="AP57" s="324">
        <v>49174</v>
      </c>
      <c r="AQ57" s="325">
        <v>6.6</v>
      </c>
      <c r="AR57" s="326">
        <v>-1.3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3436775</v>
      </c>
      <c r="AN58" s="330">
        <v>13380</v>
      </c>
      <c r="AO58" s="331">
        <v>-6.1</v>
      </c>
      <c r="AP58" s="332">
        <v>29896</v>
      </c>
      <c r="AQ58" s="333">
        <v>9.6</v>
      </c>
      <c r="AR58" s="334">
        <v>-15.7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12149320</v>
      </c>
      <c r="AN59" s="322">
        <v>47357</v>
      </c>
      <c r="AO59" s="323">
        <v>103</v>
      </c>
      <c r="AP59" s="324">
        <v>50636</v>
      </c>
      <c r="AQ59" s="325">
        <v>3</v>
      </c>
      <c r="AR59" s="326">
        <v>100</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7338135</v>
      </c>
      <c r="AN60" s="330">
        <v>28603</v>
      </c>
      <c r="AO60" s="331">
        <v>113.8</v>
      </c>
      <c r="AP60" s="332">
        <v>31778</v>
      </c>
      <c r="AQ60" s="333">
        <v>6.3</v>
      </c>
      <c r="AR60" s="334">
        <v>107.5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8860808</v>
      </c>
      <c r="AN61" s="337">
        <v>34560</v>
      </c>
      <c r="AO61" s="338">
        <v>25.9</v>
      </c>
      <c r="AP61" s="339">
        <v>45966</v>
      </c>
      <c r="AQ61" s="340">
        <v>2.2000000000000002</v>
      </c>
      <c r="AR61" s="326">
        <v>23.7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6103912</v>
      </c>
      <c r="AN62" s="330">
        <v>23811</v>
      </c>
      <c r="AO62" s="331">
        <v>31.6</v>
      </c>
      <c r="AP62" s="332">
        <v>27591</v>
      </c>
      <c r="AQ62" s="333">
        <v>5</v>
      </c>
      <c r="AR62" s="334">
        <v>26.6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oDI2B+TsI00DCmLDm9AJc9R0tWi5YWYbPCK2vQTAj9C7dtSma9PdO7VkjjxFcPdHzDuuD6fHojYkGbasnxr9A==" saltValue="cf/6WBQ+S3kRK7Jh3zGe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v8DF2DrPakh4JJAngsD31WoBtaRnIZ0Nw0rVEuF9pKk9ubc2p+Pv2BwS4XNAhcbn7LJpvi4LZDNx+S49REKQQ==" saltValue="djAIZ+643w0JgVNcEA/R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1R4iyXVMF7a9tEZnxbT7w0Gu0eItHujCeGFpgy3W1IhA1ZO0YQa+z/eOcr1gMQzyVMUPFDi9ztTUsywoS9u2OQ==" saltValue="QjvFi2isYAkVcLMKlLlzU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13.46</v>
      </c>
      <c r="G47" s="12">
        <v>14.95</v>
      </c>
      <c r="H47" s="12">
        <v>14</v>
      </c>
      <c r="I47" s="12">
        <v>14.24</v>
      </c>
      <c r="J47" s="13">
        <v>12.73</v>
      </c>
    </row>
    <row r="48" spans="2:10" ht="57.75" customHeight="1" x14ac:dyDescent="0.2">
      <c r="B48" s="14"/>
      <c r="C48" s="1141" t="s">
        <v>4</v>
      </c>
      <c r="D48" s="1141"/>
      <c r="E48" s="1142"/>
      <c r="F48" s="15">
        <v>6.14</v>
      </c>
      <c r="G48" s="16">
        <v>6.43</v>
      </c>
      <c r="H48" s="16">
        <v>6.78</v>
      </c>
      <c r="I48" s="16">
        <v>5.28</v>
      </c>
      <c r="J48" s="17">
        <v>5.71</v>
      </c>
    </row>
    <row r="49" spans="2:10" ht="57.75" customHeight="1" thickBot="1" x14ac:dyDescent="0.25">
      <c r="B49" s="18"/>
      <c r="C49" s="1143" t="s">
        <v>5</v>
      </c>
      <c r="D49" s="1143"/>
      <c r="E49" s="1144"/>
      <c r="F49" s="19" t="s">
        <v>532</v>
      </c>
      <c r="G49" s="20">
        <v>2.4500000000000002</v>
      </c>
      <c r="H49" s="20" t="s">
        <v>533</v>
      </c>
      <c r="I49" s="20" t="s">
        <v>534</v>
      </c>
      <c r="J49" s="21" t="s">
        <v>535</v>
      </c>
    </row>
    <row r="50" spans="2:10" ht="13" x14ac:dyDescent="0.2"/>
  </sheetData>
  <sheetProtection algorithmName="SHA-512" hashValue="VablgdBOgN7b1vHqL6wqxAoctM4b3GUgW7PXBZvWs++rGqXfdFOLsSsrWcu6Sl820okxssLnYFXt77OyF2cKtg==" saltValue="IzWKCgiqsuco+p5gKr4T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