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HNFL01\Share\納税課\03_納税担当\00_個人用フォルダ\●田中ゆ\給与差押額報告フォーム考え中\"/>
    </mc:Choice>
  </mc:AlternateContent>
  <xr:revisionPtr revIDLastSave="0" documentId="13_ncr:1_{34228FC3-05A1-45F8-872B-C077FEF33D41}" xr6:coauthVersionLast="47" xr6:coauthVersionMax="47" xr10:uidLastSave="{00000000-0000-0000-0000-000000000000}"/>
  <bookViews>
    <workbookView xWindow="5940" yWindow="-14595" windowWidth="19425" windowHeight="11505" activeTab="1" xr2:uid="{CC82ADD8-9BFE-485E-9592-D22911018A13}"/>
  </bookViews>
  <sheets>
    <sheet name="記載例" sheetId="1" r:id="rId1"/>
    <sheet name="報告書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7" i="3" l="1"/>
  <c r="F28" i="3" s="1"/>
  <c r="G28" i="3" s="1"/>
  <c r="F25" i="3"/>
  <c r="F21" i="3"/>
  <c r="F21" i="1"/>
  <c r="H28" i="1" s="1"/>
  <c r="F28" i="1"/>
  <c r="G28" i="1" s="1"/>
  <c r="F27" i="1"/>
  <c r="F25" i="1"/>
  <c r="H28" i="3" l="1"/>
  <c r="F29" i="3" s="1"/>
  <c r="F30" i="3" s="1"/>
  <c r="F31" i="3" s="1"/>
  <c r="D14" i="3" s="1"/>
  <c r="F29" i="1"/>
  <c r="F30" i="1" s="1"/>
  <c r="F31" i="1" s="1"/>
  <c r="D12" i="1" s="1"/>
  <c r="D14" i="1" l="1"/>
</calcChain>
</file>

<file path=xl/sharedStrings.xml><?xml version="1.0" encoding="utf-8"?>
<sst xmlns="http://schemas.openxmlformats.org/spreadsheetml/2006/main" count="106" uniqueCount="51">
  <si>
    <t>支払者名（会社名）</t>
    <rPh sb="0" eb="3">
      <t>シハライシャ</t>
    </rPh>
    <rPh sb="3" eb="4">
      <t>メイ</t>
    </rPh>
    <rPh sb="5" eb="8">
      <t>カイシャメイ</t>
    </rPh>
    <phoneticPr fontId="2"/>
  </si>
  <si>
    <t>納付方法</t>
    <rPh sb="0" eb="2">
      <t>ノウフ</t>
    </rPh>
    <rPh sb="2" eb="4">
      <t>ホウホウ</t>
    </rPh>
    <phoneticPr fontId="2"/>
  </si>
  <si>
    <t>市への納付日</t>
    <rPh sb="0" eb="1">
      <t>シ</t>
    </rPh>
    <rPh sb="3" eb="6">
      <t>ノウフヒ</t>
    </rPh>
    <phoneticPr fontId="2"/>
  </si>
  <si>
    <t>支給月</t>
    <rPh sb="0" eb="3">
      <t>シキュウヅキ</t>
    </rPh>
    <phoneticPr fontId="2"/>
  </si>
  <si>
    <t>滞納者氏名</t>
    <rPh sb="0" eb="3">
      <t>タイノウシャ</t>
    </rPh>
    <rPh sb="3" eb="5">
      <t>シメイ</t>
    </rPh>
    <phoneticPr fontId="2"/>
  </si>
  <si>
    <t>賞与等</t>
    <rPh sb="0" eb="2">
      <t>ショウヨ</t>
    </rPh>
    <rPh sb="2" eb="3">
      <t>トウ</t>
    </rPh>
    <phoneticPr fontId="2"/>
  </si>
  <si>
    <t>計</t>
    <rPh sb="0" eb="1">
      <t>ケイ</t>
    </rPh>
    <phoneticPr fontId="2"/>
  </si>
  <si>
    <t>生活保障費</t>
    <rPh sb="0" eb="5">
      <t>セイカツホショウヒ</t>
    </rPh>
    <phoneticPr fontId="2"/>
  </si>
  <si>
    <t>滞納者</t>
    <rPh sb="0" eb="3">
      <t>タイノウシャ</t>
    </rPh>
    <phoneticPr fontId="2"/>
  </si>
  <si>
    <t>生計を一にする家族</t>
    <rPh sb="0" eb="2">
      <t>セイケイ</t>
    </rPh>
    <rPh sb="3" eb="4">
      <t>イツ</t>
    </rPh>
    <rPh sb="7" eb="9">
      <t>カゾク</t>
    </rPh>
    <phoneticPr fontId="2"/>
  </si>
  <si>
    <t>連絡先</t>
    <rPh sb="0" eb="2">
      <t>レンラク</t>
    </rPh>
    <rPh sb="2" eb="3">
      <t>サキ</t>
    </rPh>
    <phoneticPr fontId="2"/>
  </si>
  <si>
    <t>差押禁止額</t>
    <rPh sb="0" eb="2">
      <t>サシオサエ</t>
    </rPh>
    <rPh sb="2" eb="5">
      <t>キンシガク</t>
    </rPh>
    <phoneticPr fontId="2"/>
  </si>
  <si>
    <t>給与等</t>
    <rPh sb="0" eb="3">
      <t>キュウヨトウ</t>
    </rPh>
    <phoneticPr fontId="2"/>
  </si>
  <si>
    <t>差押禁止額 計</t>
    <rPh sb="0" eb="2">
      <t>サシオサエ</t>
    </rPh>
    <rPh sb="2" eb="4">
      <t>キンシ</t>
    </rPh>
    <rPh sb="4" eb="5">
      <t>ガク</t>
    </rPh>
    <rPh sb="6" eb="7">
      <t>ケイ</t>
    </rPh>
    <phoneticPr fontId="2"/>
  </si>
  <si>
    <t>摘要</t>
    <rPh sb="0" eb="2">
      <t>テキヨウ</t>
    </rPh>
    <phoneticPr fontId="2"/>
  </si>
  <si>
    <t>区分</t>
    <rPh sb="0" eb="2">
      <t>クブン</t>
    </rPh>
    <phoneticPr fontId="2"/>
  </si>
  <si>
    <t>本人分</t>
    <rPh sb="0" eb="2">
      <t>ホンニン</t>
    </rPh>
    <rPh sb="2" eb="3">
      <t>ブン</t>
    </rPh>
    <phoneticPr fontId="2"/>
  </si>
  <si>
    <t>千円未満切上げ</t>
    <rPh sb="0" eb="4">
      <t>センエンミマン</t>
    </rPh>
    <rPh sb="4" eb="6">
      <t>キリア</t>
    </rPh>
    <phoneticPr fontId="2"/>
  </si>
  <si>
    <t>千円未満切捨て</t>
    <rPh sb="0" eb="2">
      <t>センエン</t>
    </rPh>
    <rPh sb="2" eb="4">
      <t>ミマン</t>
    </rPh>
    <rPh sb="4" eb="6">
      <t>キリス</t>
    </rPh>
    <phoneticPr fontId="2"/>
  </si>
  <si>
    <t>生計を一にする
家族人数</t>
    <rPh sb="0" eb="2">
      <t>セイケイ</t>
    </rPh>
    <rPh sb="3" eb="4">
      <t>イツ</t>
    </rPh>
    <rPh sb="8" eb="10">
      <t>カゾク</t>
    </rPh>
    <rPh sb="10" eb="12">
      <t>ニンズウ</t>
    </rPh>
    <phoneticPr fontId="2"/>
  </si>
  <si>
    <t>月分</t>
    <rPh sb="0" eb="2">
      <t>ガツブン</t>
    </rPh>
    <phoneticPr fontId="2"/>
  </si>
  <si>
    <r>
      <rPr>
        <sz val="8"/>
        <color theme="1"/>
        <rFont val="BIZ UD明朝 Medium"/>
        <family val="1"/>
        <charset val="128"/>
      </rPr>
      <t>所得税法の規定により源泉徴収される</t>
    </r>
    <r>
      <rPr>
        <sz val="11"/>
        <color theme="1"/>
        <rFont val="BIZ UD明朝 Medium"/>
        <family val="1"/>
        <charset val="128"/>
      </rPr>
      <t xml:space="preserve">
所得税額</t>
    </r>
    <phoneticPr fontId="2"/>
  </si>
  <si>
    <r>
      <rPr>
        <sz val="8"/>
        <color theme="1"/>
        <rFont val="BIZ UD明朝 Medium"/>
        <family val="1"/>
        <charset val="128"/>
      </rPr>
      <t>地方税法の規定により特別徴収される</t>
    </r>
    <r>
      <rPr>
        <sz val="11"/>
        <color theme="1"/>
        <rFont val="BIZ UD明朝 Medium"/>
        <family val="1"/>
        <charset val="128"/>
      </rPr>
      <t xml:space="preserve">
市県民税額</t>
    </r>
    <phoneticPr fontId="2"/>
  </si>
  <si>
    <t>　</t>
    <phoneticPr fontId="2"/>
  </si>
  <si>
    <t>銀行振込</t>
  </si>
  <si>
    <t>市への納付額</t>
    <rPh sb="0" eb="1">
      <t>シ</t>
    </rPh>
    <rPh sb="3" eb="6">
      <t>ノウフガク</t>
    </rPh>
    <phoneticPr fontId="2"/>
  </si>
  <si>
    <t>円</t>
    <rPh sb="0" eb="1">
      <t>エン</t>
    </rPh>
    <phoneticPr fontId="2"/>
  </si>
  <si>
    <t>振込手数料</t>
    <rPh sb="0" eb="2">
      <t>フリコミ</t>
    </rPh>
    <rPh sb="2" eb="5">
      <t>テスウリョウ</t>
    </rPh>
    <phoneticPr fontId="2"/>
  </si>
  <si>
    <t>本人給与等から
控除する金額</t>
    <rPh sb="0" eb="2">
      <t>ホンニン</t>
    </rPh>
    <rPh sb="2" eb="5">
      <t>キュウヨトウ</t>
    </rPh>
    <rPh sb="8" eb="10">
      <t>コウジョ</t>
    </rPh>
    <rPh sb="12" eb="14">
      <t>キンガク</t>
    </rPh>
    <phoneticPr fontId="2"/>
  </si>
  <si>
    <t>給与等債権の差押金額報告書</t>
    <rPh sb="0" eb="2">
      <t>キュウヨ</t>
    </rPh>
    <rPh sb="10" eb="13">
      <t>ホウコクショ</t>
    </rPh>
    <phoneticPr fontId="2"/>
  </si>
  <si>
    <t>１　給与等支払者情報</t>
    <rPh sb="2" eb="5">
      <t>キュウヨトウ</t>
    </rPh>
    <rPh sb="5" eb="8">
      <t>シハライシャ</t>
    </rPh>
    <rPh sb="8" eb="10">
      <t>ジョウホウ</t>
    </rPh>
    <phoneticPr fontId="2"/>
  </si>
  <si>
    <t>２　差押金額報告</t>
    <rPh sb="2" eb="6">
      <t>サシオサエキンガク</t>
    </rPh>
    <rPh sb="6" eb="8">
      <t>ホウコク</t>
    </rPh>
    <phoneticPr fontId="2"/>
  </si>
  <si>
    <t>＊差押可能金額算出表</t>
    <rPh sb="1" eb="3">
      <t>サシオサエ</t>
    </rPh>
    <rPh sb="3" eb="5">
      <t>カノウ</t>
    </rPh>
    <rPh sb="5" eb="7">
      <t>キンガク</t>
    </rPh>
    <rPh sb="7" eb="9">
      <t>サンシュツ</t>
    </rPh>
    <rPh sb="9" eb="10">
      <t>ヒョウ</t>
    </rPh>
    <phoneticPr fontId="2"/>
  </si>
  <si>
    <t>支給額（各種手当含む）</t>
    <rPh sb="0" eb="3">
      <t>シキュウガク</t>
    </rPh>
    <rPh sb="4" eb="6">
      <t>カクシュ</t>
    </rPh>
    <rPh sb="6" eb="8">
      <t>テアテ</t>
    </rPh>
    <rPh sb="8" eb="9">
      <t>フク</t>
    </rPh>
    <phoneticPr fontId="2"/>
  </si>
  <si>
    <t>滞納者社員番号</t>
    <rPh sb="0" eb="3">
      <t>タイノウシャ</t>
    </rPh>
    <rPh sb="3" eb="7">
      <t>シャインバンゴウ</t>
    </rPh>
    <phoneticPr fontId="2"/>
  </si>
  <si>
    <t>担当者名</t>
  </si>
  <si>
    <t>担当部署名</t>
    <rPh sb="0" eb="5">
      <t>タントウブショメイ</t>
    </rPh>
    <phoneticPr fontId="2"/>
  </si>
  <si>
    <r>
      <t>円　</t>
    </r>
    <r>
      <rPr>
        <sz val="9"/>
        <color rgb="FFC00000"/>
        <rFont val="BIZ UD明朝 Medium"/>
        <family val="1"/>
        <charset val="128"/>
      </rPr>
      <t>*算出表の計算結果が入ります。最終月は金額を変更してください。</t>
    </r>
    <rPh sb="0" eb="1">
      <t>エン</t>
    </rPh>
    <rPh sb="3" eb="6">
      <t>サンシュツヒョウ</t>
    </rPh>
    <rPh sb="7" eb="11">
      <t>ケイサンケッカ</t>
    </rPh>
    <rPh sb="12" eb="13">
      <t>ハイ</t>
    </rPh>
    <phoneticPr fontId="2"/>
  </si>
  <si>
    <t>家族1人あたり4.8万円</t>
    <rPh sb="0" eb="2">
      <t>カゾク</t>
    </rPh>
    <rPh sb="3" eb="4">
      <t>ニン</t>
    </rPh>
    <rPh sb="10" eb="11">
      <t>マン</t>
    </rPh>
    <rPh sb="11" eb="12">
      <t>エン</t>
    </rPh>
    <phoneticPr fontId="2"/>
  </si>
  <si>
    <r>
      <t>人　</t>
    </r>
    <r>
      <rPr>
        <sz val="9"/>
        <color theme="1"/>
        <rFont val="BIZ UD明朝 Medium"/>
        <family val="1"/>
        <charset val="128"/>
      </rPr>
      <t>*本人を除いた人数</t>
    </r>
    <rPh sb="0" eb="1">
      <t>ニン</t>
    </rPh>
    <rPh sb="3" eb="5">
      <t>ホンニン</t>
    </rPh>
    <rPh sb="6" eb="7">
      <t>ノゾ</t>
    </rPh>
    <rPh sb="9" eb="11">
      <t>ニンズウ</t>
    </rPh>
    <phoneticPr fontId="2"/>
  </si>
  <si>
    <r>
      <rPr>
        <sz val="7"/>
        <color theme="1"/>
        <rFont val="BIZ UD明朝 Medium"/>
        <family val="1"/>
        <charset val="128"/>
      </rPr>
      <t>健康保険法その他の法律等の規定により控除される</t>
    </r>
    <r>
      <rPr>
        <sz val="11"/>
        <color theme="1"/>
        <rFont val="BIZ UD明朝 Medium"/>
        <family val="1"/>
        <charset val="128"/>
      </rPr>
      <t xml:space="preserve">
社会保険料額</t>
    </r>
    <phoneticPr fontId="2"/>
  </si>
  <si>
    <t>差押可能金額</t>
    <rPh sb="0" eb="2">
      <t>サシオサエ</t>
    </rPh>
    <rPh sb="2" eb="4">
      <t>カノウ</t>
    </rPh>
    <rPh sb="4" eb="6">
      <t>キンガク</t>
    </rPh>
    <phoneticPr fontId="2"/>
  </si>
  <si>
    <t>金額（円）</t>
    <rPh sb="0" eb="2">
      <t>キンガク</t>
    </rPh>
    <rPh sb="3" eb="4">
      <t>エン</t>
    </rPh>
    <phoneticPr fontId="2"/>
  </si>
  <si>
    <r>
      <rPr>
        <sz val="10"/>
        <color theme="1"/>
        <rFont val="BIZ UD明朝 Medium"/>
        <family val="1"/>
        <charset val="128"/>
      </rPr>
      <t>千円未満切上げ</t>
    </r>
    <r>
      <rPr>
        <sz val="9"/>
        <color theme="1"/>
        <rFont val="BIZ UD明朝 Medium"/>
        <family val="1"/>
        <charset val="128"/>
      </rPr>
      <t xml:space="preserve">
</t>
    </r>
    <r>
      <rPr>
        <sz val="8"/>
        <color theme="1"/>
        <rFont val="BIZ UD明朝 Medium"/>
        <family val="1"/>
        <charset val="128"/>
      </rPr>
      <t>*生活保障費(計)の2倍を超えるときは、
その2倍の金額とする</t>
    </r>
    <rPh sb="0" eb="4">
      <t>センエンミマン</t>
    </rPh>
    <rPh sb="4" eb="6">
      <t>キリア</t>
    </rPh>
    <phoneticPr fontId="2"/>
  </si>
  <si>
    <t>以　上　　</t>
    <rPh sb="0" eb="1">
      <t>イ</t>
    </rPh>
    <rPh sb="2" eb="3">
      <t>ウエ</t>
    </rPh>
    <phoneticPr fontId="2"/>
  </si>
  <si>
    <r>
      <t>体面維持費
｛</t>
    </r>
    <r>
      <rPr>
        <sz val="9"/>
        <color theme="1"/>
        <rFont val="BIZ UD明朝 Medium"/>
        <family val="1"/>
        <charset val="128"/>
      </rPr>
      <t>給与等支給額-(各控除額+生活保障費)｝×0.2</t>
    </r>
    <rPh sb="7" eb="10">
      <t>キュウヨトウ</t>
    </rPh>
    <rPh sb="10" eb="13">
      <t>シキュウガク</t>
    </rPh>
    <rPh sb="15" eb="16">
      <t>カク</t>
    </rPh>
    <rPh sb="16" eb="19">
      <t>コウジョガク</t>
    </rPh>
    <rPh sb="20" eb="25">
      <t>セイカツホショウヒ</t>
    </rPh>
    <phoneticPr fontId="2"/>
  </si>
  <si>
    <t>0463-**-****</t>
    <phoneticPr fontId="2"/>
  </si>
  <si>
    <t>平塚　太郎</t>
    <rPh sb="0" eb="2">
      <t>ヒラツカ</t>
    </rPh>
    <phoneticPr fontId="2"/>
  </si>
  <si>
    <t>株式会社 〇〇</t>
    <rPh sb="0" eb="4">
      <t>カブシキガイシャ</t>
    </rPh>
    <phoneticPr fontId="2"/>
  </si>
  <si>
    <t>〇〇部</t>
    <rPh sb="2" eb="3">
      <t>ブ</t>
    </rPh>
    <phoneticPr fontId="2"/>
  </si>
  <si>
    <t>〇〇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</si>
</sst>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#,##0_ "/>
    <numFmt numFmtId="178" formatCode="0_);[Red]\(0\)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b/>
      <sz val="18"/>
      <color theme="1"/>
      <name val="BIZ UD明朝 Medium"/>
      <family val="1"/>
      <charset val="128"/>
    </font>
    <font>
      <sz val="7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9"/>
      <color rgb="FFC00000"/>
      <name val="BIZ UD明朝 Medium"/>
      <family val="1"/>
      <charset val="128"/>
    </font>
    <font>
      <sz val="11"/>
      <color theme="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38" fontId="4" fillId="0" borderId="5" xfId="1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right" vertical="center" wrapText="1"/>
    </xf>
    <xf numFmtId="38" fontId="4" fillId="0" borderId="2" xfId="1" applyFont="1" applyBorder="1">
      <alignment vertical="center"/>
    </xf>
    <xf numFmtId="0" fontId="4" fillId="0" borderId="6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2" borderId="6" xfId="0" applyFont="1" applyFill="1" applyBorder="1">
      <alignment vertical="center"/>
    </xf>
    <xf numFmtId="38" fontId="4" fillId="2" borderId="6" xfId="1" applyFont="1" applyFill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8" fontId="4" fillId="2" borderId="2" xfId="1" applyFont="1" applyFill="1" applyBorder="1">
      <alignment vertical="center"/>
    </xf>
    <xf numFmtId="38" fontId="4" fillId="2" borderId="1" xfId="1" applyFont="1" applyFill="1" applyBorder="1">
      <alignment vertical="center"/>
    </xf>
    <xf numFmtId="38" fontId="4" fillId="2" borderId="5" xfId="1" applyFont="1" applyFill="1" applyBorder="1">
      <alignment vertical="center"/>
    </xf>
    <xf numFmtId="38" fontId="4" fillId="0" borderId="11" xfId="1" applyFont="1" applyBorder="1">
      <alignment vertical="center"/>
    </xf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177" fontId="4" fillId="0" borderId="1" xfId="1" applyNumberFormat="1" applyFont="1" applyBorder="1">
      <alignment vertical="center"/>
    </xf>
    <xf numFmtId="38" fontId="3" fillId="0" borderId="11" xfId="1" applyNumberFormat="1" applyFont="1" applyBorder="1">
      <alignment vertical="center"/>
    </xf>
    <xf numFmtId="178" fontId="4" fillId="2" borderId="6" xfId="0" applyNumberFormat="1" applyFont="1" applyFill="1" applyBorder="1">
      <alignment vertical="center"/>
    </xf>
    <xf numFmtId="38" fontId="4" fillId="0" borderId="6" xfId="1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76" fontId="4" fillId="2" borderId="6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2FADE-82BA-4E58-A8DE-A75E569A65A5}">
  <dimension ref="A1:H33"/>
  <sheetViews>
    <sheetView view="pageLayout" zoomScale="115" zoomScaleNormal="100" zoomScalePageLayoutView="115" workbookViewId="0">
      <selection activeCell="G3" sqref="G3"/>
    </sheetView>
  </sheetViews>
  <sheetFormatPr defaultRowHeight="13" x14ac:dyDescent="0.55000000000000004"/>
  <cols>
    <col min="1" max="1" width="2.6640625" style="1" customWidth="1"/>
    <col min="2" max="2" width="7.83203125" style="1" customWidth="1"/>
    <col min="3" max="3" width="11.83203125" style="3" customWidth="1"/>
    <col min="4" max="4" width="12.58203125" style="3" customWidth="1"/>
    <col min="5" max="5" width="10.33203125" style="1" customWidth="1"/>
    <col min="6" max="7" width="17.6640625" style="1" customWidth="1"/>
    <col min="8" max="8" width="9.6640625" style="1" customWidth="1"/>
    <col min="9" max="9" width="6.25" style="1" customWidth="1"/>
    <col min="10" max="16384" width="8.6640625" style="1"/>
  </cols>
  <sheetData>
    <row r="1" spans="1:8" ht="36" customHeight="1" x14ac:dyDescent="0.55000000000000004">
      <c r="A1" s="46" t="s">
        <v>29</v>
      </c>
      <c r="B1" s="46"/>
      <c r="C1" s="46"/>
      <c r="D1" s="46"/>
      <c r="E1" s="46"/>
      <c r="F1" s="46"/>
      <c r="G1" s="46"/>
      <c r="H1" s="46"/>
    </row>
    <row r="2" spans="1:8" ht="21.5" customHeight="1" x14ac:dyDescent="0.55000000000000004">
      <c r="A2" s="9"/>
      <c r="B2" s="13" t="s">
        <v>30</v>
      </c>
      <c r="C2" s="9"/>
      <c r="D2" s="9"/>
      <c r="E2" s="9"/>
      <c r="F2" s="9"/>
      <c r="G2" s="14"/>
      <c r="H2" s="9"/>
    </row>
    <row r="3" spans="1:8" ht="21.5" customHeight="1" x14ac:dyDescent="0.55000000000000004">
      <c r="B3" s="40" t="s">
        <v>0</v>
      </c>
      <c r="C3" s="40"/>
      <c r="D3" s="48" t="s">
        <v>48</v>
      </c>
      <c r="E3" s="48"/>
      <c r="F3" s="10" t="s">
        <v>10</v>
      </c>
      <c r="G3" s="18" t="s">
        <v>46</v>
      </c>
    </row>
    <row r="4" spans="1:8" ht="21.5" customHeight="1" x14ac:dyDescent="0.55000000000000004">
      <c r="B4" s="40" t="s">
        <v>36</v>
      </c>
      <c r="C4" s="40"/>
      <c r="D4" s="47" t="s">
        <v>49</v>
      </c>
      <c r="E4" s="47"/>
      <c r="F4" s="19" t="s">
        <v>35</v>
      </c>
      <c r="G4" s="17" t="s">
        <v>50</v>
      </c>
    </row>
    <row r="5" spans="1:8" ht="21.5" customHeight="1" x14ac:dyDescent="0.55000000000000004">
      <c r="B5" s="40" t="s">
        <v>1</v>
      </c>
      <c r="C5" s="40"/>
      <c r="D5" s="47" t="s">
        <v>24</v>
      </c>
      <c r="E5" s="47"/>
    </row>
    <row r="6" spans="1:8" ht="12" customHeight="1" x14ac:dyDescent="0.55000000000000004">
      <c r="B6" s="12"/>
      <c r="C6" s="12"/>
      <c r="D6" s="12"/>
      <c r="E6" s="12"/>
    </row>
    <row r="7" spans="1:8" ht="21.5" customHeight="1" x14ac:dyDescent="0.55000000000000004">
      <c r="B7" s="1" t="s">
        <v>31</v>
      </c>
    </row>
    <row r="8" spans="1:8" ht="21.5" customHeight="1" x14ac:dyDescent="0.55000000000000004">
      <c r="B8" s="40" t="s">
        <v>3</v>
      </c>
      <c r="C8" s="40"/>
      <c r="D8" s="15">
        <v>9</v>
      </c>
      <c r="E8" s="8" t="s">
        <v>20</v>
      </c>
    </row>
    <row r="9" spans="1:8" ht="21.5" customHeight="1" x14ac:dyDescent="0.55000000000000004">
      <c r="B9" s="40" t="s">
        <v>4</v>
      </c>
      <c r="C9" s="40"/>
      <c r="D9" s="48" t="s">
        <v>47</v>
      </c>
      <c r="E9" s="48"/>
    </row>
    <row r="10" spans="1:8" ht="21.5" customHeight="1" x14ac:dyDescent="0.55000000000000004">
      <c r="B10" s="35" t="s">
        <v>34</v>
      </c>
      <c r="C10" s="35"/>
      <c r="D10" s="47">
        <v>123456</v>
      </c>
      <c r="E10" s="47"/>
    </row>
    <row r="11" spans="1:8" ht="21.5" customHeight="1" x14ac:dyDescent="0.55000000000000004">
      <c r="B11" s="50" t="s">
        <v>19</v>
      </c>
      <c r="C11" s="50"/>
      <c r="D11" s="29">
        <v>0</v>
      </c>
      <c r="E11" s="8" t="s">
        <v>39</v>
      </c>
    </row>
    <row r="12" spans="1:8" ht="21.5" customHeight="1" x14ac:dyDescent="0.55000000000000004">
      <c r="B12" s="50" t="s">
        <v>28</v>
      </c>
      <c r="C12" s="50"/>
      <c r="D12" s="16">
        <f>F31</f>
        <v>84000</v>
      </c>
      <c r="E12" s="8" t="s">
        <v>37</v>
      </c>
      <c r="F12" s="11"/>
    </row>
    <row r="13" spans="1:8" ht="21.5" customHeight="1" x14ac:dyDescent="0.55000000000000004">
      <c r="B13" s="40" t="s">
        <v>27</v>
      </c>
      <c r="C13" s="40"/>
      <c r="D13" s="16">
        <v>330</v>
      </c>
      <c r="E13" s="8" t="s">
        <v>26</v>
      </c>
      <c r="F13" s="11"/>
    </row>
    <row r="14" spans="1:8" ht="21.5" customHeight="1" x14ac:dyDescent="0.55000000000000004">
      <c r="B14" s="40" t="s">
        <v>25</v>
      </c>
      <c r="C14" s="40"/>
      <c r="D14" s="30">
        <f>MAX(D12-D13,0)</f>
        <v>83670</v>
      </c>
      <c r="E14" s="8" t="s">
        <v>26</v>
      </c>
      <c r="F14" s="11"/>
    </row>
    <row r="15" spans="1:8" ht="21.5" customHeight="1" x14ac:dyDescent="0.55000000000000004">
      <c r="B15" s="40" t="s">
        <v>2</v>
      </c>
      <c r="C15" s="40"/>
      <c r="D15" s="49">
        <v>46295</v>
      </c>
      <c r="E15" s="49"/>
    </row>
    <row r="16" spans="1:8" ht="11.5" customHeight="1" x14ac:dyDescent="0.55000000000000004">
      <c r="B16" s="2"/>
      <c r="C16" s="2"/>
      <c r="D16" s="2"/>
    </row>
    <row r="17" spans="2:8" ht="19" customHeight="1" x14ac:dyDescent="0.55000000000000004">
      <c r="B17" s="1" t="s">
        <v>32</v>
      </c>
    </row>
    <row r="18" spans="2:8" x14ac:dyDescent="0.55000000000000004">
      <c r="B18" s="39" t="s">
        <v>15</v>
      </c>
      <c r="C18" s="39"/>
      <c r="D18" s="39"/>
      <c r="E18" s="39"/>
      <c r="F18" s="20" t="s">
        <v>42</v>
      </c>
      <c r="G18" s="39" t="s">
        <v>14</v>
      </c>
      <c r="H18" s="39"/>
    </row>
    <row r="19" spans="2:8" ht="24.5" customHeight="1" x14ac:dyDescent="0.55000000000000004">
      <c r="B19" s="36" t="s">
        <v>12</v>
      </c>
      <c r="C19" s="39" t="s">
        <v>33</v>
      </c>
      <c r="D19" s="39"/>
      <c r="E19" s="34"/>
      <c r="F19" s="21">
        <v>302900</v>
      </c>
      <c r="G19" s="39"/>
      <c r="H19" s="39"/>
    </row>
    <row r="20" spans="2:8" ht="24.5" customHeight="1" thickBot="1" x14ac:dyDescent="0.6">
      <c r="B20" s="37"/>
      <c r="C20" s="39" t="s">
        <v>5</v>
      </c>
      <c r="D20" s="39"/>
      <c r="E20" s="34"/>
      <c r="F20" s="22">
        <v>0</v>
      </c>
      <c r="G20" s="39"/>
      <c r="H20" s="39"/>
    </row>
    <row r="21" spans="2:8" ht="24.5" customHeight="1" thickBot="1" x14ac:dyDescent="0.6">
      <c r="B21" s="38"/>
      <c r="C21" s="5"/>
      <c r="D21" s="5"/>
      <c r="E21" s="6" t="s">
        <v>6</v>
      </c>
      <c r="F21" s="24">
        <f>ROUNDDOWN(SUM(F19:F20),-3)</f>
        <v>302000</v>
      </c>
      <c r="G21" s="51" t="s">
        <v>18</v>
      </c>
      <c r="H21" s="52"/>
    </row>
    <row r="22" spans="2:8" ht="24.5" customHeight="1" x14ac:dyDescent="0.55000000000000004">
      <c r="B22" s="36" t="s">
        <v>11</v>
      </c>
      <c r="C22" s="45" t="s">
        <v>21</v>
      </c>
      <c r="D22" s="45"/>
      <c r="E22" s="43"/>
      <c r="F22" s="23">
        <v>7330</v>
      </c>
      <c r="G22" s="52" t="s">
        <v>17</v>
      </c>
      <c r="H22" s="52"/>
    </row>
    <row r="23" spans="2:8" ht="24.5" customHeight="1" x14ac:dyDescent="0.55000000000000004">
      <c r="B23" s="37"/>
      <c r="C23" s="45" t="s">
        <v>22</v>
      </c>
      <c r="D23" s="45"/>
      <c r="E23" s="43"/>
      <c r="F23" s="21">
        <v>18100</v>
      </c>
      <c r="G23" s="52" t="s">
        <v>17</v>
      </c>
      <c r="H23" s="52"/>
    </row>
    <row r="24" spans="2:8" ht="24.5" customHeight="1" x14ac:dyDescent="0.55000000000000004">
      <c r="B24" s="37"/>
      <c r="C24" s="45" t="s">
        <v>40</v>
      </c>
      <c r="D24" s="45"/>
      <c r="E24" s="43"/>
      <c r="F24" s="21">
        <v>61818</v>
      </c>
      <c r="G24" s="52" t="s">
        <v>17</v>
      </c>
      <c r="H24" s="52"/>
    </row>
    <row r="25" spans="2:8" ht="24.5" customHeight="1" x14ac:dyDescent="0.55000000000000004">
      <c r="B25" s="37"/>
      <c r="C25" s="5"/>
      <c r="D25" s="5"/>
      <c r="E25" s="6" t="s">
        <v>6</v>
      </c>
      <c r="F25" s="4">
        <f>SUM(ROUNDUP(F22,-3),ROUNDUP(F23,-3),ROUNDUP(F24,-3))</f>
        <v>89000</v>
      </c>
      <c r="G25" s="52"/>
      <c r="H25" s="52"/>
    </row>
    <row r="26" spans="2:8" ht="24.5" customHeight="1" x14ac:dyDescent="0.55000000000000004">
      <c r="B26" s="37"/>
      <c r="C26" s="41" t="s">
        <v>7</v>
      </c>
      <c r="D26" s="43" t="s">
        <v>8</v>
      </c>
      <c r="E26" s="44"/>
      <c r="F26" s="4">
        <v>107000</v>
      </c>
      <c r="G26" s="52" t="s">
        <v>16</v>
      </c>
      <c r="H26" s="52"/>
    </row>
    <row r="27" spans="2:8" ht="24.5" customHeight="1" x14ac:dyDescent="0.55000000000000004">
      <c r="B27" s="37"/>
      <c r="C27" s="42"/>
      <c r="D27" s="43" t="s">
        <v>9</v>
      </c>
      <c r="E27" s="44"/>
      <c r="F27" s="7">
        <f>48000*D11</f>
        <v>0</v>
      </c>
      <c r="G27" s="52" t="s">
        <v>38</v>
      </c>
      <c r="H27" s="52"/>
    </row>
    <row r="28" spans="2:8" ht="24.5" customHeight="1" x14ac:dyDescent="0.55000000000000004">
      <c r="B28" s="37"/>
      <c r="C28" s="5"/>
      <c r="D28" s="5"/>
      <c r="E28" s="6" t="s">
        <v>6</v>
      </c>
      <c r="F28" s="7">
        <f>SUM(F26:F27)</f>
        <v>107000</v>
      </c>
      <c r="G28" s="25">
        <f>F28*2</f>
        <v>214000</v>
      </c>
      <c r="H28" s="26">
        <f>ROUNDUP((F21-SUM(F25,F28))*0.2,-3)</f>
        <v>22000</v>
      </c>
    </row>
    <row r="29" spans="2:8" ht="40" customHeight="1" thickBot="1" x14ac:dyDescent="0.6">
      <c r="B29" s="37"/>
      <c r="C29" s="45" t="s">
        <v>45</v>
      </c>
      <c r="D29" s="45"/>
      <c r="E29" s="45"/>
      <c r="F29" s="27">
        <f>MAX(IF(H28&gt;G28,G28,H28),0)</f>
        <v>22000</v>
      </c>
      <c r="G29" s="53" t="s">
        <v>43</v>
      </c>
      <c r="H29" s="53"/>
    </row>
    <row r="30" spans="2:8" ht="24.5" customHeight="1" thickBot="1" x14ac:dyDescent="0.6">
      <c r="B30" s="38"/>
      <c r="C30" s="45" t="s">
        <v>13</v>
      </c>
      <c r="D30" s="43"/>
      <c r="E30" s="43"/>
      <c r="F30" s="24">
        <f>SUM(F25,F28,F29)</f>
        <v>218000</v>
      </c>
      <c r="G30" s="54"/>
      <c r="H30" s="39"/>
    </row>
    <row r="31" spans="2:8" ht="24.5" customHeight="1" thickBot="1" x14ac:dyDescent="0.6">
      <c r="B31" s="34" t="s">
        <v>41</v>
      </c>
      <c r="C31" s="35"/>
      <c r="D31" s="35"/>
      <c r="E31" s="35"/>
      <c r="F31" s="28">
        <f>MAX(F21-F30,0)</f>
        <v>84000</v>
      </c>
      <c r="G31" s="54"/>
      <c r="H31" s="39"/>
    </row>
    <row r="32" spans="2:8" ht="14.5" customHeight="1" x14ac:dyDescent="0.55000000000000004">
      <c r="G32" s="1" t="s">
        <v>23</v>
      </c>
    </row>
    <row r="33" spans="8:8" ht="13.5" customHeight="1" x14ac:dyDescent="0.55000000000000004">
      <c r="H33" s="1" t="s">
        <v>44</v>
      </c>
    </row>
  </sheetData>
  <sheetProtection algorithmName="SHA-512" hashValue="drsOuUWt1Hlmy/mYCxkqFvyRfBTrZg2UoJ3tjCaMrqARoYc8blWRVHdm0kaKd9Q4HTa26B9ZPzVuibyIOh2nPg==" saltValue="6fazDhNM1LXpHw1E9Ta0hg==" spinCount="100000" sheet="1" objects="1" scenarios="1"/>
  <protectedRanges>
    <protectedRange sqref="D3 D4 D5 G3 G4 D8 D9 D10 D11 D12 D13 D15 F19 F20 F22 F23 F24" name="入力セル"/>
  </protectedRanges>
  <dataConsolidate/>
  <mergeCells count="45">
    <mergeCell ref="G29:H29"/>
    <mergeCell ref="G30:H30"/>
    <mergeCell ref="G31:H31"/>
    <mergeCell ref="G23:H23"/>
    <mergeCell ref="G24:H24"/>
    <mergeCell ref="G25:H25"/>
    <mergeCell ref="G26:H26"/>
    <mergeCell ref="G27:H27"/>
    <mergeCell ref="G18:H18"/>
    <mergeCell ref="G19:H19"/>
    <mergeCell ref="G20:H20"/>
    <mergeCell ref="G21:H21"/>
    <mergeCell ref="G22:H22"/>
    <mergeCell ref="A1:H1"/>
    <mergeCell ref="D5:E5"/>
    <mergeCell ref="D4:E4"/>
    <mergeCell ref="D3:E3"/>
    <mergeCell ref="D15:E15"/>
    <mergeCell ref="D9:E9"/>
    <mergeCell ref="B5:C5"/>
    <mergeCell ref="B4:C4"/>
    <mergeCell ref="B3:C3"/>
    <mergeCell ref="B15:C15"/>
    <mergeCell ref="B12:C12"/>
    <mergeCell ref="B11:C11"/>
    <mergeCell ref="B8:C8"/>
    <mergeCell ref="B9:C9"/>
    <mergeCell ref="B10:C10"/>
    <mergeCell ref="D10:E10"/>
    <mergeCell ref="B31:E31"/>
    <mergeCell ref="B19:B21"/>
    <mergeCell ref="B18:E18"/>
    <mergeCell ref="B14:C14"/>
    <mergeCell ref="B13:C13"/>
    <mergeCell ref="C26:C27"/>
    <mergeCell ref="D27:E27"/>
    <mergeCell ref="D26:E26"/>
    <mergeCell ref="B22:B30"/>
    <mergeCell ref="C29:E29"/>
    <mergeCell ref="C30:E30"/>
    <mergeCell ref="C20:E20"/>
    <mergeCell ref="C19:E19"/>
    <mergeCell ref="C24:E24"/>
    <mergeCell ref="C23:E23"/>
    <mergeCell ref="C22:E22"/>
  </mergeCells>
  <phoneticPr fontId="2"/>
  <dataValidations count="2">
    <dataValidation type="list" allowBlank="1" showInputMessage="1" showErrorMessage="1" sqref="D5:E5" xr:uid="{0802B8F9-1788-4A5C-ACEA-2D4692DE9E4C}">
      <formula1>"銀行振込,納付書納付"</formula1>
    </dataValidation>
    <dataValidation type="list" allowBlank="1" showInputMessage="1" showErrorMessage="1" sqref="D8" xr:uid="{25F71243-705F-417C-BDA1-560994994AF2}">
      <formula1>"1,2,3,4,5,6,7,8,9,10,11,12"</formula1>
    </dataValidation>
  </dataValidations>
  <pageMargins left="0.23622047244094491" right="0.23622047244094491" top="0.59055118110236227" bottom="0.31496062992125984" header="0.31496062992125984" footer="0"/>
  <pageSetup paperSize="9" orientation="portrait" verticalDpi="0" r:id="rId1"/>
  <headerFooter>
    <oddHeader>&amp;R&amp;10＊必要事項を緑色のセルに御入力ください。該当ない部分は空欄で問題ありません。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32F64-4A82-439C-8450-C3363E836D89}">
  <sheetPr>
    <tabColor theme="9" tint="0.79998168889431442"/>
  </sheetPr>
  <dimension ref="A1:H33"/>
  <sheetViews>
    <sheetView tabSelected="1" view="pageLayout" zoomScale="115" zoomScaleNormal="100" zoomScalePageLayoutView="115" workbookViewId="0">
      <selection activeCell="D3" sqref="D3:E3"/>
    </sheetView>
  </sheetViews>
  <sheetFormatPr defaultRowHeight="13" x14ac:dyDescent="0.55000000000000004"/>
  <cols>
    <col min="1" max="1" width="2.6640625" style="1" customWidth="1"/>
    <col min="2" max="2" width="7.83203125" style="1" customWidth="1"/>
    <col min="3" max="3" width="11.83203125" style="3" customWidth="1"/>
    <col min="4" max="4" width="12.58203125" style="3" customWidth="1"/>
    <col min="5" max="5" width="10.33203125" style="1" customWidth="1"/>
    <col min="6" max="7" width="17.6640625" style="1" customWidth="1"/>
    <col min="8" max="8" width="9.6640625" style="1" customWidth="1"/>
    <col min="9" max="9" width="6.25" style="1" customWidth="1"/>
    <col min="10" max="16384" width="8.6640625" style="1"/>
  </cols>
  <sheetData>
    <row r="1" spans="1:8" ht="36" customHeight="1" x14ac:dyDescent="0.55000000000000004">
      <c r="A1" s="46" t="s">
        <v>29</v>
      </c>
      <c r="B1" s="46"/>
      <c r="C1" s="46"/>
      <c r="D1" s="46"/>
      <c r="E1" s="46"/>
      <c r="F1" s="46"/>
      <c r="G1" s="46"/>
      <c r="H1" s="46"/>
    </row>
    <row r="2" spans="1:8" ht="21.5" customHeight="1" x14ac:dyDescent="0.55000000000000004">
      <c r="A2" s="32"/>
      <c r="B2" s="13" t="s">
        <v>30</v>
      </c>
      <c r="C2" s="32"/>
      <c r="D2" s="32"/>
      <c r="E2" s="32"/>
      <c r="F2" s="32"/>
      <c r="G2" s="14"/>
      <c r="H2" s="32"/>
    </row>
    <row r="3" spans="1:8" ht="21.5" customHeight="1" x14ac:dyDescent="0.55000000000000004">
      <c r="B3" s="40" t="s">
        <v>0</v>
      </c>
      <c r="C3" s="40"/>
      <c r="D3" s="48"/>
      <c r="E3" s="48"/>
      <c r="F3" s="31" t="s">
        <v>10</v>
      </c>
      <c r="G3" s="33"/>
    </row>
    <row r="4" spans="1:8" ht="21.5" customHeight="1" x14ac:dyDescent="0.55000000000000004">
      <c r="B4" s="40" t="s">
        <v>36</v>
      </c>
      <c r="C4" s="40"/>
      <c r="D4" s="47"/>
      <c r="E4" s="47"/>
      <c r="F4" s="31" t="s">
        <v>35</v>
      </c>
      <c r="G4" s="33"/>
    </row>
    <row r="5" spans="1:8" ht="21.5" customHeight="1" x14ac:dyDescent="0.55000000000000004">
      <c r="B5" s="40" t="s">
        <v>1</v>
      </c>
      <c r="C5" s="40"/>
      <c r="D5" s="47"/>
      <c r="E5" s="47"/>
    </row>
    <row r="6" spans="1:8" ht="12" customHeight="1" x14ac:dyDescent="0.55000000000000004">
      <c r="B6" s="12"/>
      <c r="C6" s="12"/>
      <c r="D6" s="12"/>
      <c r="E6" s="12"/>
    </row>
    <row r="7" spans="1:8" ht="21.5" customHeight="1" x14ac:dyDescent="0.55000000000000004">
      <c r="B7" s="1" t="s">
        <v>31</v>
      </c>
    </row>
    <row r="8" spans="1:8" ht="21.5" customHeight="1" x14ac:dyDescent="0.55000000000000004">
      <c r="B8" s="40" t="s">
        <v>3</v>
      </c>
      <c r="C8" s="40"/>
      <c r="D8" s="15"/>
      <c r="E8" s="8" t="s">
        <v>20</v>
      </c>
    </row>
    <row r="9" spans="1:8" ht="21.5" customHeight="1" x14ac:dyDescent="0.55000000000000004">
      <c r="B9" s="40" t="s">
        <v>4</v>
      </c>
      <c r="C9" s="40"/>
      <c r="D9" s="48"/>
      <c r="E9" s="48"/>
    </row>
    <row r="10" spans="1:8" ht="21.5" customHeight="1" x14ac:dyDescent="0.55000000000000004">
      <c r="B10" s="35" t="s">
        <v>34</v>
      </c>
      <c r="C10" s="35"/>
      <c r="D10" s="47"/>
      <c r="E10" s="47"/>
    </row>
    <row r="11" spans="1:8" ht="21.5" customHeight="1" x14ac:dyDescent="0.55000000000000004">
      <c r="B11" s="50" t="s">
        <v>19</v>
      </c>
      <c r="C11" s="50"/>
      <c r="D11" s="29"/>
      <c r="E11" s="8" t="s">
        <v>39</v>
      </c>
    </row>
    <row r="12" spans="1:8" ht="21.5" customHeight="1" x14ac:dyDescent="0.55000000000000004">
      <c r="B12" s="50" t="s">
        <v>28</v>
      </c>
      <c r="C12" s="50"/>
      <c r="D12" s="16"/>
      <c r="E12" s="8" t="s">
        <v>37</v>
      </c>
      <c r="F12" s="11"/>
    </row>
    <row r="13" spans="1:8" ht="21.5" customHeight="1" x14ac:dyDescent="0.55000000000000004">
      <c r="B13" s="40" t="s">
        <v>27</v>
      </c>
      <c r="C13" s="40"/>
      <c r="D13" s="16"/>
      <c r="E13" s="8" t="s">
        <v>26</v>
      </c>
      <c r="F13" s="11"/>
    </row>
    <row r="14" spans="1:8" ht="21.5" customHeight="1" x14ac:dyDescent="0.55000000000000004">
      <c r="B14" s="40" t="s">
        <v>25</v>
      </c>
      <c r="C14" s="40"/>
      <c r="D14" s="30">
        <f>MAX(D12-D13,0)</f>
        <v>0</v>
      </c>
      <c r="E14" s="8" t="s">
        <v>26</v>
      </c>
      <c r="F14" s="11"/>
    </row>
    <row r="15" spans="1:8" ht="21.5" customHeight="1" x14ac:dyDescent="0.55000000000000004">
      <c r="B15" s="40" t="s">
        <v>2</v>
      </c>
      <c r="C15" s="40"/>
      <c r="D15" s="49"/>
      <c r="E15" s="49"/>
    </row>
    <row r="16" spans="1:8" ht="11.5" customHeight="1" x14ac:dyDescent="0.55000000000000004">
      <c r="B16" s="2"/>
      <c r="C16" s="2"/>
      <c r="D16" s="2"/>
    </row>
    <row r="17" spans="2:8" ht="19" customHeight="1" x14ac:dyDescent="0.55000000000000004">
      <c r="B17" s="1" t="s">
        <v>32</v>
      </c>
    </row>
    <row r="18" spans="2:8" x14ac:dyDescent="0.55000000000000004">
      <c r="B18" s="39" t="s">
        <v>15</v>
      </c>
      <c r="C18" s="39"/>
      <c r="D18" s="39"/>
      <c r="E18" s="39"/>
      <c r="F18" s="20" t="s">
        <v>42</v>
      </c>
      <c r="G18" s="39" t="s">
        <v>14</v>
      </c>
      <c r="H18" s="39"/>
    </row>
    <row r="19" spans="2:8" ht="24.5" customHeight="1" x14ac:dyDescent="0.55000000000000004">
      <c r="B19" s="36" t="s">
        <v>12</v>
      </c>
      <c r="C19" s="39" t="s">
        <v>33</v>
      </c>
      <c r="D19" s="39"/>
      <c r="E19" s="34"/>
      <c r="F19" s="21"/>
      <c r="G19" s="39"/>
      <c r="H19" s="39"/>
    </row>
    <row r="20" spans="2:8" ht="24.5" customHeight="1" thickBot="1" x14ac:dyDescent="0.6">
      <c r="B20" s="37"/>
      <c r="C20" s="39" t="s">
        <v>5</v>
      </c>
      <c r="D20" s="39"/>
      <c r="E20" s="34"/>
      <c r="F20" s="22"/>
      <c r="G20" s="39"/>
      <c r="H20" s="39"/>
    </row>
    <row r="21" spans="2:8" ht="24.5" customHeight="1" thickBot="1" x14ac:dyDescent="0.6">
      <c r="B21" s="38"/>
      <c r="C21" s="5"/>
      <c r="D21" s="5"/>
      <c r="E21" s="6" t="s">
        <v>6</v>
      </c>
      <c r="F21" s="24">
        <f>ROUNDDOWN(SUM(F19:F20),-3)</f>
        <v>0</v>
      </c>
      <c r="G21" s="51" t="s">
        <v>18</v>
      </c>
      <c r="H21" s="52"/>
    </row>
    <row r="22" spans="2:8" ht="24.5" customHeight="1" x14ac:dyDescent="0.55000000000000004">
      <c r="B22" s="36" t="s">
        <v>11</v>
      </c>
      <c r="C22" s="45" t="s">
        <v>21</v>
      </c>
      <c r="D22" s="45"/>
      <c r="E22" s="43"/>
      <c r="F22" s="23"/>
      <c r="G22" s="52" t="s">
        <v>17</v>
      </c>
      <c r="H22" s="52"/>
    </row>
    <row r="23" spans="2:8" ht="24.5" customHeight="1" x14ac:dyDescent="0.55000000000000004">
      <c r="B23" s="37"/>
      <c r="C23" s="45" t="s">
        <v>22</v>
      </c>
      <c r="D23" s="45"/>
      <c r="E23" s="43"/>
      <c r="F23" s="21"/>
      <c r="G23" s="52" t="s">
        <v>17</v>
      </c>
      <c r="H23" s="52"/>
    </row>
    <row r="24" spans="2:8" ht="24.5" customHeight="1" x14ac:dyDescent="0.55000000000000004">
      <c r="B24" s="37"/>
      <c r="C24" s="45" t="s">
        <v>40</v>
      </c>
      <c r="D24" s="45"/>
      <c r="E24" s="43"/>
      <c r="F24" s="21"/>
      <c r="G24" s="52" t="s">
        <v>17</v>
      </c>
      <c r="H24" s="52"/>
    </row>
    <row r="25" spans="2:8" ht="24.5" customHeight="1" x14ac:dyDescent="0.55000000000000004">
      <c r="B25" s="37"/>
      <c r="C25" s="5"/>
      <c r="D25" s="5"/>
      <c r="E25" s="6" t="s">
        <v>6</v>
      </c>
      <c r="F25" s="4">
        <f>SUM(ROUNDUP(F22,-3),ROUNDUP(F23,-3),ROUNDUP(F24,-3))</f>
        <v>0</v>
      </c>
      <c r="G25" s="52"/>
      <c r="H25" s="52"/>
    </row>
    <row r="26" spans="2:8" ht="24.5" customHeight="1" x14ac:dyDescent="0.55000000000000004">
      <c r="B26" s="37"/>
      <c r="C26" s="41" t="s">
        <v>7</v>
      </c>
      <c r="D26" s="43" t="s">
        <v>8</v>
      </c>
      <c r="E26" s="44"/>
      <c r="F26" s="4">
        <v>107000</v>
      </c>
      <c r="G26" s="52" t="s">
        <v>16</v>
      </c>
      <c r="H26" s="52"/>
    </row>
    <row r="27" spans="2:8" ht="24.5" customHeight="1" x14ac:dyDescent="0.55000000000000004">
      <c r="B27" s="37"/>
      <c r="C27" s="42"/>
      <c r="D27" s="43" t="s">
        <v>9</v>
      </c>
      <c r="E27" s="44"/>
      <c r="F27" s="7">
        <f>48000*D11</f>
        <v>0</v>
      </c>
      <c r="G27" s="52" t="s">
        <v>38</v>
      </c>
      <c r="H27" s="52"/>
    </row>
    <row r="28" spans="2:8" ht="24.5" customHeight="1" x14ac:dyDescent="0.55000000000000004">
      <c r="B28" s="37"/>
      <c r="C28" s="5"/>
      <c r="D28" s="5"/>
      <c r="E28" s="6" t="s">
        <v>6</v>
      </c>
      <c r="F28" s="7">
        <f>SUM(F26:F27)</f>
        <v>107000</v>
      </c>
      <c r="G28" s="25">
        <f>F28*2</f>
        <v>214000</v>
      </c>
      <c r="H28" s="26">
        <f>ROUNDUP((F21-SUM(F25,F28))*0.2,-3)</f>
        <v>-22000</v>
      </c>
    </row>
    <row r="29" spans="2:8" ht="40" customHeight="1" thickBot="1" x14ac:dyDescent="0.6">
      <c r="B29" s="37"/>
      <c r="C29" s="45" t="s">
        <v>45</v>
      </c>
      <c r="D29" s="45"/>
      <c r="E29" s="45"/>
      <c r="F29" s="27">
        <f>MAX(IF(H28&gt;G28,G28,H28),0)</f>
        <v>0</v>
      </c>
      <c r="G29" s="53" t="s">
        <v>43</v>
      </c>
      <c r="H29" s="53"/>
    </row>
    <row r="30" spans="2:8" ht="24.5" customHeight="1" thickBot="1" x14ac:dyDescent="0.6">
      <c r="B30" s="38"/>
      <c r="C30" s="45" t="s">
        <v>13</v>
      </c>
      <c r="D30" s="43"/>
      <c r="E30" s="43"/>
      <c r="F30" s="24">
        <f>SUM(F25,F28,F29)</f>
        <v>107000</v>
      </c>
      <c r="G30" s="54"/>
      <c r="H30" s="39"/>
    </row>
    <row r="31" spans="2:8" ht="24.5" customHeight="1" thickBot="1" x14ac:dyDescent="0.6">
      <c r="B31" s="34" t="s">
        <v>41</v>
      </c>
      <c r="C31" s="35"/>
      <c r="D31" s="35"/>
      <c r="E31" s="35"/>
      <c r="F31" s="28">
        <f>MAX(F21-F30,0)</f>
        <v>0</v>
      </c>
      <c r="G31" s="54"/>
      <c r="H31" s="39"/>
    </row>
    <row r="32" spans="2:8" ht="14.5" customHeight="1" x14ac:dyDescent="0.55000000000000004">
      <c r="G32" s="1" t="s">
        <v>23</v>
      </c>
    </row>
    <row r="33" spans="8:8" ht="13.5" customHeight="1" x14ac:dyDescent="0.55000000000000004">
      <c r="H33" s="1" t="s">
        <v>44</v>
      </c>
    </row>
  </sheetData>
  <sheetProtection algorithmName="SHA-512" hashValue="rcObqDehFhMzVFCQmiEXW8D/Oqt/Z6gsOzjUraoxBJcg/OScBkDYnX02XhIQ2cVRtgyjRM+UOrWSneoFJHRyxg==" saltValue="mKXu1Z7EoyJzB6IZiJLEVQ==" spinCount="100000" sheet="1" objects="1" scenarios="1"/>
  <protectedRanges>
    <protectedRange sqref="D3:E5 G3:G4 D8 D9 D10 D11:D13 D15 F19:F20 F22:F24" name="入力セル"/>
  </protectedRanges>
  <dataConsolidate/>
  <mergeCells count="45">
    <mergeCell ref="B11:C11"/>
    <mergeCell ref="A1:H1"/>
    <mergeCell ref="B3:C3"/>
    <mergeCell ref="D3:E3"/>
    <mergeCell ref="B4:C4"/>
    <mergeCell ref="D4:E4"/>
    <mergeCell ref="B5:C5"/>
    <mergeCell ref="D5:E5"/>
    <mergeCell ref="B8:C8"/>
    <mergeCell ref="B9:C9"/>
    <mergeCell ref="D9:E9"/>
    <mergeCell ref="B10:C10"/>
    <mergeCell ref="D10:E10"/>
    <mergeCell ref="B12:C12"/>
    <mergeCell ref="B13:C13"/>
    <mergeCell ref="B14:C14"/>
    <mergeCell ref="B15:C15"/>
    <mergeCell ref="D15:E15"/>
    <mergeCell ref="G25:H25"/>
    <mergeCell ref="C26:C27"/>
    <mergeCell ref="D26:E26"/>
    <mergeCell ref="G18:H18"/>
    <mergeCell ref="B19:B21"/>
    <mergeCell ref="C19:E19"/>
    <mergeCell ref="G19:H19"/>
    <mergeCell ref="C20:E20"/>
    <mergeCell ref="G20:H20"/>
    <mergeCell ref="G21:H21"/>
    <mergeCell ref="B18:E18"/>
    <mergeCell ref="B31:E31"/>
    <mergeCell ref="G31:H31"/>
    <mergeCell ref="G26:H26"/>
    <mergeCell ref="D27:E27"/>
    <mergeCell ref="G27:H27"/>
    <mergeCell ref="C29:E29"/>
    <mergeCell ref="G29:H29"/>
    <mergeCell ref="C30:E30"/>
    <mergeCell ref="G30:H30"/>
    <mergeCell ref="B22:B30"/>
    <mergeCell ref="C22:E22"/>
    <mergeCell ref="G22:H22"/>
    <mergeCell ref="C23:E23"/>
    <mergeCell ref="G23:H23"/>
    <mergeCell ref="C24:E24"/>
    <mergeCell ref="G24:H24"/>
  </mergeCells>
  <phoneticPr fontId="2"/>
  <dataValidations count="2">
    <dataValidation type="list" allowBlank="1" showInputMessage="1" showErrorMessage="1" sqref="D8" xr:uid="{27C6C936-93A2-4534-9D77-B0D53B99286F}">
      <formula1>"1,2,3,4,5,6,7,8,9,10,11,12"</formula1>
    </dataValidation>
    <dataValidation type="list" allowBlank="1" showInputMessage="1" showErrorMessage="1" sqref="D5:E5" xr:uid="{B440CCBC-686E-4335-AD85-45C7D3DF350A}">
      <formula1>"銀行振込,納付書納付"</formula1>
    </dataValidation>
  </dataValidations>
  <pageMargins left="0.23622047244094491" right="0.23622047244094491" top="0.59055118110236227" bottom="0.31496062992125984" header="0.31496062992125984" footer="0"/>
  <pageSetup paperSize="9" orientation="portrait" verticalDpi="0" r:id="rId1"/>
  <headerFooter>
    <oddHeader>&amp;R&amp;10＊必要事項を緑色のセルに御入力ください。該当ない部分は空欄で問題ありません。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記載例</vt:lpstr>
      <vt:lpstr>報告書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